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osis.sharepoint.com/ATE/Doc Programticos/CONVOCATORIA 2020/INSTRUMENTOS/"/>
    </mc:Choice>
  </mc:AlternateContent>
  <xr:revisionPtr revIDLastSave="20" documentId="8_{F89950EF-0D4D-4651-AA62-9ACD410FEE72}" xr6:coauthVersionLast="46" xr6:coauthVersionMax="46" xr10:uidLastSave="{4DE4104D-8A0C-4859-822C-441DA48445B0}"/>
  <bookViews>
    <workbookView xWindow="-120" yWindow="-120" windowWidth="24240" windowHeight="13140" tabRatio="955" firstSheet="2" xr2:uid="{00000000-000D-0000-FFFF-FFFF00000000}"/>
  </bookViews>
  <sheets>
    <sheet name="Causales eximición" sheetId="46" r:id="rId1"/>
    <sheet name="Bitácora seguimiento" sheetId="6" r:id="rId2"/>
    <sheet name="R(1)" sheetId="1" r:id="rId3"/>
    <sheet name="R(2)" sheetId="52" r:id="rId4"/>
    <sheet name="R(3)" sheetId="55" r:id="rId5"/>
    <sheet name="R(4)" sheetId="56" r:id="rId6"/>
    <sheet name="R(5)" sheetId="57" r:id="rId7"/>
    <sheet name="R(6)" sheetId="58" r:id="rId8"/>
    <sheet name="R(7)" sheetId="59" r:id="rId9"/>
    <sheet name="R(8)" sheetId="60" r:id="rId10"/>
    <sheet name="R(9)" sheetId="61" r:id="rId11"/>
    <sheet name="R(10)" sheetId="90" r:id="rId12"/>
    <sheet name="R(11)" sheetId="91" r:id="rId13"/>
    <sheet name="R(12)" sheetId="92" r:id="rId14"/>
    <sheet name="R(13)" sheetId="93" r:id="rId15"/>
    <sheet name="R(14)" sheetId="94" r:id="rId16"/>
    <sheet name="R(15)" sheetId="95" r:id="rId17"/>
    <sheet name="R(16)" sheetId="96" r:id="rId18"/>
    <sheet name="R(17)" sheetId="97" r:id="rId19"/>
    <sheet name="R(18)" sheetId="98" r:id="rId20"/>
    <sheet name="R(19)" sheetId="71" r:id="rId21"/>
    <sheet name="R(20)" sheetId="129" r:id="rId22"/>
    <sheet name="R(21)" sheetId="100" r:id="rId23"/>
    <sheet name="R(22)" sheetId="99" r:id="rId24"/>
    <sheet name="R(23)" sheetId="101" r:id="rId25"/>
    <sheet name="R(24)" sheetId="102" r:id="rId26"/>
    <sheet name="R(25)" sheetId="103" r:id="rId27"/>
    <sheet name="R(26)" sheetId="104" r:id="rId28"/>
    <sheet name="R(27)" sheetId="105" r:id="rId29"/>
    <sheet name="R(28)" sheetId="106" r:id="rId30"/>
    <sheet name="R(29)" sheetId="107" r:id="rId31"/>
    <sheet name="R(30)" sheetId="108" r:id="rId32"/>
    <sheet name="Sintesis asesorías" sheetId="48" r:id="rId33"/>
    <sheet name="PARA IFA" sheetId="54" r:id="rId34"/>
  </sheets>
  <externalReferences>
    <externalReference r:id="rId35"/>
  </externalReferences>
  <definedNames>
    <definedName name="A.presenciales">'Bitácora seguimiento'!$F$80:$F$83</definedName>
    <definedName name="A.presenciales.temporales">'Bitácora seguimiento'!$G$81:$G$83</definedName>
    <definedName name="_xlnm.Print_Area" localSheetId="1">'Bitácora seguimiento'!$A$1:$AK$75</definedName>
    <definedName name="_xlnm.Print_Area" localSheetId="2">'R(1)'!$B$3:$R$319</definedName>
    <definedName name="_xlnm.Print_Area" localSheetId="11">'R(10)'!$B$3:$R$319</definedName>
    <definedName name="_xlnm.Print_Area" localSheetId="12">'R(11)'!$B$3:$R$319</definedName>
    <definedName name="_xlnm.Print_Area" localSheetId="13">'R(12)'!$B$3:$R$319</definedName>
    <definedName name="_xlnm.Print_Area" localSheetId="14">'R(13)'!$B$3:$R$319</definedName>
    <definedName name="_xlnm.Print_Area" localSheetId="15">'R(14)'!$B$3:$R$319</definedName>
    <definedName name="_xlnm.Print_Area" localSheetId="16">'R(15)'!$B$3:$R$319</definedName>
    <definedName name="_xlnm.Print_Area" localSheetId="17">'R(16)'!$B$3:$R$319</definedName>
    <definedName name="_xlnm.Print_Area" localSheetId="18">'R(17)'!$B$3:$R$319</definedName>
    <definedName name="_xlnm.Print_Area" localSheetId="19">'R(18)'!$B$3:$R$319</definedName>
    <definedName name="_xlnm.Print_Area" localSheetId="20">'R(19)'!$B$3:$R$319</definedName>
    <definedName name="_xlnm.Print_Area" localSheetId="3">'R(2)'!$B$3:$R$319</definedName>
    <definedName name="_xlnm.Print_Area" localSheetId="21">'R(20)'!$B$3:$R$319</definedName>
    <definedName name="_xlnm.Print_Area" localSheetId="22">'R(21)'!$B$3:$R$319</definedName>
    <definedName name="_xlnm.Print_Area" localSheetId="23">'R(22)'!$B$3:$R$319</definedName>
    <definedName name="_xlnm.Print_Area" localSheetId="24">'R(23)'!$B$3:$R$319</definedName>
    <definedName name="_xlnm.Print_Area" localSheetId="25">'R(24)'!$B$3:$R$319</definedName>
    <definedName name="_xlnm.Print_Area" localSheetId="26">'R(25)'!$B$3:$R$319</definedName>
    <definedName name="_xlnm.Print_Area" localSheetId="27">'R(26)'!$B$3:$R$319</definedName>
    <definedName name="_xlnm.Print_Area" localSheetId="28">'R(27)'!$B$3:$R$319</definedName>
    <definedName name="_xlnm.Print_Area" localSheetId="29">'R(28)'!$B$3:$R$319</definedName>
    <definedName name="_xlnm.Print_Area" localSheetId="30">'R(29)'!$B$3:$R$319</definedName>
    <definedName name="_xlnm.Print_Area" localSheetId="4">'R(3)'!$B$3:$R$319</definedName>
    <definedName name="_xlnm.Print_Area" localSheetId="31">'R(30)'!$B$3:$R$319</definedName>
    <definedName name="_xlnm.Print_Area" localSheetId="5">'R(4)'!$B$3:$R$319</definedName>
    <definedName name="_xlnm.Print_Area" localSheetId="6">'R(5)'!$B$3:$R$319</definedName>
    <definedName name="_xlnm.Print_Area" localSheetId="7">'R(6)'!$B$3:$R$319</definedName>
    <definedName name="_xlnm.Print_Area" localSheetId="8">'R(7)'!$B$3:$R$319</definedName>
    <definedName name="_xlnm.Print_Area" localSheetId="9">'R(8)'!$B$3:$R$319</definedName>
    <definedName name="_xlnm.Print_Area" localSheetId="10">'R(9)'!$B$3:$R$319</definedName>
    <definedName name="base">[1]Base!$A$1:$Q$1010</definedName>
    <definedName name="Beneficiarios">'Bitácora seguimiento'!$E$80:$E$86</definedName>
    <definedName name="Causal">'Bitácora seguimiento'!$C$81:$C$84</definedName>
    <definedName name="dd">#REF!</definedName>
    <definedName name="ff">#REF!</definedName>
    <definedName name="Problemas_asociados_a_recursos_tecnológicos">'Bitácora seguimiento'!$H$81:$H$84</definedName>
    <definedName name="t">'Bitácora seguimiento'!$B$81</definedName>
    <definedName name="Técnologico">'Bitácora seguimiento'!$D$81:$D$84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0" i="129" l="1"/>
  <c r="I59" i="129"/>
  <c r="AM32" i="129"/>
  <c r="AN32" i="129" s="1"/>
  <c r="AO32" i="129" s="1"/>
  <c r="AP32" i="129" s="1"/>
  <c r="AQ32" i="129" s="1"/>
  <c r="AR32" i="129" s="1"/>
  <c r="AS32" i="129" s="1"/>
  <c r="AT32" i="129" s="1"/>
  <c r="AU32" i="129" s="1"/>
  <c r="AM31" i="129"/>
  <c r="AN31" i="129" s="1"/>
  <c r="AO31" i="129" s="1"/>
  <c r="AP31" i="129" s="1"/>
  <c r="AQ31" i="129" s="1"/>
  <c r="AR31" i="129" s="1"/>
  <c r="AS31" i="129" s="1"/>
  <c r="AT31" i="129" s="1"/>
  <c r="AU31" i="129" s="1"/>
  <c r="AM30" i="129"/>
  <c r="AN30" i="129" s="1"/>
  <c r="AO30" i="129" s="1"/>
  <c r="AP30" i="129" s="1"/>
  <c r="AQ30" i="129" s="1"/>
  <c r="AR30" i="129" s="1"/>
  <c r="AS30" i="129" s="1"/>
  <c r="AT30" i="129" s="1"/>
  <c r="AU30" i="129" s="1"/>
  <c r="AM29" i="129"/>
  <c r="AN29" i="129" s="1"/>
  <c r="AO29" i="129" s="1"/>
  <c r="AP29" i="129" s="1"/>
  <c r="AQ29" i="129" s="1"/>
  <c r="AR29" i="129" s="1"/>
  <c r="AS29" i="129" s="1"/>
  <c r="AT29" i="129" s="1"/>
  <c r="AU29" i="129" s="1"/>
  <c r="AM28" i="129"/>
  <c r="AN28" i="129" s="1"/>
  <c r="AO28" i="129" s="1"/>
  <c r="AP28" i="129" s="1"/>
  <c r="AQ28" i="129" s="1"/>
  <c r="AR28" i="129" s="1"/>
  <c r="AS28" i="129" s="1"/>
  <c r="AT28" i="129" s="1"/>
  <c r="AU28" i="129" s="1"/>
  <c r="AL27" i="129"/>
  <c r="AM27" i="129" s="1"/>
  <c r="AN27" i="129" s="1"/>
  <c r="AO27" i="129" s="1"/>
  <c r="AP27" i="129" s="1"/>
  <c r="AQ27" i="129" s="1"/>
  <c r="AR27" i="129" s="1"/>
  <c r="AS27" i="129" s="1"/>
  <c r="AT27" i="129" s="1"/>
  <c r="AU27" i="129" s="1"/>
  <c r="AK27" i="129"/>
  <c r="AJ27" i="129"/>
  <c r="AL26" i="129"/>
  <c r="AM26" i="129" s="1"/>
  <c r="AN26" i="129" s="1"/>
  <c r="AO26" i="129" s="1"/>
  <c r="AP26" i="129" s="1"/>
  <c r="AQ26" i="129" s="1"/>
  <c r="AR26" i="129" s="1"/>
  <c r="AS26" i="129" s="1"/>
  <c r="AT26" i="129" s="1"/>
  <c r="AU26" i="129" s="1"/>
  <c r="AK26" i="129"/>
  <c r="AJ26" i="129"/>
  <c r="AM25" i="129"/>
  <c r="AN25" i="129" s="1"/>
  <c r="AO25" i="129" s="1"/>
  <c r="AP25" i="129" s="1"/>
  <c r="AQ25" i="129" s="1"/>
  <c r="AR25" i="129" s="1"/>
  <c r="AS25" i="129" s="1"/>
  <c r="AT25" i="129" s="1"/>
  <c r="AU25" i="129" s="1"/>
  <c r="AK25" i="129"/>
  <c r="AJ25" i="129"/>
  <c r="AU17" i="129"/>
  <c r="AT17" i="129"/>
  <c r="BM39" i="129" s="1"/>
  <c r="AJ24" i="54" s="1"/>
  <c r="AS17" i="129"/>
  <c r="BH39" i="129" s="1"/>
  <c r="AE24" i="54" s="1"/>
  <c r="AR17" i="129"/>
  <c r="AQ17" i="129"/>
  <c r="AX39" i="129" s="1"/>
  <c r="U24" i="54" s="1"/>
  <c r="AP17" i="129"/>
  <c r="AS39" i="129" s="1"/>
  <c r="P24" i="54" s="1"/>
  <c r="AO17" i="129"/>
  <c r="AN39" i="129" s="1"/>
  <c r="K24" i="54" s="1"/>
  <c r="AN17" i="129"/>
  <c r="AU16" i="129"/>
  <c r="AT16" i="129"/>
  <c r="BL39" i="129" s="1"/>
  <c r="AI24" i="54" s="1"/>
  <c r="AS16" i="129"/>
  <c r="BG39" i="129" s="1"/>
  <c r="AD24" i="54" s="1"/>
  <c r="AR16" i="129"/>
  <c r="BC39" i="129" s="1"/>
  <c r="Z24" i="54" s="1"/>
  <c r="AQ16" i="129"/>
  <c r="AW39" i="129" s="1"/>
  <c r="T24" i="54" s="1"/>
  <c r="AP16" i="129"/>
  <c r="AR39" i="129" s="1"/>
  <c r="O24" i="54" s="1"/>
  <c r="AO16" i="129"/>
  <c r="AM39" i="129" s="1"/>
  <c r="J24" i="54" s="1"/>
  <c r="AN16" i="129"/>
  <c r="AU15" i="129"/>
  <c r="AT15" i="129"/>
  <c r="BK39" i="129" s="1"/>
  <c r="AH24" i="54" s="1"/>
  <c r="AS15" i="129"/>
  <c r="BF39" i="129" s="1"/>
  <c r="AC24" i="54" s="1"/>
  <c r="AR15" i="129"/>
  <c r="BA39" i="129" s="1"/>
  <c r="X24" i="54" s="1"/>
  <c r="AQ15" i="129"/>
  <c r="AV39" i="129" s="1"/>
  <c r="S24" i="54" s="1"/>
  <c r="AP15" i="129"/>
  <c r="AQ39" i="129" s="1"/>
  <c r="N24" i="54" s="1"/>
  <c r="AO15" i="129"/>
  <c r="AL39" i="129" s="1"/>
  <c r="I24" i="54" s="1"/>
  <c r="AN15" i="129"/>
  <c r="AU14" i="129"/>
  <c r="AT14" i="129"/>
  <c r="BJ39" i="129" s="1"/>
  <c r="AG24" i="54" s="1"/>
  <c r="AS14" i="129"/>
  <c r="BE39" i="129" s="1"/>
  <c r="AB24" i="54" s="1"/>
  <c r="AR14" i="129"/>
  <c r="AZ39" i="129" s="1"/>
  <c r="W24" i="54" s="1"/>
  <c r="AQ14" i="129"/>
  <c r="AU39" i="129" s="1"/>
  <c r="R24" i="54" s="1"/>
  <c r="AP14" i="129"/>
  <c r="AO14" i="129"/>
  <c r="AK39" i="129" s="1"/>
  <c r="H24" i="54" s="1"/>
  <c r="AN14" i="129"/>
  <c r="AU13" i="129"/>
  <c r="AT13" i="129"/>
  <c r="BI39" i="129" s="1"/>
  <c r="AF24" i="54" s="1"/>
  <c r="AS13" i="129"/>
  <c r="AS18" i="129" s="1"/>
  <c r="AS5" i="129" s="1"/>
  <c r="M24" i="48" s="1"/>
  <c r="AR13" i="129"/>
  <c r="AR18" i="129" s="1"/>
  <c r="AR5" i="129" s="1"/>
  <c r="L24" i="48" s="1"/>
  <c r="AQ13" i="129"/>
  <c r="AP13" i="129"/>
  <c r="AO39" i="129" s="1"/>
  <c r="L24" i="54" s="1"/>
  <c r="AO13" i="129"/>
  <c r="AO5" i="129" s="1"/>
  <c r="I24" i="48" s="1"/>
  <c r="AN13" i="129"/>
  <c r="AN18" i="129" s="1"/>
  <c r="AL5" i="129" s="1"/>
  <c r="F24" i="48" s="1"/>
  <c r="N10" i="129"/>
  <c r="N74" i="129" s="1"/>
  <c r="K10" i="129"/>
  <c r="I10" i="129"/>
  <c r="I264" i="129" s="1"/>
  <c r="F10" i="129"/>
  <c r="F201" i="129" s="1"/>
  <c r="AP5" i="129"/>
  <c r="J24" i="48" s="1"/>
  <c r="S3" i="129"/>
  <c r="I58" i="129" s="1"/>
  <c r="I60" i="108"/>
  <c r="I59" i="108"/>
  <c r="AM32" i="108"/>
  <c r="AN32" i="108" s="1"/>
  <c r="AO32" i="108" s="1"/>
  <c r="AP32" i="108" s="1"/>
  <c r="AQ32" i="108" s="1"/>
  <c r="AR32" i="108" s="1"/>
  <c r="AS32" i="108" s="1"/>
  <c r="AT32" i="108" s="1"/>
  <c r="AU32" i="108" s="1"/>
  <c r="AM31" i="108"/>
  <c r="AN31" i="108" s="1"/>
  <c r="AO31" i="108" s="1"/>
  <c r="AP31" i="108" s="1"/>
  <c r="AQ31" i="108" s="1"/>
  <c r="AR31" i="108" s="1"/>
  <c r="AS31" i="108" s="1"/>
  <c r="AT31" i="108" s="1"/>
  <c r="AU31" i="108" s="1"/>
  <c r="AM30" i="108"/>
  <c r="AN30" i="108" s="1"/>
  <c r="AO30" i="108" s="1"/>
  <c r="AP30" i="108" s="1"/>
  <c r="AQ30" i="108" s="1"/>
  <c r="AR30" i="108" s="1"/>
  <c r="AS30" i="108" s="1"/>
  <c r="AT30" i="108" s="1"/>
  <c r="AU30" i="108" s="1"/>
  <c r="AM29" i="108"/>
  <c r="AN29" i="108" s="1"/>
  <c r="AO29" i="108" s="1"/>
  <c r="AP29" i="108" s="1"/>
  <c r="AQ29" i="108" s="1"/>
  <c r="AR29" i="108" s="1"/>
  <c r="AS29" i="108" s="1"/>
  <c r="AT29" i="108" s="1"/>
  <c r="AU29" i="108" s="1"/>
  <c r="AM28" i="108"/>
  <c r="AN28" i="108" s="1"/>
  <c r="AO28" i="108" s="1"/>
  <c r="AP28" i="108" s="1"/>
  <c r="AQ28" i="108" s="1"/>
  <c r="AR28" i="108" s="1"/>
  <c r="AS28" i="108" s="1"/>
  <c r="AT28" i="108" s="1"/>
  <c r="AU28" i="108" s="1"/>
  <c r="AL27" i="108"/>
  <c r="AM27" i="108" s="1"/>
  <c r="AN27" i="108" s="1"/>
  <c r="AO27" i="108" s="1"/>
  <c r="AP27" i="108" s="1"/>
  <c r="AQ27" i="108" s="1"/>
  <c r="AR27" i="108" s="1"/>
  <c r="AS27" i="108" s="1"/>
  <c r="AT27" i="108" s="1"/>
  <c r="AU27" i="108" s="1"/>
  <c r="AK27" i="108"/>
  <c r="AJ27" i="108"/>
  <c r="AL26" i="108"/>
  <c r="AM26" i="108" s="1"/>
  <c r="AN26" i="108" s="1"/>
  <c r="AO26" i="108" s="1"/>
  <c r="AP26" i="108" s="1"/>
  <c r="AQ26" i="108" s="1"/>
  <c r="AR26" i="108" s="1"/>
  <c r="AS26" i="108" s="1"/>
  <c r="AT26" i="108" s="1"/>
  <c r="AU26" i="108" s="1"/>
  <c r="AK26" i="108"/>
  <c r="AJ26" i="108"/>
  <c r="AM25" i="108"/>
  <c r="AN25" i="108" s="1"/>
  <c r="AO25" i="108" s="1"/>
  <c r="AP25" i="108" s="1"/>
  <c r="AQ25" i="108" s="1"/>
  <c r="AR25" i="108" s="1"/>
  <c r="AS25" i="108" s="1"/>
  <c r="AT25" i="108" s="1"/>
  <c r="AU25" i="108" s="1"/>
  <c r="AK25" i="108"/>
  <c r="AJ25" i="108"/>
  <c r="AU17" i="108"/>
  <c r="AT17" i="108"/>
  <c r="BM39" i="108" s="1"/>
  <c r="AJ34" i="54" s="1"/>
  <c r="AS17" i="108"/>
  <c r="BH39" i="108" s="1"/>
  <c r="AE34" i="54" s="1"/>
  <c r="AR17" i="108"/>
  <c r="AQ17" i="108"/>
  <c r="AX39" i="108" s="1"/>
  <c r="U34" i="54" s="1"/>
  <c r="AP17" i="108"/>
  <c r="AS39" i="108" s="1"/>
  <c r="P34" i="54" s="1"/>
  <c r="AO17" i="108"/>
  <c r="AN39" i="108" s="1"/>
  <c r="K34" i="54" s="1"/>
  <c r="AN17" i="108"/>
  <c r="AU16" i="108"/>
  <c r="AT16" i="108"/>
  <c r="BL39" i="108" s="1"/>
  <c r="AI34" i="54" s="1"/>
  <c r="AS16" i="108"/>
  <c r="BG39" i="108" s="1"/>
  <c r="AD34" i="54" s="1"/>
  <c r="AR16" i="108"/>
  <c r="BB39" i="108" s="1"/>
  <c r="Y34" i="54" s="1"/>
  <c r="AQ16" i="108"/>
  <c r="AW39" i="108" s="1"/>
  <c r="T34" i="54" s="1"/>
  <c r="AP16" i="108"/>
  <c r="AR39" i="108" s="1"/>
  <c r="O34" i="54" s="1"/>
  <c r="AO16" i="108"/>
  <c r="AM39" i="108" s="1"/>
  <c r="J34" i="54" s="1"/>
  <c r="AN16" i="108"/>
  <c r="AU15" i="108"/>
  <c r="AT15" i="108"/>
  <c r="AS15" i="108"/>
  <c r="BF39" i="108" s="1"/>
  <c r="AC34" i="54" s="1"/>
  <c r="AR15" i="108"/>
  <c r="BA39" i="108" s="1"/>
  <c r="X34" i="54" s="1"/>
  <c r="AQ15" i="108"/>
  <c r="AV39" i="108" s="1"/>
  <c r="S34" i="54" s="1"/>
  <c r="AP15" i="108"/>
  <c r="AQ39" i="108" s="1"/>
  <c r="N34" i="54" s="1"/>
  <c r="AO15" i="108"/>
  <c r="AL39" i="108" s="1"/>
  <c r="I34" i="54" s="1"/>
  <c r="AN15" i="108"/>
  <c r="AU14" i="108"/>
  <c r="AT14" i="108"/>
  <c r="BJ39" i="108" s="1"/>
  <c r="AG34" i="54" s="1"/>
  <c r="AS14" i="108"/>
  <c r="BE39" i="108" s="1"/>
  <c r="AB34" i="54" s="1"/>
  <c r="AR14" i="108"/>
  <c r="AZ39" i="108" s="1"/>
  <c r="W34" i="54" s="1"/>
  <c r="AQ14" i="108"/>
  <c r="AU39" i="108" s="1"/>
  <c r="R34" i="54" s="1"/>
  <c r="AP14" i="108"/>
  <c r="AO14" i="108"/>
  <c r="AK39" i="108" s="1"/>
  <c r="H34" i="54" s="1"/>
  <c r="AN14" i="108"/>
  <c r="AU13" i="108"/>
  <c r="AT13" i="108"/>
  <c r="BI39" i="108" s="1"/>
  <c r="AF34" i="54" s="1"/>
  <c r="AS13" i="108"/>
  <c r="AS18" i="108" s="1"/>
  <c r="AS5" i="108" s="1"/>
  <c r="M34" i="48" s="1"/>
  <c r="AR13" i="108"/>
  <c r="AR18" i="108" s="1"/>
  <c r="AR5" i="108" s="1"/>
  <c r="L34" i="48" s="1"/>
  <c r="AQ13" i="108"/>
  <c r="AT39" i="108" s="1"/>
  <c r="Q34" i="54" s="1"/>
  <c r="AP13" i="108"/>
  <c r="AO39" i="108" s="1"/>
  <c r="L34" i="54" s="1"/>
  <c r="AO13" i="108"/>
  <c r="AO5" i="108" s="1"/>
  <c r="I34" i="48" s="1"/>
  <c r="AN13" i="108"/>
  <c r="AN18" i="108" s="1"/>
  <c r="AL5" i="108" s="1"/>
  <c r="F34" i="48" s="1"/>
  <c r="N10" i="108"/>
  <c r="N74" i="108" s="1"/>
  <c r="K10" i="108"/>
  <c r="I10" i="108"/>
  <c r="I264" i="108" s="1"/>
  <c r="F10" i="108"/>
  <c r="F201" i="108" s="1"/>
  <c r="AP5" i="108"/>
  <c r="J34" i="48" s="1"/>
  <c r="S3" i="108"/>
  <c r="I58" i="108" s="1"/>
  <c r="I60" i="107"/>
  <c r="I59" i="107"/>
  <c r="AM32" i="107"/>
  <c r="AN32" i="107" s="1"/>
  <c r="AO32" i="107" s="1"/>
  <c r="AP32" i="107" s="1"/>
  <c r="AQ32" i="107" s="1"/>
  <c r="AR32" i="107" s="1"/>
  <c r="AS32" i="107" s="1"/>
  <c r="AT32" i="107" s="1"/>
  <c r="AU32" i="107" s="1"/>
  <c r="AM31" i="107"/>
  <c r="AN31" i="107" s="1"/>
  <c r="AO31" i="107" s="1"/>
  <c r="AP31" i="107" s="1"/>
  <c r="AQ31" i="107" s="1"/>
  <c r="AR31" i="107" s="1"/>
  <c r="AS31" i="107" s="1"/>
  <c r="AT31" i="107" s="1"/>
  <c r="AU31" i="107" s="1"/>
  <c r="AM30" i="107"/>
  <c r="AN30" i="107" s="1"/>
  <c r="AO30" i="107" s="1"/>
  <c r="AP30" i="107" s="1"/>
  <c r="AQ30" i="107" s="1"/>
  <c r="AR30" i="107" s="1"/>
  <c r="AS30" i="107" s="1"/>
  <c r="AT30" i="107" s="1"/>
  <c r="AU30" i="107" s="1"/>
  <c r="AM29" i="107"/>
  <c r="AN29" i="107" s="1"/>
  <c r="AO29" i="107" s="1"/>
  <c r="AP29" i="107" s="1"/>
  <c r="AQ29" i="107" s="1"/>
  <c r="AR29" i="107" s="1"/>
  <c r="AS29" i="107" s="1"/>
  <c r="AT29" i="107" s="1"/>
  <c r="AU29" i="107" s="1"/>
  <c r="AM28" i="107"/>
  <c r="AN28" i="107" s="1"/>
  <c r="AO28" i="107" s="1"/>
  <c r="AP28" i="107" s="1"/>
  <c r="AQ28" i="107" s="1"/>
  <c r="AR28" i="107" s="1"/>
  <c r="AS28" i="107" s="1"/>
  <c r="AT28" i="107" s="1"/>
  <c r="AU28" i="107" s="1"/>
  <c r="AL27" i="107"/>
  <c r="AM27" i="107" s="1"/>
  <c r="AN27" i="107" s="1"/>
  <c r="AO27" i="107" s="1"/>
  <c r="AP27" i="107" s="1"/>
  <c r="AQ27" i="107" s="1"/>
  <c r="AR27" i="107" s="1"/>
  <c r="AS27" i="107" s="1"/>
  <c r="AT27" i="107" s="1"/>
  <c r="AU27" i="107" s="1"/>
  <c r="AK27" i="107"/>
  <c r="AJ27" i="107"/>
  <c r="AL26" i="107"/>
  <c r="AM26" i="107" s="1"/>
  <c r="AN26" i="107" s="1"/>
  <c r="AO26" i="107" s="1"/>
  <c r="AP26" i="107" s="1"/>
  <c r="AQ26" i="107" s="1"/>
  <c r="AR26" i="107" s="1"/>
  <c r="AS26" i="107" s="1"/>
  <c r="AT26" i="107" s="1"/>
  <c r="AU26" i="107" s="1"/>
  <c r="AK26" i="107"/>
  <c r="AJ26" i="107"/>
  <c r="AM25" i="107"/>
  <c r="AN25" i="107" s="1"/>
  <c r="AO25" i="107" s="1"/>
  <c r="AP25" i="107" s="1"/>
  <c r="AQ25" i="107" s="1"/>
  <c r="AR25" i="107" s="1"/>
  <c r="AS25" i="107" s="1"/>
  <c r="AT25" i="107" s="1"/>
  <c r="AU25" i="107" s="1"/>
  <c r="AK25" i="107"/>
  <c r="AJ25" i="107"/>
  <c r="AU17" i="107"/>
  <c r="AT17" i="107"/>
  <c r="BM39" i="107" s="1"/>
  <c r="AJ33" i="54" s="1"/>
  <c r="AS17" i="107"/>
  <c r="BH39" i="107" s="1"/>
  <c r="AE33" i="54" s="1"/>
  <c r="AR17" i="107"/>
  <c r="AQ17" i="107"/>
  <c r="AX39" i="107" s="1"/>
  <c r="U33" i="54" s="1"/>
  <c r="AP17" i="107"/>
  <c r="AS39" i="107" s="1"/>
  <c r="P33" i="54" s="1"/>
  <c r="AO17" i="107"/>
  <c r="AN39" i="107" s="1"/>
  <c r="K33" i="54" s="1"/>
  <c r="AN17" i="107"/>
  <c r="AU16" i="107"/>
  <c r="AT16" i="107"/>
  <c r="BL39" i="107" s="1"/>
  <c r="AI33" i="54" s="1"/>
  <c r="AS16" i="107"/>
  <c r="BG39" i="107" s="1"/>
  <c r="AD33" i="54" s="1"/>
  <c r="AR16" i="107"/>
  <c r="BB39" i="107" s="1"/>
  <c r="Y33" i="54" s="1"/>
  <c r="AQ16" i="107"/>
  <c r="AW39" i="107" s="1"/>
  <c r="T33" i="54" s="1"/>
  <c r="AP16" i="107"/>
  <c r="AR39" i="107" s="1"/>
  <c r="O33" i="54" s="1"/>
  <c r="AO16" i="107"/>
  <c r="AM39" i="107" s="1"/>
  <c r="J33" i="54" s="1"/>
  <c r="AN16" i="107"/>
  <c r="AU15" i="107"/>
  <c r="AT15" i="107"/>
  <c r="AS15" i="107"/>
  <c r="BF39" i="107" s="1"/>
  <c r="AC33" i="54" s="1"/>
  <c r="AR15" i="107"/>
  <c r="BA39" i="107" s="1"/>
  <c r="X33" i="54" s="1"/>
  <c r="AQ15" i="107"/>
  <c r="AV39" i="107" s="1"/>
  <c r="S33" i="54" s="1"/>
  <c r="AP15" i="107"/>
  <c r="AQ39" i="107" s="1"/>
  <c r="N33" i="54" s="1"/>
  <c r="AO15" i="107"/>
  <c r="AL39" i="107" s="1"/>
  <c r="I33" i="54" s="1"/>
  <c r="AN15" i="107"/>
  <c r="AU14" i="107"/>
  <c r="AT14" i="107"/>
  <c r="BJ39" i="107" s="1"/>
  <c r="AG33" i="54" s="1"/>
  <c r="AS14" i="107"/>
  <c r="BE39" i="107" s="1"/>
  <c r="AB33" i="54" s="1"/>
  <c r="AR14" i="107"/>
  <c r="AZ39" i="107" s="1"/>
  <c r="W33" i="54" s="1"/>
  <c r="AQ14" i="107"/>
  <c r="AU39" i="107" s="1"/>
  <c r="R33" i="54" s="1"/>
  <c r="AP14" i="107"/>
  <c r="AO14" i="107"/>
  <c r="AK39" i="107" s="1"/>
  <c r="H33" i="54" s="1"/>
  <c r="AN14" i="107"/>
  <c r="AU13" i="107"/>
  <c r="AT13" i="107"/>
  <c r="BI39" i="107" s="1"/>
  <c r="AF33" i="54" s="1"/>
  <c r="AS13" i="107"/>
  <c r="AS18" i="107" s="1"/>
  <c r="AS5" i="107" s="1"/>
  <c r="M33" i="48" s="1"/>
  <c r="AR13" i="107"/>
  <c r="AR18" i="107" s="1"/>
  <c r="AR5" i="107" s="1"/>
  <c r="L33" i="48" s="1"/>
  <c r="AQ13" i="107"/>
  <c r="AT39" i="107" s="1"/>
  <c r="Q33" i="54" s="1"/>
  <c r="AP13" i="107"/>
  <c r="AO39" i="107" s="1"/>
  <c r="L33" i="54" s="1"/>
  <c r="AO13" i="107"/>
  <c r="AO5" i="107" s="1"/>
  <c r="I33" i="48" s="1"/>
  <c r="AN13" i="107"/>
  <c r="AN18" i="107" s="1"/>
  <c r="N10" i="107"/>
  <c r="N74" i="107" s="1"/>
  <c r="K10" i="107"/>
  <c r="I10" i="107"/>
  <c r="I264" i="107" s="1"/>
  <c r="F10" i="107"/>
  <c r="F201" i="107" s="1"/>
  <c r="AP5" i="107"/>
  <c r="J33" i="48" s="1"/>
  <c r="AL5" i="107"/>
  <c r="F33" i="48" s="1"/>
  <c r="S3" i="107"/>
  <c r="I58" i="107" s="1"/>
  <c r="I60" i="106"/>
  <c r="I59" i="106"/>
  <c r="AM32" i="106"/>
  <c r="AN32" i="106" s="1"/>
  <c r="AO32" i="106" s="1"/>
  <c r="AP32" i="106" s="1"/>
  <c r="AQ32" i="106" s="1"/>
  <c r="AR32" i="106" s="1"/>
  <c r="AS32" i="106" s="1"/>
  <c r="AT32" i="106" s="1"/>
  <c r="AU32" i="106" s="1"/>
  <c r="AM31" i="106"/>
  <c r="AN31" i="106" s="1"/>
  <c r="AO31" i="106" s="1"/>
  <c r="AP31" i="106" s="1"/>
  <c r="AQ31" i="106" s="1"/>
  <c r="AR31" i="106" s="1"/>
  <c r="AS31" i="106" s="1"/>
  <c r="AT31" i="106" s="1"/>
  <c r="AU31" i="106" s="1"/>
  <c r="AM30" i="106"/>
  <c r="AN30" i="106" s="1"/>
  <c r="AO30" i="106" s="1"/>
  <c r="AP30" i="106" s="1"/>
  <c r="AQ30" i="106" s="1"/>
  <c r="AR30" i="106" s="1"/>
  <c r="AS30" i="106" s="1"/>
  <c r="AT30" i="106" s="1"/>
  <c r="AU30" i="106" s="1"/>
  <c r="AM29" i="106"/>
  <c r="AN29" i="106" s="1"/>
  <c r="AO29" i="106" s="1"/>
  <c r="AP29" i="106" s="1"/>
  <c r="AQ29" i="106" s="1"/>
  <c r="AR29" i="106" s="1"/>
  <c r="AS29" i="106" s="1"/>
  <c r="AT29" i="106" s="1"/>
  <c r="AU29" i="106" s="1"/>
  <c r="AM28" i="106"/>
  <c r="AN28" i="106" s="1"/>
  <c r="AO28" i="106" s="1"/>
  <c r="AP28" i="106" s="1"/>
  <c r="AQ28" i="106" s="1"/>
  <c r="AR28" i="106" s="1"/>
  <c r="AS28" i="106" s="1"/>
  <c r="AT28" i="106" s="1"/>
  <c r="AU28" i="106" s="1"/>
  <c r="AL27" i="106"/>
  <c r="AM27" i="106" s="1"/>
  <c r="AN27" i="106" s="1"/>
  <c r="AO27" i="106" s="1"/>
  <c r="AP27" i="106" s="1"/>
  <c r="AQ27" i="106" s="1"/>
  <c r="AR27" i="106" s="1"/>
  <c r="AS27" i="106" s="1"/>
  <c r="AT27" i="106" s="1"/>
  <c r="AU27" i="106" s="1"/>
  <c r="AK27" i="106"/>
  <c r="AJ27" i="106"/>
  <c r="AL26" i="106"/>
  <c r="AM26" i="106" s="1"/>
  <c r="AN26" i="106" s="1"/>
  <c r="AO26" i="106" s="1"/>
  <c r="AP26" i="106" s="1"/>
  <c r="AQ26" i="106" s="1"/>
  <c r="AR26" i="106" s="1"/>
  <c r="AS26" i="106" s="1"/>
  <c r="AT26" i="106" s="1"/>
  <c r="AU26" i="106" s="1"/>
  <c r="AK26" i="106"/>
  <c r="AJ26" i="106"/>
  <c r="AM25" i="106"/>
  <c r="AN25" i="106" s="1"/>
  <c r="AO25" i="106" s="1"/>
  <c r="AP25" i="106" s="1"/>
  <c r="AQ25" i="106" s="1"/>
  <c r="AR25" i="106" s="1"/>
  <c r="AS25" i="106" s="1"/>
  <c r="AT25" i="106" s="1"/>
  <c r="AU25" i="106" s="1"/>
  <c r="AK25" i="106"/>
  <c r="AJ25" i="106"/>
  <c r="AU17" i="106"/>
  <c r="BE17" i="106" s="1"/>
  <c r="AT17" i="106"/>
  <c r="BM39" i="106" s="1"/>
  <c r="AJ32" i="54" s="1"/>
  <c r="AS17" i="106"/>
  <c r="BH39" i="106" s="1"/>
  <c r="AE32" i="54" s="1"/>
  <c r="AR17" i="106"/>
  <c r="AQ17" i="106"/>
  <c r="AX39" i="106" s="1"/>
  <c r="U32" i="54" s="1"/>
  <c r="AP17" i="106"/>
  <c r="AS39" i="106" s="1"/>
  <c r="P32" i="54" s="1"/>
  <c r="AO17" i="106"/>
  <c r="AN39" i="106" s="1"/>
  <c r="K32" i="54" s="1"/>
  <c r="AN17" i="106"/>
  <c r="AU16" i="106"/>
  <c r="AT16" i="106"/>
  <c r="BL39" i="106" s="1"/>
  <c r="AI32" i="54" s="1"/>
  <c r="AS16" i="106"/>
  <c r="BG39" i="106" s="1"/>
  <c r="AD32" i="54" s="1"/>
  <c r="AR16" i="106"/>
  <c r="BC39" i="106" s="1"/>
  <c r="Z32" i="54" s="1"/>
  <c r="AQ16" i="106"/>
  <c r="AW39" i="106" s="1"/>
  <c r="T32" i="54" s="1"/>
  <c r="AP16" i="106"/>
  <c r="AR39" i="106" s="1"/>
  <c r="O32" i="54" s="1"/>
  <c r="AO16" i="106"/>
  <c r="AM39" i="106" s="1"/>
  <c r="J32" i="54" s="1"/>
  <c r="AN16" i="106"/>
  <c r="AU15" i="106"/>
  <c r="AT15" i="106"/>
  <c r="BK39" i="106" s="1"/>
  <c r="AH32" i="54" s="1"/>
  <c r="AS15" i="106"/>
  <c r="BF39" i="106" s="1"/>
  <c r="AC32" i="54" s="1"/>
  <c r="AR15" i="106"/>
  <c r="BA39" i="106" s="1"/>
  <c r="X32" i="54" s="1"/>
  <c r="AQ15" i="106"/>
  <c r="AV39" i="106" s="1"/>
  <c r="S32" i="54" s="1"/>
  <c r="AP15" i="106"/>
  <c r="AQ39" i="106" s="1"/>
  <c r="N32" i="54" s="1"/>
  <c r="AO15" i="106"/>
  <c r="AL39" i="106" s="1"/>
  <c r="I32" i="54" s="1"/>
  <c r="AN15" i="106"/>
  <c r="AU14" i="106"/>
  <c r="BD14" i="106" s="1"/>
  <c r="AT14" i="106"/>
  <c r="BJ39" i="106" s="1"/>
  <c r="AG32" i="54" s="1"/>
  <c r="AS14" i="106"/>
  <c r="BE39" i="106" s="1"/>
  <c r="AB32" i="54" s="1"/>
  <c r="AR14" i="106"/>
  <c r="AZ39" i="106" s="1"/>
  <c r="W32" i="54" s="1"/>
  <c r="AQ14" i="106"/>
  <c r="AU39" i="106" s="1"/>
  <c r="R32" i="54" s="1"/>
  <c r="AP14" i="106"/>
  <c r="AO14" i="106"/>
  <c r="AK39" i="106" s="1"/>
  <c r="H32" i="54" s="1"/>
  <c r="AN14" i="106"/>
  <c r="AU13" i="106"/>
  <c r="BG13" i="106" s="1"/>
  <c r="AT13" i="106"/>
  <c r="BI39" i="106" s="1"/>
  <c r="AF32" i="54" s="1"/>
  <c r="AS13" i="106"/>
  <c r="AR13" i="106"/>
  <c r="AR18" i="106" s="1"/>
  <c r="AR5" i="106" s="1"/>
  <c r="L32" i="48" s="1"/>
  <c r="AQ13" i="106"/>
  <c r="AT39" i="106" s="1"/>
  <c r="Q32" i="54" s="1"/>
  <c r="AP13" i="106"/>
  <c r="AO39" i="106" s="1"/>
  <c r="L32" i="54" s="1"/>
  <c r="AO13" i="106"/>
  <c r="AO5" i="106" s="1"/>
  <c r="I32" i="48" s="1"/>
  <c r="AN13" i="106"/>
  <c r="N10" i="106"/>
  <c r="N74" i="106" s="1"/>
  <c r="K10" i="106"/>
  <c r="I10" i="106"/>
  <c r="I264" i="106" s="1"/>
  <c r="F10" i="106"/>
  <c r="F201" i="106" s="1"/>
  <c r="S3" i="106"/>
  <c r="I58" i="106" s="1"/>
  <c r="I60" i="105"/>
  <c r="I59" i="105"/>
  <c r="AM32" i="105"/>
  <c r="AN32" i="105" s="1"/>
  <c r="AO32" i="105" s="1"/>
  <c r="AP32" i="105" s="1"/>
  <c r="AQ32" i="105" s="1"/>
  <c r="AR32" i="105" s="1"/>
  <c r="AS32" i="105" s="1"/>
  <c r="AT32" i="105" s="1"/>
  <c r="AU32" i="105" s="1"/>
  <c r="AM31" i="105"/>
  <c r="AN31" i="105" s="1"/>
  <c r="AO31" i="105" s="1"/>
  <c r="AP31" i="105" s="1"/>
  <c r="AQ31" i="105" s="1"/>
  <c r="AR31" i="105" s="1"/>
  <c r="AS31" i="105" s="1"/>
  <c r="AT31" i="105" s="1"/>
  <c r="AU31" i="105" s="1"/>
  <c r="AM30" i="105"/>
  <c r="AN30" i="105" s="1"/>
  <c r="AO30" i="105" s="1"/>
  <c r="AP30" i="105" s="1"/>
  <c r="AQ30" i="105" s="1"/>
  <c r="AR30" i="105" s="1"/>
  <c r="AS30" i="105" s="1"/>
  <c r="AT30" i="105" s="1"/>
  <c r="AU30" i="105" s="1"/>
  <c r="AM29" i="105"/>
  <c r="AN29" i="105" s="1"/>
  <c r="AO29" i="105" s="1"/>
  <c r="AP29" i="105" s="1"/>
  <c r="AQ29" i="105" s="1"/>
  <c r="AR29" i="105" s="1"/>
  <c r="AS29" i="105" s="1"/>
  <c r="AT29" i="105" s="1"/>
  <c r="AU29" i="105" s="1"/>
  <c r="AM28" i="105"/>
  <c r="AN28" i="105" s="1"/>
  <c r="AO28" i="105" s="1"/>
  <c r="AP28" i="105" s="1"/>
  <c r="AQ28" i="105" s="1"/>
  <c r="AR28" i="105" s="1"/>
  <c r="AS28" i="105" s="1"/>
  <c r="AT28" i="105" s="1"/>
  <c r="AU28" i="105" s="1"/>
  <c r="AL27" i="105"/>
  <c r="AM27" i="105" s="1"/>
  <c r="AN27" i="105" s="1"/>
  <c r="AO27" i="105" s="1"/>
  <c r="AP27" i="105" s="1"/>
  <c r="AQ27" i="105" s="1"/>
  <c r="AR27" i="105" s="1"/>
  <c r="AS27" i="105" s="1"/>
  <c r="AT27" i="105" s="1"/>
  <c r="AU27" i="105" s="1"/>
  <c r="AK27" i="105"/>
  <c r="AJ27" i="105"/>
  <c r="AL26" i="105"/>
  <c r="AM26" i="105" s="1"/>
  <c r="AN26" i="105" s="1"/>
  <c r="AO26" i="105" s="1"/>
  <c r="AP26" i="105" s="1"/>
  <c r="AQ26" i="105" s="1"/>
  <c r="AR26" i="105" s="1"/>
  <c r="AS26" i="105" s="1"/>
  <c r="AT26" i="105" s="1"/>
  <c r="AU26" i="105" s="1"/>
  <c r="AK26" i="105"/>
  <c r="AJ26" i="105"/>
  <c r="AM25" i="105"/>
  <c r="AN25" i="105" s="1"/>
  <c r="AO25" i="105" s="1"/>
  <c r="AP25" i="105" s="1"/>
  <c r="AQ25" i="105" s="1"/>
  <c r="AR25" i="105" s="1"/>
  <c r="AS25" i="105" s="1"/>
  <c r="AT25" i="105" s="1"/>
  <c r="AU25" i="105" s="1"/>
  <c r="AK25" i="105"/>
  <c r="AJ25" i="105"/>
  <c r="AU17" i="105"/>
  <c r="AT17" i="105"/>
  <c r="BM39" i="105" s="1"/>
  <c r="AJ31" i="54" s="1"/>
  <c r="AS17" i="105"/>
  <c r="BH39" i="105" s="1"/>
  <c r="AE31" i="54" s="1"/>
  <c r="AR17" i="105"/>
  <c r="AQ17" i="105"/>
  <c r="AX39" i="105" s="1"/>
  <c r="U31" i="54" s="1"/>
  <c r="AP17" i="105"/>
  <c r="AS39" i="105" s="1"/>
  <c r="P31" i="54" s="1"/>
  <c r="AO17" i="105"/>
  <c r="AN39" i="105" s="1"/>
  <c r="K31" i="54" s="1"/>
  <c r="AN17" i="105"/>
  <c r="AU16" i="105"/>
  <c r="AT16" i="105"/>
  <c r="BL39" i="105" s="1"/>
  <c r="AI31" i="54" s="1"/>
  <c r="AS16" i="105"/>
  <c r="BG39" i="105" s="1"/>
  <c r="AD31" i="54" s="1"/>
  <c r="AR16" i="105"/>
  <c r="BC39" i="105" s="1"/>
  <c r="Z31" i="54" s="1"/>
  <c r="AQ16" i="105"/>
  <c r="AW39" i="105" s="1"/>
  <c r="T31" i="54" s="1"/>
  <c r="AP16" i="105"/>
  <c r="AR39" i="105" s="1"/>
  <c r="O31" i="54" s="1"/>
  <c r="AO16" i="105"/>
  <c r="AM39" i="105" s="1"/>
  <c r="J31" i="54" s="1"/>
  <c r="AN16" i="105"/>
  <c r="AU15" i="105"/>
  <c r="AT15" i="105"/>
  <c r="BK39" i="105" s="1"/>
  <c r="AH31" i="54" s="1"/>
  <c r="AS15" i="105"/>
  <c r="BF39" i="105" s="1"/>
  <c r="AC31" i="54" s="1"/>
  <c r="AR15" i="105"/>
  <c r="BA39" i="105" s="1"/>
  <c r="X31" i="54" s="1"/>
  <c r="AQ15" i="105"/>
  <c r="AV39" i="105" s="1"/>
  <c r="S31" i="54" s="1"/>
  <c r="AP15" i="105"/>
  <c r="AQ39" i="105" s="1"/>
  <c r="N31" i="54" s="1"/>
  <c r="AO15" i="105"/>
  <c r="AL39" i="105" s="1"/>
  <c r="I31" i="54" s="1"/>
  <c r="AN15" i="105"/>
  <c r="AU14" i="105"/>
  <c r="AT14" i="105"/>
  <c r="BJ39" i="105" s="1"/>
  <c r="AG31" i="54" s="1"/>
  <c r="AS14" i="105"/>
  <c r="BE39" i="105" s="1"/>
  <c r="AB31" i="54" s="1"/>
  <c r="AR14" i="105"/>
  <c r="AZ39" i="105" s="1"/>
  <c r="W31" i="54" s="1"/>
  <c r="AQ14" i="105"/>
  <c r="AU39" i="105" s="1"/>
  <c r="R31" i="54" s="1"/>
  <c r="AP14" i="105"/>
  <c r="AO14" i="105"/>
  <c r="AK39" i="105" s="1"/>
  <c r="H31" i="54" s="1"/>
  <c r="AN14" i="105"/>
  <c r="AU13" i="105"/>
  <c r="AT13" i="105"/>
  <c r="BI39" i="105" s="1"/>
  <c r="AF31" i="54" s="1"/>
  <c r="AS13" i="105"/>
  <c r="AS18" i="105" s="1"/>
  <c r="AS5" i="105" s="1"/>
  <c r="M31" i="48" s="1"/>
  <c r="AR13" i="105"/>
  <c r="AR18" i="105" s="1"/>
  <c r="AR5" i="105" s="1"/>
  <c r="L31" i="48" s="1"/>
  <c r="AQ13" i="105"/>
  <c r="AT39" i="105" s="1"/>
  <c r="Q31" i="54" s="1"/>
  <c r="AP13" i="105"/>
  <c r="AO39" i="105" s="1"/>
  <c r="L31" i="54" s="1"/>
  <c r="AO13" i="105"/>
  <c r="AO5" i="105" s="1"/>
  <c r="I31" i="48" s="1"/>
  <c r="AN13" i="105"/>
  <c r="AN18" i="105" s="1"/>
  <c r="AL5" i="105" s="1"/>
  <c r="F31" i="48" s="1"/>
  <c r="N10" i="105"/>
  <c r="N74" i="105" s="1"/>
  <c r="K10" i="105"/>
  <c r="I10" i="105"/>
  <c r="I264" i="105" s="1"/>
  <c r="F10" i="105"/>
  <c r="F201" i="105" s="1"/>
  <c r="AP5" i="105"/>
  <c r="J31" i="48" s="1"/>
  <c r="S3" i="105"/>
  <c r="I58" i="105" s="1"/>
  <c r="I60" i="104"/>
  <c r="I59" i="104"/>
  <c r="AM32" i="104"/>
  <c r="AN32" i="104" s="1"/>
  <c r="AO32" i="104" s="1"/>
  <c r="AP32" i="104" s="1"/>
  <c r="AQ32" i="104" s="1"/>
  <c r="AR32" i="104" s="1"/>
  <c r="AS32" i="104" s="1"/>
  <c r="AT32" i="104" s="1"/>
  <c r="AU32" i="104" s="1"/>
  <c r="AM31" i="104"/>
  <c r="AN31" i="104" s="1"/>
  <c r="AO31" i="104" s="1"/>
  <c r="AP31" i="104" s="1"/>
  <c r="AQ31" i="104" s="1"/>
  <c r="AR31" i="104" s="1"/>
  <c r="AS31" i="104" s="1"/>
  <c r="AT31" i="104" s="1"/>
  <c r="AU31" i="104" s="1"/>
  <c r="AM30" i="104"/>
  <c r="AN30" i="104" s="1"/>
  <c r="AO30" i="104" s="1"/>
  <c r="AP30" i="104" s="1"/>
  <c r="AQ30" i="104" s="1"/>
  <c r="AR30" i="104" s="1"/>
  <c r="AS30" i="104" s="1"/>
  <c r="AT30" i="104" s="1"/>
  <c r="AU30" i="104" s="1"/>
  <c r="AM29" i="104"/>
  <c r="AN29" i="104" s="1"/>
  <c r="AO29" i="104" s="1"/>
  <c r="AP29" i="104" s="1"/>
  <c r="AQ29" i="104" s="1"/>
  <c r="AR29" i="104" s="1"/>
  <c r="AS29" i="104" s="1"/>
  <c r="AT29" i="104" s="1"/>
  <c r="AU29" i="104" s="1"/>
  <c r="AM28" i="104"/>
  <c r="AN28" i="104" s="1"/>
  <c r="AO28" i="104" s="1"/>
  <c r="AP28" i="104" s="1"/>
  <c r="AQ28" i="104" s="1"/>
  <c r="AR28" i="104" s="1"/>
  <c r="AS28" i="104" s="1"/>
  <c r="AT28" i="104" s="1"/>
  <c r="AU28" i="104" s="1"/>
  <c r="AL27" i="104"/>
  <c r="AM27" i="104" s="1"/>
  <c r="AN27" i="104" s="1"/>
  <c r="AO27" i="104" s="1"/>
  <c r="AP27" i="104" s="1"/>
  <c r="AQ27" i="104" s="1"/>
  <c r="AR27" i="104" s="1"/>
  <c r="AS27" i="104" s="1"/>
  <c r="AT27" i="104" s="1"/>
  <c r="AU27" i="104" s="1"/>
  <c r="AK27" i="104"/>
  <c r="AJ27" i="104"/>
  <c r="AL26" i="104"/>
  <c r="AM26" i="104" s="1"/>
  <c r="AN26" i="104" s="1"/>
  <c r="AO26" i="104" s="1"/>
  <c r="AP26" i="104" s="1"/>
  <c r="AQ26" i="104" s="1"/>
  <c r="AR26" i="104" s="1"/>
  <c r="AS26" i="104" s="1"/>
  <c r="AT26" i="104" s="1"/>
  <c r="AU26" i="104" s="1"/>
  <c r="AK26" i="104"/>
  <c r="AJ26" i="104"/>
  <c r="AM25" i="104"/>
  <c r="AN25" i="104" s="1"/>
  <c r="AO25" i="104" s="1"/>
  <c r="AP25" i="104" s="1"/>
  <c r="AQ25" i="104" s="1"/>
  <c r="AR25" i="104" s="1"/>
  <c r="AS25" i="104" s="1"/>
  <c r="AT25" i="104" s="1"/>
  <c r="AU25" i="104" s="1"/>
  <c r="AK25" i="104"/>
  <c r="AJ25" i="104"/>
  <c r="AU17" i="104"/>
  <c r="AT17" i="104"/>
  <c r="BM39" i="104" s="1"/>
  <c r="AJ30" i="54" s="1"/>
  <c r="AS17" i="104"/>
  <c r="BH39" i="104" s="1"/>
  <c r="AE30" i="54" s="1"/>
  <c r="AR17" i="104"/>
  <c r="AQ17" i="104"/>
  <c r="AX39" i="104" s="1"/>
  <c r="U30" i="54" s="1"/>
  <c r="AP17" i="104"/>
  <c r="AS39" i="104" s="1"/>
  <c r="P30" i="54" s="1"/>
  <c r="AO17" i="104"/>
  <c r="AN39" i="104" s="1"/>
  <c r="K30" i="54" s="1"/>
  <c r="AN17" i="104"/>
  <c r="AU16" i="104"/>
  <c r="AT16" i="104"/>
  <c r="BL39" i="104" s="1"/>
  <c r="AI30" i="54" s="1"/>
  <c r="AS16" i="104"/>
  <c r="BG39" i="104" s="1"/>
  <c r="AD30" i="54" s="1"/>
  <c r="AR16" i="104"/>
  <c r="BC39" i="104" s="1"/>
  <c r="Z30" i="54" s="1"/>
  <c r="AQ16" i="104"/>
  <c r="AW39" i="104" s="1"/>
  <c r="T30" i="54" s="1"/>
  <c r="AP16" i="104"/>
  <c r="AR39" i="104" s="1"/>
  <c r="O30" i="54" s="1"/>
  <c r="AO16" i="104"/>
  <c r="AM39" i="104" s="1"/>
  <c r="J30" i="54" s="1"/>
  <c r="AN16" i="104"/>
  <c r="AU15" i="104"/>
  <c r="AT15" i="104"/>
  <c r="BK39" i="104" s="1"/>
  <c r="AH30" i="54" s="1"/>
  <c r="AS15" i="104"/>
  <c r="BF39" i="104" s="1"/>
  <c r="AC30" i="54" s="1"/>
  <c r="AR15" i="104"/>
  <c r="BA39" i="104" s="1"/>
  <c r="X30" i="54" s="1"/>
  <c r="AQ15" i="104"/>
  <c r="AV39" i="104" s="1"/>
  <c r="S30" i="54" s="1"/>
  <c r="AP15" i="104"/>
  <c r="AQ39" i="104" s="1"/>
  <c r="N30" i="54" s="1"/>
  <c r="AO15" i="104"/>
  <c r="AL39" i="104" s="1"/>
  <c r="I30" i="54" s="1"/>
  <c r="AN15" i="104"/>
  <c r="AU14" i="104"/>
  <c r="AT14" i="104"/>
  <c r="BJ39" i="104" s="1"/>
  <c r="AG30" i="54" s="1"/>
  <c r="AS14" i="104"/>
  <c r="BE39" i="104" s="1"/>
  <c r="AB30" i="54" s="1"/>
  <c r="AR14" i="104"/>
  <c r="AZ39" i="104" s="1"/>
  <c r="W30" i="54" s="1"/>
  <c r="AQ14" i="104"/>
  <c r="AU39" i="104" s="1"/>
  <c r="R30" i="54" s="1"/>
  <c r="AP14" i="104"/>
  <c r="AO14" i="104"/>
  <c r="AK39" i="104" s="1"/>
  <c r="H30" i="54" s="1"/>
  <c r="AN14" i="104"/>
  <c r="AU13" i="104"/>
  <c r="AT13" i="104"/>
  <c r="BI39" i="104" s="1"/>
  <c r="AF30" i="54" s="1"/>
  <c r="AS13" i="104"/>
  <c r="AS18" i="104" s="1"/>
  <c r="AS5" i="104" s="1"/>
  <c r="M30" i="48" s="1"/>
  <c r="AR13" i="104"/>
  <c r="AR18" i="104" s="1"/>
  <c r="AR5" i="104" s="1"/>
  <c r="L30" i="48" s="1"/>
  <c r="AQ13" i="104"/>
  <c r="AT39" i="104" s="1"/>
  <c r="Q30" i="54" s="1"/>
  <c r="AP13" i="104"/>
  <c r="AO39" i="104" s="1"/>
  <c r="L30" i="54" s="1"/>
  <c r="AO13" i="104"/>
  <c r="AO5" i="104" s="1"/>
  <c r="I30" i="48" s="1"/>
  <c r="AN13" i="104"/>
  <c r="AN18" i="104" s="1"/>
  <c r="AL5" i="104" s="1"/>
  <c r="F30" i="48" s="1"/>
  <c r="N10" i="104"/>
  <c r="N74" i="104" s="1"/>
  <c r="K10" i="104"/>
  <c r="I10" i="104"/>
  <c r="I264" i="104" s="1"/>
  <c r="F10" i="104"/>
  <c r="F201" i="104" s="1"/>
  <c r="AP5" i="104"/>
  <c r="J30" i="48" s="1"/>
  <c r="S3" i="104"/>
  <c r="I58" i="104" s="1"/>
  <c r="I60" i="103"/>
  <c r="I59" i="103"/>
  <c r="AM32" i="103"/>
  <c r="AN32" i="103" s="1"/>
  <c r="AO32" i="103" s="1"/>
  <c r="AP32" i="103" s="1"/>
  <c r="AQ32" i="103" s="1"/>
  <c r="AR32" i="103" s="1"/>
  <c r="AS32" i="103" s="1"/>
  <c r="AT32" i="103" s="1"/>
  <c r="AU32" i="103" s="1"/>
  <c r="AM31" i="103"/>
  <c r="AN31" i="103" s="1"/>
  <c r="AO31" i="103" s="1"/>
  <c r="AP31" i="103" s="1"/>
  <c r="AQ31" i="103" s="1"/>
  <c r="AR31" i="103" s="1"/>
  <c r="AS31" i="103" s="1"/>
  <c r="AT31" i="103" s="1"/>
  <c r="AU31" i="103" s="1"/>
  <c r="AM30" i="103"/>
  <c r="AN30" i="103" s="1"/>
  <c r="AO30" i="103" s="1"/>
  <c r="AP30" i="103" s="1"/>
  <c r="AQ30" i="103" s="1"/>
  <c r="AR30" i="103" s="1"/>
  <c r="AS30" i="103" s="1"/>
  <c r="AT30" i="103" s="1"/>
  <c r="AU30" i="103" s="1"/>
  <c r="AM29" i="103"/>
  <c r="AN29" i="103" s="1"/>
  <c r="AO29" i="103" s="1"/>
  <c r="AP29" i="103" s="1"/>
  <c r="AQ29" i="103" s="1"/>
  <c r="AR29" i="103" s="1"/>
  <c r="AS29" i="103" s="1"/>
  <c r="AT29" i="103" s="1"/>
  <c r="AU29" i="103" s="1"/>
  <c r="AM28" i="103"/>
  <c r="AN28" i="103" s="1"/>
  <c r="AO28" i="103" s="1"/>
  <c r="AP28" i="103" s="1"/>
  <c r="AQ28" i="103" s="1"/>
  <c r="AR28" i="103" s="1"/>
  <c r="AS28" i="103" s="1"/>
  <c r="AT28" i="103" s="1"/>
  <c r="AU28" i="103" s="1"/>
  <c r="AL27" i="103"/>
  <c r="AM27" i="103" s="1"/>
  <c r="AN27" i="103" s="1"/>
  <c r="AO27" i="103" s="1"/>
  <c r="AP27" i="103" s="1"/>
  <c r="AQ27" i="103" s="1"/>
  <c r="AR27" i="103" s="1"/>
  <c r="AS27" i="103" s="1"/>
  <c r="AT27" i="103" s="1"/>
  <c r="AU27" i="103" s="1"/>
  <c r="AK27" i="103"/>
  <c r="AJ27" i="103"/>
  <c r="AL26" i="103"/>
  <c r="AM26" i="103" s="1"/>
  <c r="AN26" i="103" s="1"/>
  <c r="AO26" i="103" s="1"/>
  <c r="AP26" i="103" s="1"/>
  <c r="AQ26" i="103" s="1"/>
  <c r="AR26" i="103" s="1"/>
  <c r="AS26" i="103" s="1"/>
  <c r="AT26" i="103" s="1"/>
  <c r="AU26" i="103" s="1"/>
  <c r="AK26" i="103"/>
  <c r="AJ26" i="103"/>
  <c r="AM25" i="103"/>
  <c r="AN25" i="103" s="1"/>
  <c r="AO25" i="103" s="1"/>
  <c r="AP25" i="103" s="1"/>
  <c r="AQ25" i="103" s="1"/>
  <c r="AR25" i="103" s="1"/>
  <c r="AS25" i="103" s="1"/>
  <c r="AT25" i="103" s="1"/>
  <c r="AU25" i="103" s="1"/>
  <c r="AK25" i="103"/>
  <c r="AJ25" i="103"/>
  <c r="AU17" i="103"/>
  <c r="BE17" i="103" s="1"/>
  <c r="AT17" i="103"/>
  <c r="BM39" i="103" s="1"/>
  <c r="AJ29" i="54" s="1"/>
  <c r="AS17" i="103"/>
  <c r="BH39" i="103" s="1"/>
  <c r="AE29" i="54" s="1"/>
  <c r="AR17" i="103"/>
  <c r="AQ17" i="103"/>
  <c r="AX39" i="103" s="1"/>
  <c r="U29" i="54" s="1"/>
  <c r="AP17" i="103"/>
  <c r="AS39" i="103" s="1"/>
  <c r="P29" i="54" s="1"/>
  <c r="AO17" i="103"/>
  <c r="AN39" i="103" s="1"/>
  <c r="K29" i="54" s="1"/>
  <c r="AN17" i="103"/>
  <c r="AU16" i="103"/>
  <c r="AT16" i="103"/>
  <c r="BL39" i="103" s="1"/>
  <c r="AI29" i="54" s="1"/>
  <c r="AS16" i="103"/>
  <c r="BG39" i="103" s="1"/>
  <c r="AD29" i="54" s="1"/>
  <c r="AR16" i="103"/>
  <c r="AQ16" i="103"/>
  <c r="AW39" i="103" s="1"/>
  <c r="T29" i="54" s="1"/>
  <c r="AP16" i="103"/>
  <c r="AR39" i="103" s="1"/>
  <c r="O29" i="54" s="1"/>
  <c r="AO16" i="103"/>
  <c r="AM39" i="103" s="1"/>
  <c r="J29" i="54" s="1"/>
  <c r="AN16" i="103"/>
  <c r="AU15" i="103"/>
  <c r="BE15" i="103" s="1"/>
  <c r="AT15" i="103"/>
  <c r="BK39" i="103" s="1"/>
  <c r="AH29" i="54" s="1"/>
  <c r="AS15" i="103"/>
  <c r="BF39" i="103" s="1"/>
  <c r="AC29" i="54" s="1"/>
  <c r="AR15" i="103"/>
  <c r="BA39" i="103" s="1"/>
  <c r="X29" i="54" s="1"/>
  <c r="AQ15" i="103"/>
  <c r="AV39" i="103" s="1"/>
  <c r="S29" i="54" s="1"/>
  <c r="AP15" i="103"/>
  <c r="AQ39" i="103" s="1"/>
  <c r="N29" i="54" s="1"/>
  <c r="AO15" i="103"/>
  <c r="AL39" i="103" s="1"/>
  <c r="I29" i="54" s="1"/>
  <c r="AN15" i="103"/>
  <c r="AU14" i="103"/>
  <c r="AT14" i="103"/>
  <c r="BJ39" i="103" s="1"/>
  <c r="AG29" i="54" s="1"/>
  <c r="AS14" i="103"/>
  <c r="BE39" i="103" s="1"/>
  <c r="AB29" i="54" s="1"/>
  <c r="AR14" i="103"/>
  <c r="AZ39" i="103" s="1"/>
  <c r="W29" i="54" s="1"/>
  <c r="AQ14" i="103"/>
  <c r="AU39" i="103" s="1"/>
  <c r="R29" i="54" s="1"/>
  <c r="AP14" i="103"/>
  <c r="AO14" i="103"/>
  <c r="AK39" i="103" s="1"/>
  <c r="H29" i="54" s="1"/>
  <c r="AN14" i="103"/>
  <c r="AU13" i="103"/>
  <c r="AT13" i="103"/>
  <c r="BI39" i="103" s="1"/>
  <c r="AF29" i="54" s="1"/>
  <c r="AS13" i="103"/>
  <c r="AS18" i="103" s="1"/>
  <c r="AS5" i="103" s="1"/>
  <c r="M29" i="48" s="1"/>
  <c r="AR13" i="103"/>
  <c r="AQ13" i="103"/>
  <c r="AT39" i="103" s="1"/>
  <c r="Q29" i="54" s="1"/>
  <c r="AP13" i="103"/>
  <c r="AO39" i="103" s="1"/>
  <c r="L29" i="54" s="1"/>
  <c r="AO13" i="103"/>
  <c r="AO5" i="103" s="1"/>
  <c r="I29" i="48" s="1"/>
  <c r="AN13" i="103"/>
  <c r="AN18" i="103" s="1"/>
  <c r="AL5" i="103" s="1"/>
  <c r="F29" i="48" s="1"/>
  <c r="N10" i="103"/>
  <c r="N74" i="103" s="1"/>
  <c r="K10" i="103"/>
  <c r="I10" i="103"/>
  <c r="I264" i="103" s="1"/>
  <c r="F10" i="103"/>
  <c r="F201" i="103" s="1"/>
  <c r="AM5" i="103"/>
  <c r="G29" i="48" s="1"/>
  <c r="AI5" i="103"/>
  <c r="C29" i="48" s="1"/>
  <c r="S3" i="103"/>
  <c r="I58" i="103" s="1"/>
  <c r="I60" i="102"/>
  <c r="I59" i="102"/>
  <c r="AM32" i="102"/>
  <c r="AN32" i="102" s="1"/>
  <c r="AO32" i="102" s="1"/>
  <c r="AP32" i="102" s="1"/>
  <c r="AQ32" i="102" s="1"/>
  <c r="AR32" i="102" s="1"/>
  <c r="AS32" i="102" s="1"/>
  <c r="AT32" i="102" s="1"/>
  <c r="AU32" i="102" s="1"/>
  <c r="AM31" i="102"/>
  <c r="AN31" i="102" s="1"/>
  <c r="AO31" i="102" s="1"/>
  <c r="AP31" i="102" s="1"/>
  <c r="AQ31" i="102" s="1"/>
  <c r="AR31" i="102" s="1"/>
  <c r="AS31" i="102" s="1"/>
  <c r="AT31" i="102" s="1"/>
  <c r="AU31" i="102" s="1"/>
  <c r="AM30" i="102"/>
  <c r="AN30" i="102" s="1"/>
  <c r="AO30" i="102" s="1"/>
  <c r="AP30" i="102" s="1"/>
  <c r="AQ30" i="102" s="1"/>
  <c r="AR30" i="102" s="1"/>
  <c r="AS30" i="102" s="1"/>
  <c r="AT30" i="102" s="1"/>
  <c r="AU30" i="102" s="1"/>
  <c r="AM29" i="102"/>
  <c r="AN29" i="102" s="1"/>
  <c r="AO29" i="102" s="1"/>
  <c r="AP29" i="102" s="1"/>
  <c r="AQ29" i="102" s="1"/>
  <c r="AR29" i="102" s="1"/>
  <c r="AS29" i="102" s="1"/>
  <c r="AT29" i="102" s="1"/>
  <c r="AU29" i="102" s="1"/>
  <c r="AM28" i="102"/>
  <c r="AN28" i="102" s="1"/>
  <c r="AO28" i="102" s="1"/>
  <c r="AP28" i="102" s="1"/>
  <c r="AQ28" i="102" s="1"/>
  <c r="AR28" i="102" s="1"/>
  <c r="AS28" i="102" s="1"/>
  <c r="AT28" i="102" s="1"/>
  <c r="AU28" i="102" s="1"/>
  <c r="AL27" i="102"/>
  <c r="AM27" i="102" s="1"/>
  <c r="AN27" i="102" s="1"/>
  <c r="AO27" i="102" s="1"/>
  <c r="AP27" i="102" s="1"/>
  <c r="AQ27" i="102" s="1"/>
  <c r="AR27" i="102" s="1"/>
  <c r="AS27" i="102" s="1"/>
  <c r="AT27" i="102" s="1"/>
  <c r="AU27" i="102" s="1"/>
  <c r="AK27" i="102"/>
  <c r="AJ27" i="102"/>
  <c r="AL26" i="102"/>
  <c r="AM26" i="102" s="1"/>
  <c r="AN26" i="102" s="1"/>
  <c r="AO26" i="102" s="1"/>
  <c r="AP26" i="102" s="1"/>
  <c r="AQ26" i="102" s="1"/>
  <c r="AR26" i="102" s="1"/>
  <c r="AS26" i="102" s="1"/>
  <c r="AT26" i="102" s="1"/>
  <c r="AU26" i="102" s="1"/>
  <c r="AK26" i="102"/>
  <c r="AJ26" i="102"/>
  <c r="AM25" i="102"/>
  <c r="AN25" i="102" s="1"/>
  <c r="AO25" i="102" s="1"/>
  <c r="AP25" i="102" s="1"/>
  <c r="AQ25" i="102" s="1"/>
  <c r="AR25" i="102" s="1"/>
  <c r="AS25" i="102" s="1"/>
  <c r="AT25" i="102" s="1"/>
  <c r="AU25" i="102" s="1"/>
  <c r="AK25" i="102"/>
  <c r="AJ25" i="102"/>
  <c r="AU17" i="102"/>
  <c r="AT17" i="102"/>
  <c r="BM39" i="102" s="1"/>
  <c r="AJ28" i="54" s="1"/>
  <c r="AS17" i="102"/>
  <c r="BH39" i="102" s="1"/>
  <c r="AE28" i="54" s="1"/>
  <c r="AR17" i="102"/>
  <c r="AQ17" i="102"/>
  <c r="AX39" i="102" s="1"/>
  <c r="U28" i="54" s="1"/>
  <c r="AP17" i="102"/>
  <c r="AS39" i="102" s="1"/>
  <c r="P28" i="54" s="1"/>
  <c r="AO17" i="102"/>
  <c r="AN39" i="102" s="1"/>
  <c r="K28" i="54" s="1"/>
  <c r="AN17" i="102"/>
  <c r="AU16" i="102"/>
  <c r="AT16" i="102"/>
  <c r="BL39" i="102" s="1"/>
  <c r="AI28" i="54" s="1"/>
  <c r="AS16" i="102"/>
  <c r="BG39" i="102" s="1"/>
  <c r="AD28" i="54" s="1"/>
  <c r="AR16" i="102"/>
  <c r="BC39" i="102" s="1"/>
  <c r="Z28" i="54" s="1"/>
  <c r="AQ16" i="102"/>
  <c r="AW39" i="102" s="1"/>
  <c r="T28" i="54" s="1"/>
  <c r="AP16" i="102"/>
  <c r="AR39" i="102" s="1"/>
  <c r="O28" i="54" s="1"/>
  <c r="AO16" i="102"/>
  <c r="AM39" i="102" s="1"/>
  <c r="J28" i="54" s="1"/>
  <c r="AN16" i="102"/>
  <c r="AU15" i="102"/>
  <c r="AT15" i="102"/>
  <c r="AS15" i="102"/>
  <c r="BF39" i="102" s="1"/>
  <c r="AC28" i="54" s="1"/>
  <c r="AR15" i="102"/>
  <c r="BA39" i="102" s="1"/>
  <c r="X28" i="54" s="1"/>
  <c r="AQ15" i="102"/>
  <c r="AV39" i="102" s="1"/>
  <c r="S28" i="54" s="1"/>
  <c r="AP15" i="102"/>
  <c r="AQ39" i="102" s="1"/>
  <c r="N28" i="54" s="1"/>
  <c r="AO15" i="102"/>
  <c r="AL39" i="102" s="1"/>
  <c r="I28" i="54" s="1"/>
  <c r="AN15" i="102"/>
  <c r="AU14" i="102"/>
  <c r="AT14" i="102"/>
  <c r="BJ39" i="102" s="1"/>
  <c r="AG28" i="54" s="1"/>
  <c r="AS14" i="102"/>
  <c r="BE39" i="102" s="1"/>
  <c r="AB28" i="54" s="1"/>
  <c r="AR14" i="102"/>
  <c r="AZ39" i="102" s="1"/>
  <c r="W28" i="54" s="1"/>
  <c r="AQ14" i="102"/>
  <c r="AU39" i="102" s="1"/>
  <c r="R28" i="54" s="1"/>
  <c r="AP14" i="102"/>
  <c r="AO14" i="102"/>
  <c r="AK39" i="102" s="1"/>
  <c r="H28" i="54" s="1"/>
  <c r="AN14" i="102"/>
  <c r="AU13" i="102"/>
  <c r="AT13" i="102"/>
  <c r="BI39" i="102" s="1"/>
  <c r="AF28" i="54" s="1"/>
  <c r="AS13" i="102"/>
  <c r="AS18" i="102" s="1"/>
  <c r="AS5" i="102" s="1"/>
  <c r="M28" i="48" s="1"/>
  <c r="AR13" i="102"/>
  <c r="AR18" i="102" s="1"/>
  <c r="AR5" i="102" s="1"/>
  <c r="L28" i="48" s="1"/>
  <c r="AQ13" i="102"/>
  <c r="AT39" i="102" s="1"/>
  <c r="Q28" i="54" s="1"/>
  <c r="AP13" i="102"/>
  <c r="AO39" i="102" s="1"/>
  <c r="L28" i="54" s="1"/>
  <c r="AO13" i="102"/>
  <c r="AO5" i="102" s="1"/>
  <c r="I28" i="48" s="1"/>
  <c r="AN13" i="102"/>
  <c r="AN18" i="102" s="1"/>
  <c r="AL5" i="102" s="1"/>
  <c r="F28" i="48" s="1"/>
  <c r="N10" i="102"/>
  <c r="N74" i="102" s="1"/>
  <c r="K10" i="102"/>
  <c r="I10" i="102"/>
  <c r="I264" i="102" s="1"/>
  <c r="F10" i="102"/>
  <c r="F201" i="102" s="1"/>
  <c r="AP5" i="102"/>
  <c r="J28" i="48" s="1"/>
  <c r="S3" i="102"/>
  <c r="I58" i="102" s="1"/>
  <c r="I60" i="101"/>
  <c r="I59" i="101"/>
  <c r="AM32" i="101"/>
  <c r="AN32" i="101" s="1"/>
  <c r="AO32" i="101" s="1"/>
  <c r="AP32" i="101" s="1"/>
  <c r="AQ32" i="101" s="1"/>
  <c r="AR32" i="101" s="1"/>
  <c r="AS32" i="101" s="1"/>
  <c r="AT32" i="101" s="1"/>
  <c r="AU32" i="101" s="1"/>
  <c r="AM31" i="101"/>
  <c r="AN31" i="101" s="1"/>
  <c r="AO31" i="101" s="1"/>
  <c r="AP31" i="101" s="1"/>
  <c r="AQ31" i="101" s="1"/>
  <c r="AR31" i="101" s="1"/>
  <c r="AS31" i="101" s="1"/>
  <c r="AT31" i="101" s="1"/>
  <c r="AU31" i="101" s="1"/>
  <c r="AM30" i="101"/>
  <c r="AN30" i="101" s="1"/>
  <c r="AO30" i="101" s="1"/>
  <c r="AP30" i="101" s="1"/>
  <c r="AQ30" i="101" s="1"/>
  <c r="AR30" i="101" s="1"/>
  <c r="AS30" i="101" s="1"/>
  <c r="AT30" i="101" s="1"/>
  <c r="AU30" i="101" s="1"/>
  <c r="AM29" i="101"/>
  <c r="AN29" i="101" s="1"/>
  <c r="AO29" i="101" s="1"/>
  <c r="AP29" i="101" s="1"/>
  <c r="AQ29" i="101" s="1"/>
  <c r="AR29" i="101" s="1"/>
  <c r="AS29" i="101" s="1"/>
  <c r="AT29" i="101" s="1"/>
  <c r="AU29" i="101" s="1"/>
  <c r="AM28" i="101"/>
  <c r="AN28" i="101" s="1"/>
  <c r="AO28" i="101" s="1"/>
  <c r="AP28" i="101" s="1"/>
  <c r="AQ28" i="101" s="1"/>
  <c r="AR28" i="101" s="1"/>
  <c r="AS28" i="101" s="1"/>
  <c r="AT28" i="101" s="1"/>
  <c r="AU28" i="101" s="1"/>
  <c r="AL27" i="101"/>
  <c r="AM27" i="101" s="1"/>
  <c r="AN27" i="101" s="1"/>
  <c r="AO27" i="101" s="1"/>
  <c r="AP27" i="101" s="1"/>
  <c r="AQ27" i="101" s="1"/>
  <c r="AR27" i="101" s="1"/>
  <c r="AS27" i="101" s="1"/>
  <c r="AT27" i="101" s="1"/>
  <c r="AU27" i="101" s="1"/>
  <c r="AK27" i="101"/>
  <c r="AJ27" i="101"/>
  <c r="AL26" i="101"/>
  <c r="AM26" i="101" s="1"/>
  <c r="AN26" i="101" s="1"/>
  <c r="AO26" i="101" s="1"/>
  <c r="AP26" i="101" s="1"/>
  <c r="AQ26" i="101" s="1"/>
  <c r="AR26" i="101" s="1"/>
  <c r="AS26" i="101" s="1"/>
  <c r="AT26" i="101" s="1"/>
  <c r="AU26" i="101" s="1"/>
  <c r="AK26" i="101"/>
  <c r="AJ26" i="101"/>
  <c r="AM25" i="101"/>
  <c r="AN25" i="101" s="1"/>
  <c r="AO25" i="101" s="1"/>
  <c r="AP25" i="101" s="1"/>
  <c r="AQ25" i="101" s="1"/>
  <c r="AR25" i="101" s="1"/>
  <c r="AS25" i="101" s="1"/>
  <c r="AT25" i="101" s="1"/>
  <c r="AU25" i="101" s="1"/>
  <c r="AK25" i="101"/>
  <c r="AJ25" i="101"/>
  <c r="AU17" i="101"/>
  <c r="AT17" i="101"/>
  <c r="BM39" i="101" s="1"/>
  <c r="AJ27" i="54" s="1"/>
  <c r="AS17" i="101"/>
  <c r="BH39" i="101" s="1"/>
  <c r="AE27" i="54" s="1"/>
  <c r="AR17" i="101"/>
  <c r="AQ17" i="101"/>
  <c r="AX39" i="101" s="1"/>
  <c r="U27" i="54" s="1"/>
  <c r="AP17" i="101"/>
  <c r="AS39" i="101" s="1"/>
  <c r="P27" i="54" s="1"/>
  <c r="AO17" i="101"/>
  <c r="AN39" i="101" s="1"/>
  <c r="K27" i="54" s="1"/>
  <c r="AN17" i="101"/>
  <c r="AU16" i="101"/>
  <c r="AT16" i="101"/>
  <c r="BL39" i="101" s="1"/>
  <c r="AI27" i="54" s="1"/>
  <c r="AS16" i="101"/>
  <c r="BG39" i="101" s="1"/>
  <c r="AD27" i="54" s="1"/>
  <c r="AR16" i="101"/>
  <c r="BB39" i="101" s="1"/>
  <c r="Y27" i="54" s="1"/>
  <c r="AQ16" i="101"/>
  <c r="AW39" i="101" s="1"/>
  <c r="T27" i="54" s="1"/>
  <c r="AP16" i="101"/>
  <c r="AR39" i="101" s="1"/>
  <c r="O27" i="54" s="1"/>
  <c r="AO16" i="101"/>
  <c r="AM39" i="101" s="1"/>
  <c r="J27" i="54" s="1"/>
  <c r="AN16" i="101"/>
  <c r="AU15" i="101"/>
  <c r="AT15" i="101"/>
  <c r="AS15" i="101"/>
  <c r="BF39" i="101" s="1"/>
  <c r="AC27" i="54" s="1"/>
  <c r="AR15" i="101"/>
  <c r="BA39" i="101" s="1"/>
  <c r="X27" i="54" s="1"/>
  <c r="AQ15" i="101"/>
  <c r="AV39" i="101" s="1"/>
  <c r="S27" i="54" s="1"/>
  <c r="AP15" i="101"/>
  <c r="AO15" i="101"/>
  <c r="AL39" i="101" s="1"/>
  <c r="I27" i="54" s="1"/>
  <c r="AN15" i="101"/>
  <c r="AU14" i="101"/>
  <c r="AT14" i="101"/>
  <c r="BJ39" i="101" s="1"/>
  <c r="AG27" i="54" s="1"/>
  <c r="AS14" i="101"/>
  <c r="BE39" i="101" s="1"/>
  <c r="AB27" i="54" s="1"/>
  <c r="AR14" i="101"/>
  <c r="AZ39" i="101" s="1"/>
  <c r="W27" i="54" s="1"/>
  <c r="AQ14" i="101"/>
  <c r="AU39" i="101" s="1"/>
  <c r="R27" i="54" s="1"/>
  <c r="AP14" i="101"/>
  <c r="AP39" i="101" s="1"/>
  <c r="M27" i="54" s="1"/>
  <c r="AO14" i="101"/>
  <c r="AK39" i="101" s="1"/>
  <c r="H27" i="54" s="1"/>
  <c r="AN14" i="101"/>
  <c r="AU13" i="101"/>
  <c r="AT13" i="101"/>
  <c r="BI39" i="101" s="1"/>
  <c r="AF27" i="54" s="1"/>
  <c r="AS13" i="101"/>
  <c r="AS18" i="101" s="1"/>
  <c r="AS5" i="101" s="1"/>
  <c r="M27" i="48" s="1"/>
  <c r="AR13" i="101"/>
  <c r="AR18" i="101" s="1"/>
  <c r="AR5" i="101" s="1"/>
  <c r="L27" i="48" s="1"/>
  <c r="AQ13" i="101"/>
  <c r="AP13" i="101"/>
  <c r="AO39" i="101" s="1"/>
  <c r="L27" i="54" s="1"/>
  <c r="AO13" i="101"/>
  <c r="AJ39" i="101" s="1"/>
  <c r="G27" i="54" s="1"/>
  <c r="AN13" i="101"/>
  <c r="AN18" i="101" s="1"/>
  <c r="AL5" i="101" s="1"/>
  <c r="F27" i="48" s="1"/>
  <c r="N10" i="101"/>
  <c r="N74" i="101" s="1"/>
  <c r="K10" i="101"/>
  <c r="I10" i="101"/>
  <c r="I264" i="101" s="1"/>
  <c r="F10" i="101"/>
  <c r="F201" i="101" s="1"/>
  <c r="AP5" i="101"/>
  <c r="J27" i="48" s="1"/>
  <c r="S3" i="101"/>
  <c r="I58" i="101" s="1"/>
  <c r="I60" i="100"/>
  <c r="I59" i="100"/>
  <c r="AM32" i="100"/>
  <c r="AN32" i="100" s="1"/>
  <c r="AO32" i="100" s="1"/>
  <c r="AP32" i="100" s="1"/>
  <c r="AQ32" i="100" s="1"/>
  <c r="AR32" i="100" s="1"/>
  <c r="AS32" i="100" s="1"/>
  <c r="AT32" i="100" s="1"/>
  <c r="AU32" i="100" s="1"/>
  <c r="AM31" i="100"/>
  <c r="AN31" i="100" s="1"/>
  <c r="AO31" i="100" s="1"/>
  <c r="AP31" i="100" s="1"/>
  <c r="AQ31" i="100" s="1"/>
  <c r="AR31" i="100" s="1"/>
  <c r="AS31" i="100" s="1"/>
  <c r="AT31" i="100" s="1"/>
  <c r="AU31" i="100" s="1"/>
  <c r="AM30" i="100"/>
  <c r="AN30" i="100" s="1"/>
  <c r="AO30" i="100" s="1"/>
  <c r="AP30" i="100" s="1"/>
  <c r="AQ30" i="100" s="1"/>
  <c r="AR30" i="100" s="1"/>
  <c r="AS30" i="100" s="1"/>
  <c r="AT30" i="100" s="1"/>
  <c r="AU30" i="100" s="1"/>
  <c r="AM29" i="100"/>
  <c r="AN29" i="100" s="1"/>
  <c r="AO29" i="100" s="1"/>
  <c r="AP29" i="100" s="1"/>
  <c r="AQ29" i="100" s="1"/>
  <c r="AR29" i="100" s="1"/>
  <c r="AS29" i="100" s="1"/>
  <c r="AT29" i="100" s="1"/>
  <c r="AU29" i="100" s="1"/>
  <c r="AM28" i="100"/>
  <c r="AN28" i="100" s="1"/>
  <c r="AO28" i="100" s="1"/>
  <c r="AP28" i="100" s="1"/>
  <c r="AQ28" i="100" s="1"/>
  <c r="AR28" i="100" s="1"/>
  <c r="AS28" i="100" s="1"/>
  <c r="AT28" i="100" s="1"/>
  <c r="AU28" i="100" s="1"/>
  <c r="AL27" i="100"/>
  <c r="AM27" i="100" s="1"/>
  <c r="AN27" i="100" s="1"/>
  <c r="AO27" i="100" s="1"/>
  <c r="AP27" i="100" s="1"/>
  <c r="AQ27" i="100" s="1"/>
  <c r="AR27" i="100" s="1"/>
  <c r="AS27" i="100" s="1"/>
  <c r="AT27" i="100" s="1"/>
  <c r="AU27" i="100" s="1"/>
  <c r="AK27" i="100"/>
  <c r="AJ27" i="100"/>
  <c r="AL26" i="100"/>
  <c r="AM26" i="100" s="1"/>
  <c r="AN26" i="100" s="1"/>
  <c r="AO26" i="100" s="1"/>
  <c r="AP26" i="100" s="1"/>
  <c r="AQ26" i="100" s="1"/>
  <c r="AR26" i="100" s="1"/>
  <c r="AS26" i="100" s="1"/>
  <c r="AT26" i="100" s="1"/>
  <c r="AU26" i="100" s="1"/>
  <c r="AK26" i="100"/>
  <c r="AJ26" i="100"/>
  <c r="AM25" i="100"/>
  <c r="AN25" i="100" s="1"/>
  <c r="AO25" i="100" s="1"/>
  <c r="AP25" i="100" s="1"/>
  <c r="AQ25" i="100" s="1"/>
  <c r="AR25" i="100" s="1"/>
  <c r="AS25" i="100" s="1"/>
  <c r="AT25" i="100" s="1"/>
  <c r="AU25" i="100" s="1"/>
  <c r="AK25" i="100"/>
  <c r="AJ25" i="100"/>
  <c r="AU17" i="100"/>
  <c r="AT17" i="100"/>
  <c r="BM39" i="100" s="1"/>
  <c r="AJ25" i="54" s="1"/>
  <c r="AS17" i="100"/>
  <c r="BH39" i="100" s="1"/>
  <c r="AE25" i="54" s="1"/>
  <c r="AR17" i="100"/>
  <c r="AQ17" i="100"/>
  <c r="AX39" i="100" s="1"/>
  <c r="U25" i="54" s="1"/>
  <c r="AP17" i="100"/>
  <c r="AS39" i="100" s="1"/>
  <c r="P25" i="54" s="1"/>
  <c r="AO17" i="100"/>
  <c r="AN39" i="100" s="1"/>
  <c r="K25" i="54" s="1"/>
  <c r="AN17" i="100"/>
  <c r="AU16" i="100"/>
  <c r="AT16" i="100"/>
  <c r="BL39" i="100" s="1"/>
  <c r="AI25" i="54" s="1"/>
  <c r="AS16" i="100"/>
  <c r="BG39" i="100" s="1"/>
  <c r="AD25" i="54" s="1"/>
  <c r="AR16" i="100"/>
  <c r="BC39" i="100" s="1"/>
  <c r="Z25" i="54" s="1"/>
  <c r="AQ16" i="100"/>
  <c r="AW39" i="100" s="1"/>
  <c r="T25" i="54" s="1"/>
  <c r="AP16" i="100"/>
  <c r="AR39" i="100" s="1"/>
  <c r="O25" i="54" s="1"/>
  <c r="AO16" i="100"/>
  <c r="AM39" i="100" s="1"/>
  <c r="J25" i="54" s="1"/>
  <c r="AN16" i="100"/>
  <c r="AU15" i="100"/>
  <c r="AT15" i="100"/>
  <c r="BK39" i="100" s="1"/>
  <c r="AH25" i="54" s="1"/>
  <c r="AS15" i="100"/>
  <c r="BF39" i="100" s="1"/>
  <c r="AC25" i="54" s="1"/>
  <c r="AR15" i="100"/>
  <c r="BA39" i="100" s="1"/>
  <c r="X25" i="54" s="1"/>
  <c r="AQ15" i="100"/>
  <c r="AV39" i="100" s="1"/>
  <c r="S25" i="54" s="1"/>
  <c r="AP15" i="100"/>
  <c r="AO15" i="100"/>
  <c r="AL39" i="100" s="1"/>
  <c r="I25" i="54" s="1"/>
  <c r="AN15" i="100"/>
  <c r="AU14" i="100"/>
  <c r="AT14" i="100"/>
  <c r="BJ39" i="100" s="1"/>
  <c r="AG25" i="54" s="1"/>
  <c r="AS14" i="100"/>
  <c r="BE39" i="100" s="1"/>
  <c r="AB25" i="54" s="1"/>
  <c r="AR14" i="100"/>
  <c r="AZ39" i="100" s="1"/>
  <c r="W25" i="54" s="1"/>
  <c r="AQ14" i="100"/>
  <c r="AU39" i="100" s="1"/>
  <c r="R25" i="54" s="1"/>
  <c r="AP14" i="100"/>
  <c r="AP39" i="100" s="1"/>
  <c r="M25" i="54" s="1"/>
  <c r="AO14" i="100"/>
  <c r="AK39" i="100" s="1"/>
  <c r="H25" i="54" s="1"/>
  <c r="AN14" i="100"/>
  <c r="AU13" i="100"/>
  <c r="AT13" i="100"/>
  <c r="BI39" i="100" s="1"/>
  <c r="AF25" i="54" s="1"/>
  <c r="AS13" i="100"/>
  <c r="AS18" i="100" s="1"/>
  <c r="AS5" i="100" s="1"/>
  <c r="M25" i="48" s="1"/>
  <c r="AR13" i="100"/>
  <c r="AR18" i="100" s="1"/>
  <c r="AR5" i="100" s="1"/>
  <c r="L25" i="48" s="1"/>
  <c r="AQ13" i="100"/>
  <c r="AT39" i="100" s="1"/>
  <c r="Q25" i="54" s="1"/>
  <c r="AP13" i="100"/>
  <c r="AO39" i="100" s="1"/>
  <c r="L25" i="54" s="1"/>
  <c r="AO13" i="100"/>
  <c r="AO5" i="100" s="1"/>
  <c r="I25" i="48" s="1"/>
  <c r="AN13" i="100"/>
  <c r="AN18" i="100" s="1"/>
  <c r="AL5" i="100" s="1"/>
  <c r="F25" i="48" s="1"/>
  <c r="N10" i="100"/>
  <c r="N74" i="100" s="1"/>
  <c r="K10" i="100"/>
  <c r="I10" i="100"/>
  <c r="I264" i="100" s="1"/>
  <c r="F10" i="100"/>
  <c r="F201" i="100" s="1"/>
  <c r="AP5" i="100"/>
  <c r="J25" i="48" s="1"/>
  <c r="S3" i="100"/>
  <c r="I58" i="100" s="1"/>
  <c r="I60" i="99"/>
  <c r="I59" i="99"/>
  <c r="AM32" i="99"/>
  <c r="AN32" i="99" s="1"/>
  <c r="AO32" i="99" s="1"/>
  <c r="AP32" i="99" s="1"/>
  <c r="AQ32" i="99" s="1"/>
  <c r="AR32" i="99" s="1"/>
  <c r="AS32" i="99" s="1"/>
  <c r="AT32" i="99" s="1"/>
  <c r="AU32" i="99" s="1"/>
  <c r="AM31" i="99"/>
  <c r="AN31" i="99" s="1"/>
  <c r="AO31" i="99" s="1"/>
  <c r="AP31" i="99" s="1"/>
  <c r="AQ31" i="99" s="1"/>
  <c r="AR31" i="99" s="1"/>
  <c r="AS31" i="99" s="1"/>
  <c r="AT31" i="99" s="1"/>
  <c r="AU31" i="99" s="1"/>
  <c r="AM30" i="99"/>
  <c r="AN30" i="99" s="1"/>
  <c r="AO30" i="99" s="1"/>
  <c r="AP30" i="99" s="1"/>
  <c r="AQ30" i="99" s="1"/>
  <c r="AR30" i="99" s="1"/>
  <c r="AS30" i="99" s="1"/>
  <c r="AT30" i="99" s="1"/>
  <c r="AU30" i="99" s="1"/>
  <c r="AM29" i="99"/>
  <c r="AN29" i="99" s="1"/>
  <c r="AO29" i="99" s="1"/>
  <c r="AP29" i="99" s="1"/>
  <c r="AQ29" i="99" s="1"/>
  <c r="AR29" i="99" s="1"/>
  <c r="AS29" i="99" s="1"/>
  <c r="AT29" i="99" s="1"/>
  <c r="AU29" i="99" s="1"/>
  <c r="AM28" i="99"/>
  <c r="AN28" i="99" s="1"/>
  <c r="AO28" i="99" s="1"/>
  <c r="AP28" i="99" s="1"/>
  <c r="AQ28" i="99" s="1"/>
  <c r="AR28" i="99" s="1"/>
  <c r="AS28" i="99" s="1"/>
  <c r="AT28" i="99" s="1"/>
  <c r="AU28" i="99" s="1"/>
  <c r="AL27" i="99"/>
  <c r="AM27" i="99" s="1"/>
  <c r="AN27" i="99" s="1"/>
  <c r="AO27" i="99" s="1"/>
  <c r="AP27" i="99" s="1"/>
  <c r="AQ27" i="99" s="1"/>
  <c r="AR27" i="99" s="1"/>
  <c r="AS27" i="99" s="1"/>
  <c r="AT27" i="99" s="1"/>
  <c r="AU27" i="99" s="1"/>
  <c r="AK27" i="99"/>
  <c r="AJ27" i="99"/>
  <c r="AL26" i="99"/>
  <c r="AM26" i="99" s="1"/>
  <c r="AN26" i="99" s="1"/>
  <c r="AO26" i="99" s="1"/>
  <c r="AP26" i="99" s="1"/>
  <c r="AQ26" i="99" s="1"/>
  <c r="AR26" i="99" s="1"/>
  <c r="AS26" i="99" s="1"/>
  <c r="AT26" i="99" s="1"/>
  <c r="AU26" i="99" s="1"/>
  <c r="AK26" i="99"/>
  <c r="AJ26" i="99"/>
  <c r="AM25" i="99"/>
  <c r="AN25" i="99" s="1"/>
  <c r="AO25" i="99" s="1"/>
  <c r="AP25" i="99" s="1"/>
  <c r="AQ25" i="99" s="1"/>
  <c r="AR25" i="99" s="1"/>
  <c r="AS25" i="99" s="1"/>
  <c r="AT25" i="99" s="1"/>
  <c r="AU25" i="99" s="1"/>
  <c r="AK25" i="99"/>
  <c r="AJ25" i="99"/>
  <c r="AU17" i="99"/>
  <c r="AT17" i="99"/>
  <c r="BM39" i="99" s="1"/>
  <c r="AJ26" i="54" s="1"/>
  <c r="AS17" i="99"/>
  <c r="BH39" i="99" s="1"/>
  <c r="AE26" i="54" s="1"/>
  <c r="AR17" i="99"/>
  <c r="AQ17" i="99"/>
  <c r="AX39" i="99" s="1"/>
  <c r="U26" i="54" s="1"/>
  <c r="AP17" i="99"/>
  <c r="AS39" i="99" s="1"/>
  <c r="P26" i="54" s="1"/>
  <c r="AO17" i="99"/>
  <c r="AN39" i="99" s="1"/>
  <c r="K26" i="54" s="1"/>
  <c r="AN17" i="99"/>
  <c r="AU16" i="99"/>
  <c r="AT16" i="99"/>
  <c r="BL39" i="99" s="1"/>
  <c r="AI26" i="54" s="1"/>
  <c r="AS16" i="99"/>
  <c r="BG39" i="99" s="1"/>
  <c r="AD26" i="54" s="1"/>
  <c r="AR16" i="99"/>
  <c r="BC39" i="99" s="1"/>
  <c r="Z26" i="54" s="1"/>
  <c r="AQ16" i="99"/>
  <c r="AW39" i="99" s="1"/>
  <c r="T26" i="54" s="1"/>
  <c r="AP16" i="99"/>
  <c r="AR39" i="99" s="1"/>
  <c r="O26" i="54" s="1"/>
  <c r="AO16" i="99"/>
  <c r="AM39" i="99" s="1"/>
  <c r="J26" i="54" s="1"/>
  <c r="AN16" i="99"/>
  <c r="AU15" i="99"/>
  <c r="AT15" i="99"/>
  <c r="BK39" i="99" s="1"/>
  <c r="AH26" i="54" s="1"/>
  <c r="AS15" i="99"/>
  <c r="BF39" i="99" s="1"/>
  <c r="AC26" i="54" s="1"/>
  <c r="AR15" i="99"/>
  <c r="BA39" i="99" s="1"/>
  <c r="X26" i="54" s="1"/>
  <c r="AQ15" i="99"/>
  <c r="AV39" i="99" s="1"/>
  <c r="S26" i="54" s="1"/>
  <c r="AP15" i="99"/>
  <c r="AQ39" i="99" s="1"/>
  <c r="N26" i="54" s="1"/>
  <c r="AO15" i="99"/>
  <c r="AL39" i="99" s="1"/>
  <c r="I26" i="54" s="1"/>
  <c r="AN15" i="99"/>
  <c r="AU14" i="99"/>
  <c r="AT14" i="99"/>
  <c r="BJ39" i="99" s="1"/>
  <c r="AG26" i="54" s="1"/>
  <c r="AS14" i="99"/>
  <c r="BE39" i="99" s="1"/>
  <c r="AB26" i="54" s="1"/>
  <c r="AR14" i="99"/>
  <c r="AZ39" i="99" s="1"/>
  <c r="W26" i="54" s="1"/>
  <c r="AQ14" i="99"/>
  <c r="AU39" i="99" s="1"/>
  <c r="R26" i="54" s="1"/>
  <c r="AP14" i="99"/>
  <c r="AO14" i="99"/>
  <c r="AK39" i="99" s="1"/>
  <c r="H26" i="54" s="1"/>
  <c r="AN14" i="99"/>
  <c r="AU13" i="99"/>
  <c r="BA13" i="99" s="1"/>
  <c r="AT13" i="99"/>
  <c r="BI39" i="99" s="1"/>
  <c r="AF26" i="54" s="1"/>
  <c r="AS13" i="99"/>
  <c r="AS18" i="99" s="1"/>
  <c r="AS5" i="99" s="1"/>
  <c r="M26" i="48" s="1"/>
  <c r="AR13" i="99"/>
  <c r="AR18" i="99" s="1"/>
  <c r="AR5" i="99" s="1"/>
  <c r="L26" i="48" s="1"/>
  <c r="AQ13" i="99"/>
  <c r="AT39" i="99" s="1"/>
  <c r="Q26" i="54" s="1"/>
  <c r="AP13" i="99"/>
  <c r="AO39" i="99" s="1"/>
  <c r="L26" i="54" s="1"/>
  <c r="AO13" i="99"/>
  <c r="AO5" i="99" s="1"/>
  <c r="I26" i="48" s="1"/>
  <c r="AN13" i="99"/>
  <c r="AN18" i="99" s="1"/>
  <c r="AL5" i="99" s="1"/>
  <c r="F26" i="48" s="1"/>
  <c r="N10" i="99"/>
  <c r="N74" i="99" s="1"/>
  <c r="K10" i="99"/>
  <c r="I10" i="99"/>
  <c r="I264" i="99" s="1"/>
  <c r="F10" i="99"/>
  <c r="F201" i="99" s="1"/>
  <c r="AP5" i="99"/>
  <c r="J26" i="48" s="1"/>
  <c r="S3" i="99"/>
  <c r="I58" i="99" s="1"/>
  <c r="I60" i="98"/>
  <c r="I59" i="98"/>
  <c r="AM32" i="98"/>
  <c r="AN32" i="98" s="1"/>
  <c r="AO32" i="98" s="1"/>
  <c r="AP32" i="98" s="1"/>
  <c r="AQ32" i="98" s="1"/>
  <c r="AR32" i="98" s="1"/>
  <c r="AS32" i="98" s="1"/>
  <c r="AT32" i="98" s="1"/>
  <c r="AU32" i="98" s="1"/>
  <c r="AM31" i="98"/>
  <c r="AN31" i="98" s="1"/>
  <c r="AO31" i="98" s="1"/>
  <c r="AP31" i="98" s="1"/>
  <c r="AQ31" i="98" s="1"/>
  <c r="AR31" i="98" s="1"/>
  <c r="AS31" i="98" s="1"/>
  <c r="AT31" i="98" s="1"/>
  <c r="AU31" i="98" s="1"/>
  <c r="AM30" i="98"/>
  <c r="AN30" i="98" s="1"/>
  <c r="AO30" i="98" s="1"/>
  <c r="AP30" i="98" s="1"/>
  <c r="AQ30" i="98" s="1"/>
  <c r="AR30" i="98" s="1"/>
  <c r="AS30" i="98" s="1"/>
  <c r="AT30" i="98" s="1"/>
  <c r="AU30" i="98" s="1"/>
  <c r="AM29" i="98"/>
  <c r="AN29" i="98" s="1"/>
  <c r="AO29" i="98" s="1"/>
  <c r="AP29" i="98" s="1"/>
  <c r="AQ29" i="98" s="1"/>
  <c r="AR29" i="98" s="1"/>
  <c r="AS29" i="98" s="1"/>
  <c r="AT29" i="98" s="1"/>
  <c r="AU29" i="98" s="1"/>
  <c r="AM28" i="98"/>
  <c r="AN28" i="98" s="1"/>
  <c r="AO28" i="98" s="1"/>
  <c r="AP28" i="98" s="1"/>
  <c r="AQ28" i="98" s="1"/>
  <c r="AR28" i="98" s="1"/>
  <c r="AS28" i="98" s="1"/>
  <c r="AT28" i="98" s="1"/>
  <c r="AU28" i="98" s="1"/>
  <c r="AL27" i="98"/>
  <c r="AM27" i="98" s="1"/>
  <c r="AN27" i="98" s="1"/>
  <c r="AO27" i="98" s="1"/>
  <c r="AP27" i="98" s="1"/>
  <c r="AQ27" i="98" s="1"/>
  <c r="AR27" i="98" s="1"/>
  <c r="AS27" i="98" s="1"/>
  <c r="AT27" i="98" s="1"/>
  <c r="AU27" i="98" s="1"/>
  <c r="AK27" i="98"/>
  <c r="AJ27" i="98"/>
  <c r="AL26" i="98"/>
  <c r="AM26" i="98" s="1"/>
  <c r="AN26" i="98" s="1"/>
  <c r="AO26" i="98" s="1"/>
  <c r="AP26" i="98" s="1"/>
  <c r="AQ26" i="98" s="1"/>
  <c r="AR26" i="98" s="1"/>
  <c r="AS26" i="98" s="1"/>
  <c r="AT26" i="98" s="1"/>
  <c r="AU26" i="98" s="1"/>
  <c r="AK26" i="98"/>
  <c r="AJ26" i="98"/>
  <c r="AM25" i="98"/>
  <c r="AN25" i="98" s="1"/>
  <c r="AO25" i="98" s="1"/>
  <c r="AP25" i="98" s="1"/>
  <c r="AQ25" i="98" s="1"/>
  <c r="AR25" i="98" s="1"/>
  <c r="AS25" i="98" s="1"/>
  <c r="AT25" i="98" s="1"/>
  <c r="AU25" i="98" s="1"/>
  <c r="AK25" i="98"/>
  <c r="AJ25" i="98"/>
  <c r="AU17" i="98"/>
  <c r="AT17" i="98"/>
  <c r="BM39" i="98" s="1"/>
  <c r="AJ22" i="54" s="1"/>
  <c r="AS17" i="98"/>
  <c r="BH39" i="98" s="1"/>
  <c r="AE22" i="54" s="1"/>
  <c r="AR17" i="98"/>
  <c r="AQ17" i="98"/>
  <c r="AX39" i="98" s="1"/>
  <c r="U22" i="54" s="1"/>
  <c r="AP17" i="98"/>
  <c r="AS39" i="98" s="1"/>
  <c r="P22" i="54" s="1"/>
  <c r="AO17" i="98"/>
  <c r="AN39" i="98" s="1"/>
  <c r="K22" i="54" s="1"/>
  <c r="AN17" i="98"/>
  <c r="AU16" i="98"/>
  <c r="AT16" i="98"/>
  <c r="BL39" i="98" s="1"/>
  <c r="AI22" i="54" s="1"/>
  <c r="AS16" i="98"/>
  <c r="BG39" i="98" s="1"/>
  <c r="AD22" i="54" s="1"/>
  <c r="AR16" i="98"/>
  <c r="AQ16" i="98"/>
  <c r="AW39" i="98" s="1"/>
  <c r="T22" i="54" s="1"/>
  <c r="AP16" i="98"/>
  <c r="AR39" i="98" s="1"/>
  <c r="O22" i="54" s="1"/>
  <c r="AO16" i="98"/>
  <c r="AM39" i="98" s="1"/>
  <c r="J22" i="54" s="1"/>
  <c r="AN16" i="98"/>
  <c r="AU15" i="98"/>
  <c r="AT15" i="98"/>
  <c r="BK39" i="98" s="1"/>
  <c r="AH22" i="54" s="1"/>
  <c r="AS15" i="98"/>
  <c r="BF39" i="98" s="1"/>
  <c r="AC22" i="54" s="1"/>
  <c r="AR15" i="98"/>
  <c r="BA39" i="98" s="1"/>
  <c r="X22" i="54" s="1"/>
  <c r="AQ15" i="98"/>
  <c r="AV39" i="98" s="1"/>
  <c r="S22" i="54" s="1"/>
  <c r="AP15" i="98"/>
  <c r="AO15" i="98"/>
  <c r="AL39" i="98" s="1"/>
  <c r="I22" i="54" s="1"/>
  <c r="AN15" i="98"/>
  <c r="AU14" i="98"/>
  <c r="AT14" i="98"/>
  <c r="BJ39" i="98" s="1"/>
  <c r="AG22" i="54" s="1"/>
  <c r="AS14" i="98"/>
  <c r="BE39" i="98" s="1"/>
  <c r="AB22" i="54" s="1"/>
  <c r="AR14" i="98"/>
  <c r="AZ39" i="98" s="1"/>
  <c r="W22" i="54" s="1"/>
  <c r="AQ14" i="98"/>
  <c r="AU39" i="98" s="1"/>
  <c r="R22" i="54" s="1"/>
  <c r="AP14" i="98"/>
  <c r="AP39" i="98" s="1"/>
  <c r="M22" i="54" s="1"/>
  <c r="AO14" i="98"/>
  <c r="AN14" i="98"/>
  <c r="AU13" i="98"/>
  <c r="AT13" i="98"/>
  <c r="AS13" i="98"/>
  <c r="AS18" i="98" s="1"/>
  <c r="AS5" i="98" s="1"/>
  <c r="M22" i="48" s="1"/>
  <c r="AR13" i="98"/>
  <c r="AQ13" i="98"/>
  <c r="AP13" i="98"/>
  <c r="AO39" i="98" s="1"/>
  <c r="L22" i="54" s="1"/>
  <c r="AO13" i="98"/>
  <c r="AJ39" i="98" s="1"/>
  <c r="G22" i="54" s="1"/>
  <c r="AN13" i="98"/>
  <c r="AN18" i="98" s="1"/>
  <c r="AL5" i="98" s="1"/>
  <c r="F22" i="48" s="1"/>
  <c r="N10" i="98"/>
  <c r="K10" i="98"/>
  <c r="I10" i="98"/>
  <c r="I264" i="98" s="1"/>
  <c r="F10" i="98"/>
  <c r="F201" i="98" s="1"/>
  <c r="AP5" i="98"/>
  <c r="J22" i="48" s="1"/>
  <c r="S3" i="98"/>
  <c r="I58" i="98" s="1"/>
  <c r="I60" i="97"/>
  <c r="I59" i="97"/>
  <c r="AM32" i="97"/>
  <c r="AN32" i="97" s="1"/>
  <c r="AO32" i="97" s="1"/>
  <c r="AP32" i="97" s="1"/>
  <c r="AQ32" i="97" s="1"/>
  <c r="AR32" i="97" s="1"/>
  <c r="AS32" i="97" s="1"/>
  <c r="AT32" i="97" s="1"/>
  <c r="AU32" i="97" s="1"/>
  <c r="AM31" i="97"/>
  <c r="AN31" i="97" s="1"/>
  <c r="AO31" i="97" s="1"/>
  <c r="AP31" i="97" s="1"/>
  <c r="AQ31" i="97" s="1"/>
  <c r="AR31" i="97" s="1"/>
  <c r="AS31" i="97" s="1"/>
  <c r="AT31" i="97" s="1"/>
  <c r="AU31" i="97" s="1"/>
  <c r="AM30" i="97"/>
  <c r="AN30" i="97" s="1"/>
  <c r="AO30" i="97" s="1"/>
  <c r="AP30" i="97" s="1"/>
  <c r="AQ30" i="97" s="1"/>
  <c r="AR30" i="97" s="1"/>
  <c r="AS30" i="97" s="1"/>
  <c r="AT30" i="97" s="1"/>
  <c r="AU30" i="97" s="1"/>
  <c r="AM29" i="97"/>
  <c r="AN29" i="97" s="1"/>
  <c r="AO29" i="97" s="1"/>
  <c r="AP29" i="97" s="1"/>
  <c r="AQ29" i="97" s="1"/>
  <c r="AR29" i="97" s="1"/>
  <c r="AS29" i="97" s="1"/>
  <c r="AT29" i="97" s="1"/>
  <c r="AU29" i="97" s="1"/>
  <c r="AM28" i="97"/>
  <c r="AN28" i="97" s="1"/>
  <c r="AO28" i="97" s="1"/>
  <c r="AP28" i="97" s="1"/>
  <c r="AQ28" i="97" s="1"/>
  <c r="AR28" i="97" s="1"/>
  <c r="AS28" i="97" s="1"/>
  <c r="AT28" i="97" s="1"/>
  <c r="AU28" i="97" s="1"/>
  <c r="AL27" i="97"/>
  <c r="AM27" i="97" s="1"/>
  <c r="AN27" i="97" s="1"/>
  <c r="AO27" i="97" s="1"/>
  <c r="AP27" i="97" s="1"/>
  <c r="AQ27" i="97" s="1"/>
  <c r="AR27" i="97" s="1"/>
  <c r="AS27" i="97" s="1"/>
  <c r="AT27" i="97" s="1"/>
  <c r="AU27" i="97" s="1"/>
  <c r="AK27" i="97"/>
  <c r="AJ27" i="97"/>
  <c r="AL26" i="97"/>
  <c r="AM26" i="97" s="1"/>
  <c r="AN26" i="97" s="1"/>
  <c r="AO26" i="97" s="1"/>
  <c r="AP26" i="97" s="1"/>
  <c r="AQ26" i="97" s="1"/>
  <c r="AR26" i="97" s="1"/>
  <c r="AS26" i="97" s="1"/>
  <c r="AT26" i="97" s="1"/>
  <c r="AU26" i="97" s="1"/>
  <c r="AK26" i="97"/>
  <c r="AJ26" i="97"/>
  <c r="AM25" i="97"/>
  <c r="AN25" i="97" s="1"/>
  <c r="AO25" i="97" s="1"/>
  <c r="AP25" i="97" s="1"/>
  <c r="AQ25" i="97" s="1"/>
  <c r="AR25" i="97" s="1"/>
  <c r="AS25" i="97" s="1"/>
  <c r="AT25" i="97" s="1"/>
  <c r="AU25" i="97" s="1"/>
  <c r="AK25" i="97"/>
  <c r="AJ25" i="97"/>
  <c r="AU17" i="97"/>
  <c r="AT17" i="97"/>
  <c r="BM39" i="97" s="1"/>
  <c r="AJ21" i="54" s="1"/>
  <c r="AS17" i="97"/>
  <c r="BH39" i="97" s="1"/>
  <c r="AE21" i="54" s="1"/>
  <c r="AR17" i="97"/>
  <c r="AQ17" i="97"/>
  <c r="AX39" i="97" s="1"/>
  <c r="U21" i="54" s="1"/>
  <c r="AP17" i="97"/>
  <c r="AS39" i="97" s="1"/>
  <c r="P21" i="54" s="1"/>
  <c r="AO17" i="97"/>
  <c r="AN39" i="97" s="1"/>
  <c r="K21" i="54" s="1"/>
  <c r="AN17" i="97"/>
  <c r="AU16" i="97"/>
  <c r="AT16" i="97"/>
  <c r="BL39" i="97" s="1"/>
  <c r="AI21" i="54" s="1"/>
  <c r="AS16" i="97"/>
  <c r="BG39" i="97" s="1"/>
  <c r="AD21" i="54" s="1"/>
  <c r="AR16" i="97"/>
  <c r="BC39" i="97" s="1"/>
  <c r="Z21" i="54" s="1"/>
  <c r="AQ16" i="97"/>
  <c r="AW39" i="97" s="1"/>
  <c r="T21" i="54" s="1"/>
  <c r="AP16" i="97"/>
  <c r="AR39" i="97" s="1"/>
  <c r="O21" i="54" s="1"/>
  <c r="AO16" i="97"/>
  <c r="AM39" i="97" s="1"/>
  <c r="J21" i="54" s="1"/>
  <c r="AN16" i="97"/>
  <c r="AU15" i="97"/>
  <c r="AT15" i="97"/>
  <c r="BK39" i="97" s="1"/>
  <c r="AH21" i="54" s="1"/>
  <c r="AS15" i="97"/>
  <c r="BF39" i="97" s="1"/>
  <c r="AC21" i="54" s="1"/>
  <c r="AR15" i="97"/>
  <c r="BA39" i="97" s="1"/>
  <c r="X21" i="54" s="1"/>
  <c r="AQ15" i="97"/>
  <c r="AV39" i="97" s="1"/>
  <c r="S21" i="54" s="1"/>
  <c r="AP15" i="97"/>
  <c r="AQ39" i="97" s="1"/>
  <c r="N21" i="54" s="1"/>
  <c r="AO15" i="97"/>
  <c r="AL39" i="97" s="1"/>
  <c r="I21" i="54" s="1"/>
  <c r="AN15" i="97"/>
  <c r="AU14" i="97"/>
  <c r="AT14" i="97"/>
  <c r="BJ39" i="97" s="1"/>
  <c r="AG21" i="54" s="1"/>
  <c r="AS14" i="97"/>
  <c r="BE39" i="97" s="1"/>
  <c r="AB21" i="54" s="1"/>
  <c r="AR14" i="97"/>
  <c r="AZ39" i="97" s="1"/>
  <c r="W21" i="54" s="1"/>
  <c r="AQ14" i="97"/>
  <c r="AU39" i="97" s="1"/>
  <c r="R21" i="54" s="1"/>
  <c r="AP14" i="97"/>
  <c r="AO14" i="97"/>
  <c r="AK39" i="97" s="1"/>
  <c r="H21" i="54" s="1"/>
  <c r="AN14" i="97"/>
  <c r="AU13" i="97"/>
  <c r="AT13" i="97"/>
  <c r="BI39" i="97" s="1"/>
  <c r="AF21" i="54" s="1"/>
  <c r="AS13" i="97"/>
  <c r="AS18" i="97" s="1"/>
  <c r="AS5" i="97" s="1"/>
  <c r="M21" i="48" s="1"/>
  <c r="AR13" i="97"/>
  <c r="AR18" i="97" s="1"/>
  <c r="AR5" i="97" s="1"/>
  <c r="L21" i="48" s="1"/>
  <c r="AQ13" i="97"/>
  <c r="AT39" i="97" s="1"/>
  <c r="Q21" i="54" s="1"/>
  <c r="AP13" i="97"/>
  <c r="AO39" i="97" s="1"/>
  <c r="L21" i="54" s="1"/>
  <c r="AO13" i="97"/>
  <c r="AO5" i="97" s="1"/>
  <c r="I21" i="48" s="1"/>
  <c r="AN13" i="97"/>
  <c r="AN18" i="97" s="1"/>
  <c r="AL5" i="97" s="1"/>
  <c r="F21" i="48" s="1"/>
  <c r="N10" i="97"/>
  <c r="N74" i="97" s="1"/>
  <c r="K10" i="97"/>
  <c r="I10" i="97"/>
  <c r="I264" i="97" s="1"/>
  <c r="F10" i="97"/>
  <c r="F201" i="97" s="1"/>
  <c r="AP5" i="97"/>
  <c r="J21" i="48" s="1"/>
  <c r="S3" i="97"/>
  <c r="I58" i="97" s="1"/>
  <c r="I60" i="96"/>
  <c r="I59" i="96"/>
  <c r="AM32" i="96"/>
  <c r="AN32" i="96" s="1"/>
  <c r="AO32" i="96" s="1"/>
  <c r="AP32" i="96" s="1"/>
  <c r="AQ32" i="96" s="1"/>
  <c r="AR32" i="96" s="1"/>
  <c r="AS32" i="96" s="1"/>
  <c r="AT32" i="96" s="1"/>
  <c r="AU32" i="96" s="1"/>
  <c r="AM31" i="96"/>
  <c r="AN31" i="96" s="1"/>
  <c r="AO31" i="96" s="1"/>
  <c r="AP31" i="96" s="1"/>
  <c r="AQ31" i="96" s="1"/>
  <c r="AR31" i="96" s="1"/>
  <c r="AS31" i="96" s="1"/>
  <c r="AT31" i="96" s="1"/>
  <c r="AU31" i="96" s="1"/>
  <c r="AM30" i="96"/>
  <c r="AN30" i="96" s="1"/>
  <c r="AO30" i="96" s="1"/>
  <c r="AP30" i="96" s="1"/>
  <c r="AQ30" i="96" s="1"/>
  <c r="AR30" i="96" s="1"/>
  <c r="AS30" i="96" s="1"/>
  <c r="AT30" i="96" s="1"/>
  <c r="AU30" i="96" s="1"/>
  <c r="AM29" i="96"/>
  <c r="AN29" i="96" s="1"/>
  <c r="AO29" i="96" s="1"/>
  <c r="AP29" i="96" s="1"/>
  <c r="AQ29" i="96" s="1"/>
  <c r="AR29" i="96" s="1"/>
  <c r="AS29" i="96" s="1"/>
  <c r="AT29" i="96" s="1"/>
  <c r="AU29" i="96" s="1"/>
  <c r="AM28" i="96"/>
  <c r="AN28" i="96" s="1"/>
  <c r="AO28" i="96" s="1"/>
  <c r="AP28" i="96" s="1"/>
  <c r="AQ28" i="96" s="1"/>
  <c r="AR28" i="96" s="1"/>
  <c r="AS28" i="96" s="1"/>
  <c r="AT28" i="96" s="1"/>
  <c r="AU28" i="96" s="1"/>
  <c r="AL27" i="96"/>
  <c r="AM27" i="96" s="1"/>
  <c r="AN27" i="96" s="1"/>
  <c r="AO27" i="96" s="1"/>
  <c r="AP27" i="96" s="1"/>
  <c r="AQ27" i="96" s="1"/>
  <c r="AR27" i="96" s="1"/>
  <c r="AS27" i="96" s="1"/>
  <c r="AT27" i="96" s="1"/>
  <c r="AU27" i="96" s="1"/>
  <c r="AK27" i="96"/>
  <c r="AJ27" i="96"/>
  <c r="AL26" i="96"/>
  <c r="AM26" i="96" s="1"/>
  <c r="AN26" i="96" s="1"/>
  <c r="AO26" i="96" s="1"/>
  <c r="AP26" i="96" s="1"/>
  <c r="AQ26" i="96" s="1"/>
  <c r="AR26" i="96" s="1"/>
  <c r="AS26" i="96" s="1"/>
  <c r="AT26" i="96" s="1"/>
  <c r="AU26" i="96" s="1"/>
  <c r="AK26" i="96"/>
  <c r="AJ26" i="96"/>
  <c r="AM25" i="96"/>
  <c r="AN25" i="96" s="1"/>
  <c r="AO25" i="96" s="1"/>
  <c r="AP25" i="96" s="1"/>
  <c r="AQ25" i="96" s="1"/>
  <c r="AR25" i="96" s="1"/>
  <c r="AS25" i="96" s="1"/>
  <c r="AT25" i="96" s="1"/>
  <c r="AU25" i="96" s="1"/>
  <c r="AK25" i="96"/>
  <c r="AJ25" i="96"/>
  <c r="AU17" i="96"/>
  <c r="AT17" i="96"/>
  <c r="BM39" i="96" s="1"/>
  <c r="AJ20" i="54" s="1"/>
  <c r="AS17" i="96"/>
  <c r="BH39" i="96" s="1"/>
  <c r="AE20" i="54" s="1"/>
  <c r="AR17" i="96"/>
  <c r="AQ17" i="96"/>
  <c r="AX39" i="96" s="1"/>
  <c r="U20" i="54" s="1"/>
  <c r="AP17" i="96"/>
  <c r="AS39" i="96" s="1"/>
  <c r="P20" i="54" s="1"/>
  <c r="AO17" i="96"/>
  <c r="AN39" i="96" s="1"/>
  <c r="K20" i="54" s="1"/>
  <c r="AN17" i="96"/>
  <c r="AU16" i="96"/>
  <c r="AT16" i="96"/>
  <c r="BL39" i="96" s="1"/>
  <c r="AI20" i="54" s="1"/>
  <c r="AS16" i="96"/>
  <c r="BG39" i="96" s="1"/>
  <c r="AD20" i="54" s="1"/>
  <c r="AR16" i="96"/>
  <c r="BC39" i="96" s="1"/>
  <c r="Z20" i="54" s="1"/>
  <c r="AQ16" i="96"/>
  <c r="AW39" i="96" s="1"/>
  <c r="T20" i="54" s="1"/>
  <c r="AP16" i="96"/>
  <c r="AR39" i="96" s="1"/>
  <c r="O20" i="54" s="1"/>
  <c r="AO16" i="96"/>
  <c r="AM39" i="96" s="1"/>
  <c r="J20" i="54" s="1"/>
  <c r="AN16" i="96"/>
  <c r="AU15" i="96"/>
  <c r="AT15" i="96"/>
  <c r="BK39" i="96" s="1"/>
  <c r="AH20" i="54" s="1"/>
  <c r="AS15" i="96"/>
  <c r="BF39" i="96" s="1"/>
  <c r="AC20" i="54" s="1"/>
  <c r="AR15" i="96"/>
  <c r="BA39" i="96" s="1"/>
  <c r="X20" i="54" s="1"/>
  <c r="AQ15" i="96"/>
  <c r="AV39" i="96" s="1"/>
  <c r="S20" i="54" s="1"/>
  <c r="AP15" i="96"/>
  <c r="AO15" i="96"/>
  <c r="AL39" i="96" s="1"/>
  <c r="I20" i="54" s="1"/>
  <c r="AN15" i="96"/>
  <c r="AU14" i="96"/>
  <c r="AT14" i="96"/>
  <c r="BJ39" i="96" s="1"/>
  <c r="AG20" i="54" s="1"/>
  <c r="AS14" i="96"/>
  <c r="BE39" i="96" s="1"/>
  <c r="AB20" i="54" s="1"/>
  <c r="AR14" i="96"/>
  <c r="AZ39" i="96" s="1"/>
  <c r="W20" i="54" s="1"/>
  <c r="AQ14" i="96"/>
  <c r="AU39" i="96" s="1"/>
  <c r="R20" i="54" s="1"/>
  <c r="AP14" i="96"/>
  <c r="AP39" i="96" s="1"/>
  <c r="M20" i="54" s="1"/>
  <c r="AO14" i="96"/>
  <c r="AK39" i="96" s="1"/>
  <c r="H20" i="54" s="1"/>
  <c r="AN14" i="96"/>
  <c r="AU13" i="96"/>
  <c r="AT13" i="96"/>
  <c r="BI39" i="96" s="1"/>
  <c r="AF20" i="54" s="1"/>
  <c r="AS13" i="96"/>
  <c r="AS18" i="96" s="1"/>
  <c r="AS5" i="96" s="1"/>
  <c r="M20" i="48" s="1"/>
  <c r="AR13" i="96"/>
  <c r="AR18" i="96" s="1"/>
  <c r="AR5" i="96" s="1"/>
  <c r="L20" i="48" s="1"/>
  <c r="AQ13" i="96"/>
  <c r="AT39" i="96" s="1"/>
  <c r="Q20" i="54" s="1"/>
  <c r="AP13" i="96"/>
  <c r="AO39" i="96" s="1"/>
  <c r="L20" i="54" s="1"/>
  <c r="AO13" i="96"/>
  <c r="AO5" i="96" s="1"/>
  <c r="I20" i="48" s="1"/>
  <c r="AN13" i="96"/>
  <c r="AN18" i="96" s="1"/>
  <c r="AL5" i="96" s="1"/>
  <c r="F20" i="48" s="1"/>
  <c r="N10" i="96"/>
  <c r="N74" i="96" s="1"/>
  <c r="K10" i="96"/>
  <c r="I10" i="96"/>
  <c r="I264" i="96" s="1"/>
  <c r="F10" i="96"/>
  <c r="F201" i="96" s="1"/>
  <c r="AP5" i="96"/>
  <c r="J20" i="48" s="1"/>
  <c r="S3" i="96"/>
  <c r="I58" i="96" s="1"/>
  <c r="I60" i="95"/>
  <c r="I59" i="95"/>
  <c r="AM32" i="95"/>
  <c r="AN32" i="95" s="1"/>
  <c r="AO32" i="95" s="1"/>
  <c r="AP32" i="95" s="1"/>
  <c r="AQ32" i="95" s="1"/>
  <c r="AR32" i="95" s="1"/>
  <c r="AS32" i="95" s="1"/>
  <c r="AT32" i="95" s="1"/>
  <c r="AU32" i="95" s="1"/>
  <c r="AM31" i="95"/>
  <c r="AN31" i="95" s="1"/>
  <c r="AO31" i="95" s="1"/>
  <c r="AP31" i="95" s="1"/>
  <c r="AQ31" i="95" s="1"/>
  <c r="AR31" i="95" s="1"/>
  <c r="AS31" i="95" s="1"/>
  <c r="AT31" i="95" s="1"/>
  <c r="AU31" i="95" s="1"/>
  <c r="AM30" i="95"/>
  <c r="AN30" i="95" s="1"/>
  <c r="AO30" i="95" s="1"/>
  <c r="AP30" i="95" s="1"/>
  <c r="AQ30" i="95" s="1"/>
  <c r="AR30" i="95" s="1"/>
  <c r="AS30" i="95" s="1"/>
  <c r="AT30" i="95" s="1"/>
  <c r="AU30" i="95" s="1"/>
  <c r="AM29" i="95"/>
  <c r="AN29" i="95" s="1"/>
  <c r="AO29" i="95" s="1"/>
  <c r="AP29" i="95" s="1"/>
  <c r="AQ29" i="95" s="1"/>
  <c r="AR29" i="95" s="1"/>
  <c r="AS29" i="95" s="1"/>
  <c r="AT29" i="95" s="1"/>
  <c r="AU29" i="95" s="1"/>
  <c r="AM28" i="95"/>
  <c r="AN28" i="95" s="1"/>
  <c r="AO28" i="95" s="1"/>
  <c r="AP28" i="95" s="1"/>
  <c r="AQ28" i="95" s="1"/>
  <c r="AR28" i="95" s="1"/>
  <c r="AS28" i="95" s="1"/>
  <c r="AT28" i="95" s="1"/>
  <c r="AU28" i="95" s="1"/>
  <c r="AL27" i="95"/>
  <c r="AM27" i="95" s="1"/>
  <c r="AN27" i="95" s="1"/>
  <c r="AO27" i="95" s="1"/>
  <c r="AP27" i="95" s="1"/>
  <c r="AQ27" i="95" s="1"/>
  <c r="AR27" i="95" s="1"/>
  <c r="AS27" i="95" s="1"/>
  <c r="AT27" i="95" s="1"/>
  <c r="AU27" i="95" s="1"/>
  <c r="AK27" i="95"/>
  <c r="AJ27" i="95"/>
  <c r="AL26" i="95"/>
  <c r="AM26" i="95" s="1"/>
  <c r="AN26" i="95" s="1"/>
  <c r="AO26" i="95" s="1"/>
  <c r="AP26" i="95" s="1"/>
  <c r="AQ26" i="95" s="1"/>
  <c r="AR26" i="95" s="1"/>
  <c r="AS26" i="95" s="1"/>
  <c r="AT26" i="95" s="1"/>
  <c r="AU26" i="95" s="1"/>
  <c r="AK26" i="95"/>
  <c r="AJ26" i="95"/>
  <c r="AM25" i="95"/>
  <c r="AN25" i="95" s="1"/>
  <c r="AO25" i="95" s="1"/>
  <c r="AP25" i="95" s="1"/>
  <c r="AQ25" i="95" s="1"/>
  <c r="AR25" i="95" s="1"/>
  <c r="AS25" i="95" s="1"/>
  <c r="AT25" i="95" s="1"/>
  <c r="AU25" i="95" s="1"/>
  <c r="AK25" i="95"/>
  <c r="AJ25" i="95"/>
  <c r="AU17" i="95"/>
  <c r="AT17" i="95"/>
  <c r="BM39" i="95" s="1"/>
  <c r="AJ19" i="54" s="1"/>
  <c r="AS17" i="95"/>
  <c r="BH39" i="95" s="1"/>
  <c r="AE19" i="54" s="1"/>
  <c r="AR17" i="95"/>
  <c r="AQ17" i="95"/>
  <c r="AX39" i="95" s="1"/>
  <c r="U19" i="54" s="1"/>
  <c r="AP17" i="95"/>
  <c r="AS39" i="95" s="1"/>
  <c r="P19" i="54" s="1"/>
  <c r="AO17" i="95"/>
  <c r="AN39" i="95" s="1"/>
  <c r="K19" i="54" s="1"/>
  <c r="AN17" i="95"/>
  <c r="AU16" i="95"/>
  <c r="AT16" i="95"/>
  <c r="BL39" i="95" s="1"/>
  <c r="AI19" i="54" s="1"/>
  <c r="AS16" i="95"/>
  <c r="BG39" i="95" s="1"/>
  <c r="AD19" i="54" s="1"/>
  <c r="AR16" i="95"/>
  <c r="BC39" i="95" s="1"/>
  <c r="Z19" i="54" s="1"/>
  <c r="AQ16" i="95"/>
  <c r="AW39" i="95" s="1"/>
  <c r="T19" i="54" s="1"/>
  <c r="AP16" i="95"/>
  <c r="AR39" i="95" s="1"/>
  <c r="O19" i="54" s="1"/>
  <c r="AO16" i="95"/>
  <c r="AM39" i="95" s="1"/>
  <c r="J19" i="54" s="1"/>
  <c r="AN16" i="95"/>
  <c r="AU15" i="95"/>
  <c r="AT15" i="95"/>
  <c r="BK39" i="95" s="1"/>
  <c r="AH19" i="54" s="1"/>
  <c r="AS15" i="95"/>
  <c r="BF39" i="95" s="1"/>
  <c r="AC19" i="54" s="1"/>
  <c r="AR15" i="95"/>
  <c r="BA39" i="95" s="1"/>
  <c r="X19" i="54" s="1"/>
  <c r="AQ15" i="95"/>
  <c r="AV39" i="95" s="1"/>
  <c r="S19" i="54" s="1"/>
  <c r="AP15" i="95"/>
  <c r="AO15" i="95"/>
  <c r="AL39" i="95" s="1"/>
  <c r="I19" i="54" s="1"/>
  <c r="AN15" i="95"/>
  <c r="AU14" i="95"/>
  <c r="AT14" i="95"/>
  <c r="BJ39" i="95" s="1"/>
  <c r="AG19" i="54" s="1"/>
  <c r="AS14" i="95"/>
  <c r="BE39" i="95" s="1"/>
  <c r="AB19" i="54" s="1"/>
  <c r="AR14" i="95"/>
  <c r="AZ39" i="95" s="1"/>
  <c r="W19" i="54" s="1"/>
  <c r="AQ14" i="95"/>
  <c r="AU39" i="95" s="1"/>
  <c r="R19" i="54" s="1"/>
  <c r="AP14" i="95"/>
  <c r="AP39" i="95" s="1"/>
  <c r="M19" i="54" s="1"/>
  <c r="AO14" i="95"/>
  <c r="AK39" i="95" s="1"/>
  <c r="H19" i="54" s="1"/>
  <c r="AN14" i="95"/>
  <c r="AU13" i="95"/>
  <c r="AT13" i="95"/>
  <c r="BI39" i="95" s="1"/>
  <c r="AF19" i="54" s="1"/>
  <c r="AS13" i="95"/>
  <c r="BD39" i="95" s="1"/>
  <c r="AA19" i="54" s="1"/>
  <c r="AR13" i="95"/>
  <c r="AR18" i="95" s="1"/>
  <c r="AR5" i="95" s="1"/>
  <c r="L19" i="48" s="1"/>
  <c r="AQ13" i="95"/>
  <c r="AP13" i="95"/>
  <c r="AO39" i="95" s="1"/>
  <c r="L19" i="54" s="1"/>
  <c r="AO13" i="95"/>
  <c r="AJ39" i="95" s="1"/>
  <c r="G19" i="54" s="1"/>
  <c r="AN13" i="95"/>
  <c r="AN18" i="95" s="1"/>
  <c r="AL5" i="95" s="1"/>
  <c r="F19" i="48" s="1"/>
  <c r="N10" i="95"/>
  <c r="N138" i="95" s="1"/>
  <c r="K10" i="95"/>
  <c r="I10" i="95"/>
  <c r="I264" i="95" s="1"/>
  <c r="F10" i="95"/>
  <c r="F264" i="95" s="1"/>
  <c r="AP5" i="95"/>
  <c r="J19" i="48" s="1"/>
  <c r="S3" i="95"/>
  <c r="I58" i="95" s="1"/>
  <c r="I60" i="94"/>
  <c r="I59" i="94"/>
  <c r="AM32" i="94"/>
  <c r="AN32" i="94" s="1"/>
  <c r="AO32" i="94" s="1"/>
  <c r="AP32" i="94" s="1"/>
  <c r="AQ32" i="94" s="1"/>
  <c r="AR32" i="94" s="1"/>
  <c r="AS32" i="94" s="1"/>
  <c r="AT32" i="94" s="1"/>
  <c r="AU32" i="94" s="1"/>
  <c r="AM31" i="94"/>
  <c r="AN31" i="94" s="1"/>
  <c r="AO31" i="94" s="1"/>
  <c r="AP31" i="94" s="1"/>
  <c r="AQ31" i="94" s="1"/>
  <c r="AR31" i="94" s="1"/>
  <c r="AS31" i="94" s="1"/>
  <c r="AT31" i="94" s="1"/>
  <c r="AU31" i="94" s="1"/>
  <c r="AM30" i="94"/>
  <c r="AN30" i="94" s="1"/>
  <c r="AO30" i="94" s="1"/>
  <c r="AP30" i="94" s="1"/>
  <c r="AQ30" i="94" s="1"/>
  <c r="AR30" i="94" s="1"/>
  <c r="AS30" i="94" s="1"/>
  <c r="AT30" i="94" s="1"/>
  <c r="AU30" i="94" s="1"/>
  <c r="AM29" i="94"/>
  <c r="AN29" i="94" s="1"/>
  <c r="AO29" i="94" s="1"/>
  <c r="AP29" i="94" s="1"/>
  <c r="AQ29" i="94" s="1"/>
  <c r="AR29" i="94" s="1"/>
  <c r="AS29" i="94" s="1"/>
  <c r="AT29" i="94" s="1"/>
  <c r="AU29" i="94" s="1"/>
  <c r="AM28" i="94"/>
  <c r="AN28" i="94" s="1"/>
  <c r="AO28" i="94" s="1"/>
  <c r="AP28" i="94" s="1"/>
  <c r="AQ28" i="94" s="1"/>
  <c r="AR28" i="94" s="1"/>
  <c r="AS28" i="94" s="1"/>
  <c r="AT28" i="94" s="1"/>
  <c r="AU28" i="94" s="1"/>
  <c r="AL27" i="94"/>
  <c r="AM27" i="94" s="1"/>
  <c r="AN27" i="94" s="1"/>
  <c r="AO27" i="94" s="1"/>
  <c r="AP27" i="94" s="1"/>
  <c r="AQ27" i="94" s="1"/>
  <c r="AR27" i="94" s="1"/>
  <c r="AS27" i="94" s="1"/>
  <c r="AT27" i="94" s="1"/>
  <c r="AU27" i="94" s="1"/>
  <c r="AK27" i="94"/>
  <c r="AJ27" i="94"/>
  <c r="AL26" i="94"/>
  <c r="AM26" i="94" s="1"/>
  <c r="AN26" i="94" s="1"/>
  <c r="AO26" i="94" s="1"/>
  <c r="AP26" i="94" s="1"/>
  <c r="AQ26" i="94" s="1"/>
  <c r="AR26" i="94" s="1"/>
  <c r="AS26" i="94" s="1"/>
  <c r="AT26" i="94" s="1"/>
  <c r="AU26" i="94" s="1"/>
  <c r="AK26" i="94"/>
  <c r="AJ26" i="94"/>
  <c r="AM25" i="94"/>
  <c r="AN25" i="94" s="1"/>
  <c r="AO25" i="94" s="1"/>
  <c r="AP25" i="94" s="1"/>
  <c r="AQ25" i="94" s="1"/>
  <c r="AR25" i="94" s="1"/>
  <c r="AS25" i="94" s="1"/>
  <c r="AT25" i="94" s="1"/>
  <c r="AU25" i="94" s="1"/>
  <c r="AK25" i="94"/>
  <c r="AJ25" i="94"/>
  <c r="AU17" i="94"/>
  <c r="AT17" i="94"/>
  <c r="BM39" i="94" s="1"/>
  <c r="AJ18" i="54" s="1"/>
  <c r="AS17" i="94"/>
  <c r="BH39" i="94" s="1"/>
  <c r="AE18" i="54" s="1"/>
  <c r="AR17" i="94"/>
  <c r="AQ17" i="94"/>
  <c r="AX39" i="94" s="1"/>
  <c r="U18" i="54" s="1"/>
  <c r="AP17" i="94"/>
  <c r="AS39" i="94" s="1"/>
  <c r="P18" i="54" s="1"/>
  <c r="AO17" i="94"/>
  <c r="AN39" i="94" s="1"/>
  <c r="K18" i="54" s="1"/>
  <c r="AN17" i="94"/>
  <c r="AU16" i="94"/>
  <c r="AT16" i="94"/>
  <c r="BL39" i="94" s="1"/>
  <c r="AI18" i="54" s="1"/>
  <c r="AS16" i="94"/>
  <c r="BG39" i="94" s="1"/>
  <c r="AD18" i="54" s="1"/>
  <c r="AR16" i="94"/>
  <c r="BC39" i="94" s="1"/>
  <c r="Z18" i="54" s="1"/>
  <c r="AQ16" i="94"/>
  <c r="AW39" i="94" s="1"/>
  <c r="T18" i="54" s="1"/>
  <c r="AP16" i="94"/>
  <c r="AR39" i="94" s="1"/>
  <c r="O18" i="54" s="1"/>
  <c r="AO16" i="94"/>
  <c r="AM39" i="94" s="1"/>
  <c r="J18" i="54" s="1"/>
  <c r="AN16" i="94"/>
  <c r="AU15" i="94"/>
  <c r="BB15" i="94" s="1"/>
  <c r="AT15" i="94"/>
  <c r="BK39" i="94" s="1"/>
  <c r="AH18" i="54" s="1"/>
  <c r="AS15" i="94"/>
  <c r="BF39" i="94" s="1"/>
  <c r="AC18" i="54" s="1"/>
  <c r="AR15" i="94"/>
  <c r="BA39" i="94" s="1"/>
  <c r="X18" i="54" s="1"/>
  <c r="AQ15" i="94"/>
  <c r="AV39" i="94" s="1"/>
  <c r="S18" i="54" s="1"/>
  <c r="AP15" i="94"/>
  <c r="AQ39" i="94" s="1"/>
  <c r="N18" i="54" s="1"/>
  <c r="AO15" i="94"/>
  <c r="AL39" i="94" s="1"/>
  <c r="I18" i="54" s="1"/>
  <c r="AN15" i="94"/>
  <c r="AU14" i="94"/>
  <c r="AT14" i="94"/>
  <c r="AS14" i="94"/>
  <c r="BE39" i="94" s="1"/>
  <c r="AB18" i="54" s="1"/>
  <c r="AR14" i="94"/>
  <c r="AZ39" i="94" s="1"/>
  <c r="W18" i="54" s="1"/>
  <c r="AQ14" i="94"/>
  <c r="AU39" i="94" s="1"/>
  <c r="R18" i="54" s="1"/>
  <c r="AP14" i="94"/>
  <c r="AO14" i="94"/>
  <c r="AK39" i="94" s="1"/>
  <c r="H18" i="54" s="1"/>
  <c r="AN14" i="94"/>
  <c r="AU13" i="94"/>
  <c r="BG13" i="94" s="1"/>
  <c r="AT13" i="94"/>
  <c r="BI39" i="94" s="1"/>
  <c r="AF18" i="54" s="1"/>
  <c r="AS13" i="94"/>
  <c r="AR13" i="94"/>
  <c r="AQ13" i="94"/>
  <c r="AT39" i="94" s="1"/>
  <c r="Q18" i="54" s="1"/>
  <c r="AP13" i="94"/>
  <c r="AO39" i="94" s="1"/>
  <c r="L18" i="54" s="1"/>
  <c r="AO13" i="94"/>
  <c r="AN13" i="94"/>
  <c r="N10" i="94"/>
  <c r="K10" i="94"/>
  <c r="I10" i="94"/>
  <c r="I264" i="94" s="1"/>
  <c r="F10" i="94"/>
  <c r="F201" i="94" s="1"/>
  <c r="AM5" i="94"/>
  <c r="G18" i="48" s="1"/>
  <c r="S3" i="94"/>
  <c r="I58" i="94" s="1"/>
  <c r="I60" i="93"/>
  <c r="I59" i="93"/>
  <c r="AM32" i="93"/>
  <c r="AN32" i="93" s="1"/>
  <c r="AO32" i="93" s="1"/>
  <c r="AP32" i="93" s="1"/>
  <c r="AQ32" i="93" s="1"/>
  <c r="AR32" i="93" s="1"/>
  <c r="AS32" i="93" s="1"/>
  <c r="AT32" i="93" s="1"/>
  <c r="AU32" i="93" s="1"/>
  <c r="AM31" i="93"/>
  <c r="AN31" i="93" s="1"/>
  <c r="AO31" i="93" s="1"/>
  <c r="AP31" i="93" s="1"/>
  <c r="AQ31" i="93" s="1"/>
  <c r="AR31" i="93" s="1"/>
  <c r="AS31" i="93" s="1"/>
  <c r="AT31" i="93" s="1"/>
  <c r="AU31" i="93" s="1"/>
  <c r="AM30" i="93"/>
  <c r="AN30" i="93" s="1"/>
  <c r="AO30" i="93" s="1"/>
  <c r="AP30" i="93" s="1"/>
  <c r="AQ30" i="93" s="1"/>
  <c r="AR30" i="93" s="1"/>
  <c r="AS30" i="93" s="1"/>
  <c r="AT30" i="93" s="1"/>
  <c r="AU30" i="93" s="1"/>
  <c r="AM29" i="93"/>
  <c r="AN29" i="93" s="1"/>
  <c r="AO29" i="93" s="1"/>
  <c r="AP29" i="93" s="1"/>
  <c r="AQ29" i="93" s="1"/>
  <c r="AR29" i="93" s="1"/>
  <c r="AS29" i="93" s="1"/>
  <c r="AT29" i="93" s="1"/>
  <c r="AU29" i="93" s="1"/>
  <c r="AM28" i="93"/>
  <c r="AN28" i="93" s="1"/>
  <c r="AO28" i="93" s="1"/>
  <c r="AP28" i="93" s="1"/>
  <c r="AQ28" i="93" s="1"/>
  <c r="AR28" i="93" s="1"/>
  <c r="AS28" i="93" s="1"/>
  <c r="AT28" i="93" s="1"/>
  <c r="AU28" i="93" s="1"/>
  <c r="AL27" i="93"/>
  <c r="AM27" i="93" s="1"/>
  <c r="AN27" i="93" s="1"/>
  <c r="AO27" i="93" s="1"/>
  <c r="AP27" i="93" s="1"/>
  <c r="AQ27" i="93" s="1"/>
  <c r="AR27" i="93" s="1"/>
  <c r="AS27" i="93" s="1"/>
  <c r="AT27" i="93" s="1"/>
  <c r="AU27" i="93" s="1"/>
  <c r="AK27" i="93"/>
  <c r="AJ27" i="93"/>
  <c r="AL26" i="93"/>
  <c r="AM26" i="93" s="1"/>
  <c r="AN26" i="93" s="1"/>
  <c r="AO26" i="93" s="1"/>
  <c r="AP26" i="93" s="1"/>
  <c r="AQ26" i="93" s="1"/>
  <c r="AR26" i="93" s="1"/>
  <c r="AS26" i="93" s="1"/>
  <c r="AT26" i="93" s="1"/>
  <c r="AU26" i="93" s="1"/>
  <c r="AK26" i="93"/>
  <c r="AJ26" i="93"/>
  <c r="AM25" i="93"/>
  <c r="AN25" i="93" s="1"/>
  <c r="AO25" i="93" s="1"/>
  <c r="AP25" i="93" s="1"/>
  <c r="AQ25" i="93" s="1"/>
  <c r="AR25" i="93" s="1"/>
  <c r="AS25" i="93" s="1"/>
  <c r="AT25" i="93" s="1"/>
  <c r="AU25" i="93" s="1"/>
  <c r="AK25" i="93"/>
  <c r="AJ25" i="93"/>
  <c r="AU17" i="93"/>
  <c r="AT17" i="93"/>
  <c r="BM39" i="93" s="1"/>
  <c r="AJ17" i="54" s="1"/>
  <c r="AS17" i="93"/>
  <c r="BH39" i="93" s="1"/>
  <c r="AE17" i="54" s="1"/>
  <c r="AR17" i="93"/>
  <c r="AQ17" i="93"/>
  <c r="AX39" i="93" s="1"/>
  <c r="U17" i="54" s="1"/>
  <c r="AP17" i="93"/>
  <c r="AS39" i="93" s="1"/>
  <c r="P17" i="54" s="1"/>
  <c r="AO17" i="93"/>
  <c r="AN39" i="93" s="1"/>
  <c r="K17" i="54" s="1"/>
  <c r="AN17" i="93"/>
  <c r="AU16" i="93"/>
  <c r="AT16" i="93"/>
  <c r="BL39" i="93" s="1"/>
  <c r="AI17" i="54" s="1"/>
  <c r="AS16" i="93"/>
  <c r="BG39" i="93" s="1"/>
  <c r="AD17" i="54" s="1"/>
  <c r="AR16" i="93"/>
  <c r="BC39" i="93" s="1"/>
  <c r="Z17" i="54" s="1"/>
  <c r="AQ16" i="93"/>
  <c r="AW39" i="93" s="1"/>
  <c r="T17" i="54" s="1"/>
  <c r="AP16" i="93"/>
  <c r="AR39" i="93" s="1"/>
  <c r="O17" i="54" s="1"/>
  <c r="AO16" i="93"/>
  <c r="AM39" i="93" s="1"/>
  <c r="J17" i="54" s="1"/>
  <c r="AN16" i="93"/>
  <c r="AU15" i="93"/>
  <c r="AT15" i="93"/>
  <c r="BK39" i="93" s="1"/>
  <c r="AH17" i="54" s="1"/>
  <c r="AS15" i="93"/>
  <c r="BF39" i="93" s="1"/>
  <c r="AC17" i="54" s="1"/>
  <c r="AR15" i="93"/>
  <c r="BA39" i="93" s="1"/>
  <c r="X17" i="54" s="1"/>
  <c r="AQ15" i="93"/>
  <c r="AV39" i="93" s="1"/>
  <c r="S17" i="54" s="1"/>
  <c r="AP15" i="93"/>
  <c r="AQ39" i="93" s="1"/>
  <c r="N17" i="54" s="1"/>
  <c r="AO15" i="93"/>
  <c r="AL39" i="93" s="1"/>
  <c r="I17" i="54" s="1"/>
  <c r="AN15" i="93"/>
  <c r="AU14" i="93"/>
  <c r="AT14" i="93"/>
  <c r="BJ39" i="93" s="1"/>
  <c r="AG17" i="54" s="1"/>
  <c r="AS14" i="93"/>
  <c r="BE39" i="93" s="1"/>
  <c r="AB17" i="54" s="1"/>
  <c r="AR14" i="93"/>
  <c r="AZ39" i="93" s="1"/>
  <c r="W17" i="54" s="1"/>
  <c r="AQ14" i="93"/>
  <c r="AU39" i="93" s="1"/>
  <c r="R17" i="54" s="1"/>
  <c r="AP14" i="93"/>
  <c r="AO14" i="93"/>
  <c r="AK39" i="93" s="1"/>
  <c r="H17" i="54" s="1"/>
  <c r="AN14" i="93"/>
  <c r="AU13" i="93"/>
  <c r="AT13" i="93"/>
  <c r="BI39" i="93" s="1"/>
  <c r="AF17" i="54" s="1"/>
  <c r="AS13" i="93"/>
  <c r="AS18" i="93" s="1"/>
  <c r="AS5" i="93" s="1"/>
  <c r="M17" i="48" s="1"/>
  <c r="AR13" i="93"/>
  <c r="AR18" i="93" s="1"/>
  <c r="AR5" i="93" s="1"/>
  <c r="L17" i="48" s="1"/>
  <c r="AQ13" i="93"/>
  <c r="AT39" i="93" s="1"/>
  <c r="Q17" i="54" s="1"/>
  <c r="AP13" i="93"/>
  <c r="AO39" i="93" s="1"/>
  <c r="L17" i="54" s="1"/>
  <c r="AO13" i="93"/>
  <c r="AO5" i="93" s="1"/>
  <c r="I17" i="48" s="1"/>
  <c r="AN13" i="93"/>
  <c r="AN18" i="93" s="1"/>
  <c r="AL5" i="93" s="1"/>
  <c r="F17" i="48" s="1"/>
  <c r="N10" i="93"/>
  <c r="N74" i="93" s="1"/>
  <c r="K10" i="93"/>
  <c r="I10" i="93"/>
  <c r="I264" i="93" s="1"/>
  <c r="F10" i="93"/>
  <c r="F201" i="93" s="1"/>
  <c r="AP5" i="93"/>
  <c r="J17" i="48" s="1"/>
  <c r="S3" i="93"/>
  <c r="I58" i="93" s="1"/>
  <c r="I60" i="92"/>
  <c r="I59" i="92"/>
  <c r="AM32" i="92"/>
  <c r="AN32" i="92" s="1"/>
  <c r="AO32" i="92" s="1"/>
  <c r="AP32" i="92" s="1"/>
  <c r="AQ32" i="92" s="1"/>
  <c r="AR32" i="92" s="1"/>
  <c r="AS32" i="92" s="1"/>
  <c r="AT32" i="92" s="1"/>
  <c r="AU32" i="92" s="1"/>
  <c r="AM31" i="92"/>
  <c r="AN31" i="92" s="1"/>
  <c r="AO31" i="92" s="1"/>
  <c r="AP31" i="92" s="1"/>
  <c r="AQ31" i="92" s="1"/>
  <c r="AR31" i="92" s="1"/>
  <c r="AS31" i="92" s="1"/>
  <c r="AT31" i="92" s="1"/>
  <c r="AU31" i="92" s="1"/>
  <c r="AM30" i="92"/>
  <c r="AN30" i="92" s="1"/>
  <c r="AO30" i="92" s="1"/>
  <c r="AP30" i="92" s="1"/>
  <c r="AQ30" i="92" s="1"/>
  <c r="AR30" i="92" s="1"/>
  <c r="AS30" i="92" s="1"/>
  <c r="AT30" i="92" s="1"/>
  <c r="AU30" i="92" s="1"/>
  <c r="AM29" i="92"/>
  <c r="AN29" i="92" s="1"/>
  <c r="AO29" i="92" s="1"/>
  <c r="AP29" i="92" s="1"/>
  <c r="AQ29" i="92" s="1"/>
  <c r="AR29" i="92" s="1"/>
  <c r="AS29" i="92" s="1"/>
  <c r="AT29" i="92" s="1"/>
  <c r="AU29" i="92" s="1"/>
  <c r="AM28" i="92"/>
  <c r="AN28" i="92" s="1"/>
  <c r="AO28" i="92" s="1"/>
  <c r="AP28" i="92" s="1"/>
  <c r="AQ28" i="92" s="1"/>
  <c r="AR28" i="92" s="1"/>
  <c r="AS28" i="92" s="1"/>
  <c r="AT28" i="92" s="1"/>
  <c r="AU28" i="92" s="1"/>
  <c r="AL27" i="92"/>
  <c r="AM27" i="92" s="1"/>
  <c r="AN27" i="92" s="1"/>
  <c r="AO27" i="92" s="1"/>
  <c r="AP27" i="92" s="1"/>
  <c r="AQ27" i="92" s="1"/>
  <c r="AR27" i="92" s="1"/>
  <c r="AS27" i="92" s="1"/>
  <c r="AT27" i="92" s="1"/>
  <c r="AU27" i="92" s="1"/>
  <c r="AK27" i="92"/>
  <c r="AJ27" i="92"/>
  <c r="AL26" i="92"/>
  <c r="AM26" i="92" s="1"/>
  <c r="AN26" i="92" s="1"/>
  <c r="AO26" i="92" s="1"/>
  <c r="AP26" i="92" s="1"/>
  <c r="AQ26" i="92" s="1"/>
  <c r="AR26" i="92" s="1"/>
  <c r="AS26" i="92" s="1"/>
  <c r="AT26" i="92" s="1"/>
  <c r="AU26" i="92" s="1"/>
  <c r="AK26" i="92"/>
  <c r="AJ26" i="92"/>
  <c r="AM25" i="92"/>
  <c r="AN25" i="92" s="1"/>
  <c r="AO25" i="92" s="1"/>
  <c r="AP25" i="92" s="1"/>
  <c r="AQ25" i="92" s="1"/>
  <c r="AR25" i="92" s="1"/>
  <c r="AS25" i="92" s="1"/>
  <c r="AT25" i="92" s="1"/>
  <c r="AU25" i="92" s="1"/>
  <c r="AK25" i="92"/>
  <c r="AJ25" i="92"/>
  <c r="AU17" i="92"/>
  <c r="AT17" i="92"/>
  <c r="BM39" i="92" s="1"/>
  <c r="AJ16" i="54" s="1"/>
  <c r="AS17" i="92"/>
  <c r="BH39" i="92" s="1"/>
  <c r="AE16" i="54" s="1"/>
  <c r="AR17" i="92"/>
  <c r="AQ17" i="92"/>
  <c r="AX39" i="92" s="1"/>
  <c r="U16" i="54" s="1"/>
  <c r="AP17" i="92"/>
  <c r="AS39" i="92" s="1"/>
  <c r="P16" i="54" s="1"/>
  <c r="AO17" i="92"/>
  <c r="AN39" i="92" s="1"/>
  <c r="K16" i="54" s="1"/>
  <c r="AN17" i="92"/>
  <c r="AU16" i="92"/>
  <c r="AT16" i="92"/>
  <c r="BL39" i="92" s="1"/>
  <c r="AI16" i="54" s="1"/>
  <c r="AS16" i="92"/>
  <c r="BG39" i="92" s="1"/>
  <c r="AD16" i="54" s="1"/>
  <c r="AR16" i="92"/>
  <c r="BC39" i="92" s="1"/>
  <c r="Z16" i="54" s="1"/>
  <c r="AQ16" i="92"/>
  <c r="AW39" i="92" s="1"/>
  <c r="T16" i="54" s="1"/>
  <c r="AP16" i="92"/>
  <c r="AR39" i="92" s="1"/>
  <c r="O16" i="54" s="1"/>
  <c r="AO16" i="92"/>
  <c r="AM39" i="92" s="1"/>
  <c r="J16" i="54" s="1"/>
  <c r="AN16" i="92"/>
  <c r="AU15" i="92"/>
  <c r="AT15" i="92"/>
  <c r="BK39" i="92" s="1"/>
  <c r="AH16" i="54" s="1"/>
  <c r="AS15" i="92"/>
  <c r="BF39" i="92" s="1"/>
  <c r="AC16" i="54" s="1"/>
  <c r="AR15" i="92"/>
  <c r="BA39" i="92" s="1"/>
  <c r="X16" i="54" s="1"/>
  <c r="AQ15" i="92"/>
  <c r="AV39" i="92" s="1"/>
  <c r="S16" i="54" s="1"/>
  <c r="AP15" i="92"/>
  <c r="AQ39" i="92" s="1"/>
  <c r="N16" i="54" s="1"/>
  <c r="AO15" i="92"/>
  <c r="AL39" i="92" s="1"/>
  <c r="I16" i="54" s="1"/>
  <c r="AN15" i="92"/>
  <c r="AU14" i="92"/>
  <c r="AT14" i="92"/>
  <c r="BJ39" i="92" s="1"/>
  <c r="AG16" i="54" s="1"/>
  <c r="AS14" i="92"/>
  <c r="BE39" i="92" s="1"/>
  <c r="AB16" i="54" s="1"/>
  <c r="AR14" i="92"/>
  <c r="AZ39" i="92" s="1"/>
  <c r="W16" i="54" s="1"/>
  <c r="AQ14" i="92"/>
  <c r="AU39" i="92" s="1"/>
  <c r="R16" i="54" s="1"/>
  <c r="AP14" i="92"/>
  <c r="AO14" i="92"/>
  <c r="AK39" i="92" s="1"/>
  <c r="H16" i="54" s="1"/>
  <c r="AN14" i="92"/>
  <c r="AU13" i="92"/>
  <c r="AT13" i="92"/>
  <c r="AS13" i="92"/>
  <c r="AS18" i="92" s="1"/>
  <c r="AS5" i="92" s="1"/>
  <c r="M16" i="48" s="1"/>
  <c r="AR13" i="92"/>
  <c r="AR18" i="92" s="1"/>
  <c r="AR5" i="92" s="1"/>
  <c r="L16" i="48" s="1"/>
  <c r="AQ13" i="92"/>
  <c r="AT39" i="92" s="1"/>
  <c r="Q16" i="54" s="1"/>
  <c r="AP13" i="92"/>
  <c r="AO39" i="92" s="1"/>
  <c r="L16" i="54" s="1"/>
  <c r="AO13" i="92"/>
  <c r="AO5" i="92" s="1"/>
  <c r="I16" i="48" s="1"/>
  <c r="AN13" i="92"/>
  <c r="AN18" i="92" s="1"/>
  <c r="AL5" i="92" s="1"/>
  <c r="F16" i="48" s="1"/>
  <c r="N10" i="92"/>
  <c r="N74" i="92" s="1"/>
  <c r="K10" i="92"/>
  <c r="I10" i="92"/>
  <c r="I264" i="92" s="1"/>
  <c r="F10" i="92"/>
  <c r="F201" i="92" s="1"/>
  <c r="AP5" i="92"/>
  <c r="J16" i="48" s="1"/>
  <c r="S3" i="92"/>
  <c r="I58" i="92" s="1"/>
  <c r="I60" i="91"/>
  <c r="I59" i="91"/>
  <c r="AM32" i="91"/>
  <c r="AN32" i="91" s="1"/>
  <c r="AO32" i="91" s="1"/>
  <c r="AP32" i="91" s="1"/>
  <c r="AQ32" i="91" s="1"/>
  <c r="AR32" i="91" s="1"/>
  <c r="AS32" i="91" s="1"/>
  <c r="AT32" i="91" s="1"/>
  <c r="AU32" i="91" s="1"/>
  <c r="AM31" i="91"/>
  <c r="AN31" i="91" s="1"/>
  <c r="AO31" i="91" s="1"/>
  <c r="AP31" i="91" s="1"/>
  <c r="AQ31" i="91" s="1"/>
  <c r="AR31" i="91" s="1"/>
  <c r="AS31" i="91" s="1"/>
  <c r="AT31" i="91" s="1"/>
  <c r="AU31" i="91" s="1"/>
  <c r="AM30" i="91"/>
  <c r="AN30" i="91" s="1"/>
  <c r="AO30" i="91" s="1"/>
  <c r="AP30" i="91" s="1"/>
  <c r="AQ30" i="91" s="1"/>
  <c r="AR30" i="91" s="1"/>
  <c r="AS30" i="91" s="1"/>
  <c r="AT30" i="91" s="1"/>
  <c r="AU30" i="91" s="1"/>
  <c r="AM29" i="91"/>
  <c r="AN29" i="91" s="1"/>
  <c r="AO29" i="91" s="1"/>
  <c r="AP29" i="91" s="1"/>
  <c r="AQ29" i="91" s="1"/>
  <c r="AR29" i="91" s="1"/>
  <c r="AS29" i="91" s="1"/>
  <c r="AT29" i="91" s="1"/>
  <c r="AU29" i="91" s="1"/>
  <c r="AM28" i="91"/>
  <c r="AN28" i="91" s="1"/>
  <c r="AO28" i="91" s="1"/>
  <c r="AP28" i="91" s="1"/>
  <c r="AQ28" i="91" s="1"/>
  <c r="AR28" i="91" s="1"/>
  <c r="AS28" i="91" s="1"/>
  <c r="AT28" i="91" s="1"/>
  <c r="AU28" i="91" s="1"/>
  <c r="AL27" i="91"/>
  <c r="AM27" i="91" s="1"/>
  <c r="AN27" i="91" s="1"/>
  <c r="AO27" i="91" s="1"/>
  <c r="AP27" i="91" s="1"/>
  <c r="AQ27" i="91" s="1"/>
  <c r="AR27" i="91" s="1"/>
  <c r="AS27" i="91" s="1"/>
  <c r="AT27" i="91" s="1"/>
  <c r="AU27" i="91" s="1"/>
  <c r="AK27" i="91"/>
  <c r="AJ27" i="91"/>
  <c r="AL26" i="91"/>
  <c r="AM26" i="91" s="1"/>
  <c r="AN26" i="91" s="1"/>
  <c r="AO26" i="91" s="1"/>
  <c r="AP26" i="91" s="1"/>
  <c r="AQ26" i="91" s="1"/>
  <c r="AR26" i="91" s="1"/>
  <c r="AS26" i="91" s="1"/>
  <c r="AT26" i="91" s="1"/>
  <c r="AU26" i="91" s="1"/>
  <c r="AK26" i="91"/>
  <c r="AJ26" i="91"/>
  <c r="AM25" i="91"/>
  <c r="AN25" i="91" s="1"/>
  <c r="AO25" i="91" s="1"/>
  <c r="AP25" i="91" s="1"/>
  <c r="AQ25" i="91" s="1"/>
  <c r="AR25" i="91" s="1"/>
  <c r="AS25" i="91" s="1"/>
  <c r="AT25" i="91" s="1"/>
  <c r="AU25" i="91" s="1"/>
  <c r="AK25" i="91"/>
  <c r="AJ25" i="91"/>
  <c r="AU17" i="91"/>
  <c r="AT17" i="91"/>
  <c r="BM39" i="91" s="1"/>
  <c r="AJ15" i="54" s="1"/>
  <c r="AS17" i="91"/>
  <c r="BH39" i="91" s="1"/>
  <c r="AE15" i="54" s="1"/>
  <c r="AR17" i="91"/>
  <c r="AQ17" i="91"/>
  <c r="AX39" i="91" s="1"/>
  <c r="U15" i="54" s="1"/>
  <c r="AP17" i="91"/>
  <c r="AS39" i="91" s="1"/>
  <c r="P15" i="54" s="1"/>
  <c r="AO17" i="91"/>
  <c r="AN39" i="91" s="1"/>
  <c r="K15" i="54" s="1"/>
  <c r="AN17" i="91"/>
  <c r="AU16" i="91"/>
  <c r="AT16" i="91"/>
  <c r="BL39" i="91" s="1"/>
  <c r="AI15" i="54" s="1"/>
  <c r="AS16" i="91"/>
  <c r="BG39" i="91" s="1"/>
  <c r="AD15" i="54" s="1"/>
  <c r="AR16" i="91"/>
  <c r="AQ16" i="91"/>
  <c r="AW39" i="91" s="1"/>
  <c r="T15" i="54" s="1"/>
  <c r="AP16" i="91"/>
  <c r="AR39" i="91" s="1"/>
  <c r="O15" i="54" s="1"/>
  <c r="AO16" i="91"/>
  <c r="AM39" i="91" s="1"/>
  <c r="J15" i="54" s="1"/>
  <c r="AN16" i="91"/>
  <c r="AU15" i="91"/>
  <c r="AT15" i="91"/>
  <c r="AS15" i="91"/>
  <c r="BF39" i="91" s="1"/>
  <c r="AC15" i="54" s="1"/>
  <c r="AR15" i="91"/>
  <c r="BA39" i="91" s="1"/>
  <c r="X15" i="54" s="1"/>
  <c r="AQ15" i="91"/>
  <c r="AV39" i="91" s="1"/>
  <c r="S15" i="54" s="1"/>
  <c r="AP15" i="91"/>
  <c r="AO15" i="91"/>
  <c r="AL39" i="91" s="1"/>
  <c r="I15" i="54" s="1"/>
  <c r="AN15" i="91"/>
  <c r="AU14" i="91"/>
  <c r="AT14" i="91"/>
  <c r="BJ39" i="91" s="1"/>
  <c r="AG15" i="54" s="1"/>
  <c r="AS14" i="91"/>
  <c r="AR14" i="91"/>
  <c r="AZ39" i="91" s="1"/>
  <c r="W15" i="54" s="1"/>
  <c r="AQ14" i="91"/>
  <c r="AU39" i="91" s="1"/>
  <c r="R15" i="54" s="1"/>
  <c r="AP14" i="91"/>
  <c r="AP39" i="91" s="1"/>
  <c r="M15" i="54" s="1"/>
  <c r="AO14" i="91"/>
  <c r="AN14" i="91"/>
  <c r="AU13" i="91"/>
  <c r="AT13" i="91"/>
  <c r="BI39" i="91" s="1"/>
  <c r="AF15" i="54" s="1"/>
  <c r="AS13" i="91"/>
  <c r="BD39" i="91" s="1"/>
  <c r="AA15" i="54" s="1"/>
  <c r="AR13" i="91"/>
  <c r="AQ13" i="91"/>
  <c r="AP13" i="91"/>
  <c r="AO39" i="91" s="1"/>
  <c r="L15" i="54" s="1"/>
  <c r="AO13" i="91"/>
  <c r="AJ39" i="91" s="1"/>
  <c r="G15" i="54" s="1"/>
  <c r="AN13" i="91"/>
  <c r="AN18" i="91" s="1"/>
  <c r="N10" i="91"/>
  <c r="N138" i="91" s="1"/>
  <c r="K10" i="91"/>
  <c r="I10" i="91"/>
  <c r="I264" i="91" s="1"/>
  <c r="F10" i="91"/>
  <c r="F264" i="91" s="1"/>
  <c r="AP5" i="91"/>
  <c r="J15" i="48" s="1"/>
  <c r="AL5" i="91"/>
  <c r="F15" i="48" s="1"/>
  <c r="S3" i="91"/>
  <c r="I58" i="91" s="1"/>
  <c r="M14" i="91" s="1"/>
  <c r="I60" i="90"/>
  <c r="I59" i="90"/>
  <c r="AM32" i="90"/>
  <c r="AN32" i="90" s="1"/>
  <c r="AO32" i="90" s="1"/>
  <c r="AP32" i="90" s="1"/>
  <c r="AQ32" i="90" s="1"/>
  <c r="AR32" i="90" s="1"/>
  <c r="AS32" i="90" s="1"/>
  <c r="AT32" i="90" s="1"/>
  <c r="AU32" i="90" s="1"/>
  <c r="AM31" i="90"/>
  <c r="AN31" i="90" s="1"/>
  <c r="AO31" i="90" s="1"/>
  <c r="AP31" i="90" s="1"/>
  <c r="AQ31" i="90" s="1"/>
  <c r="AR31" i="90" s="1"/>
  <c r="AS31" i="90" s="1"/>
  <c r="AT31" i="90" s="1"/>
  <c r="AU31" i="90" s="1"/>
  <c r="AM30" i="90"/>
  <c r="AN30" i="90" s="1"/>
  <c r="AO30" i="90" s="1"/>
  <c r="AP30" i="90" s="1"/>
  <c r="AQ30" i="90" s="1"/>
  <c r="AR30" i="90" s="1"/>
  <c r="AS30" i="90" s="1"/>
  <c r="AT30" i="90" s="1"/>
  <c r="AU30" i="90" s="1"/>
  <c r="AM29" i="90"/>
  <c r="AN29" i="90" s="1"/>
  <c r="AO29" i="90" s="1"/>
  <c r="AP29" i="90" s="1"/>
  <c r="AQ29" i="90" s="1"/>
  <c r="AR29" i="90" s="1"/>
  <c r="AS29" i="90" s="1"/>
  <c r="AT29" i="90" s="1"/>
  <c r="AU29" i="90" s="1"/>
  <c r="AM28" i="90"/>
  <c r="AN28" i="90" s="1"/>
  <c r="AO28" i="90" s="1"/>
  <c r="AP28" i="90" s="1"/>
  <c r="AQ28" i="90" s="1"/>
  <c r="AR28" i="90" s="1"/>
  <c r="AS28" i="90" s="1"/>
  <c r="AT28" i="90" s="1"/>
  <c r="AU28" i="90" s="1"/>
  <c r="AL27" i="90"/>
  <c r="AM27" i="90" s="1"/>
  <c r="AN27" i="90" s="1"/>
  <c r="AO27" i="90" s="1"/>
  <c r="AP27" i="90" s="1"/>
  <c r="AQ27" i="90" s="1"/>
  <c r="AR27" i="90" s="1"/>
  <c r="AS27" i="90" s="1"/>
  <c r="AT27" i="90" s="1"/>
  <c r="AU27" i="90" s="1"/>
  <c r="AK27" i="90"/>
  <c r="AJ27" i="90"/>
  <c r="AL26" i="90"/>
  <c r="AM26" i="90" s="1"/>
  <c r="AN26" i="90" s="1"/>
  <c r="AO26" i="90" s="1"/>
  <c r="AP26" i="90" s="1"/>
  <c r="AQ26" i="90" s="1"/>
  <c r="AR26" i="90" s="1"/>
  <c r="AS26" i="90" s="1"/>
  <c r="AT26" i="90" s="1"/>
  <c r="AU26" i="90" s="1"/>
  <c r="AK26" i="90"/>
  <c r="AJ26" i="90"/>
  <c r="AM25" i="90"/>
  <c r="AN25" i="90" s="1"/>
  <c r="AO25" i="90" s="1"/>
  <c r="AP25" i="90" s="1"/>
  <c r="AQ25" i="90" s="1"/>
  <c r="AR25" i="90" s="1"/>
  <c r="AS25" i="90" s="1"/>
  <c r="AT25" i="90" s="1"/>
  <c r="AU25" i="90" s="1"/>
  <c r="AK25" i="90"/>
  <c r="AJ25" i="90"/>
  <c r="AU17" i="90"/>
  <c r="AT17" i="90"/>
  <c r="BM39" i="90" s="1"/>
  <c r="AJ14" i="54" s="1"/>
  <c r="AS17" i="90"/>
  <c r="BH39" i="90" s="1"/>
  <c r="AE14" i="54" s="1"/>
  <c r="AR17" i="90"/>
  <c r="AQ17" i="90"/>
  <c r="AX39" i="90" s="1"/>
  <c r="U14" i="54" s="1"/>
  <c r="AP17" i="90"/>
  <c r="AS39" i="90" s="1"/>
  <c r="P14" i="54" s="1"/>
  <c r="AO17" i="90"/>
  <c r="AN39" i="90" s="1"/>
  <c r="K14" i="54" s="1"/>
  <c r="AN17" i="90"/>
  <c r="AU16" i="90"/>
  <c r="AT16" i="90"/>
  <c r="BL39" i="90" s="1"/>
  <c r="AI14" i="54" s="1"/>
  <c r="AS16" i="90"/>
  <c r="BG39" i="90" s="1"/>
  <c r="AD14" i="54" s="1"/>
  <c r="AR16" i="90"/>
  <c r="BC39" i="90" s="1"/>
  <c r="Z14" i="54" s="1"/>
  <c r="AQ16" i="90"/>
  <c r="AW39" i="90" s="1"/>
  <c r="T14" i="54" s="1"/>
  <c r="AP16" i="90"/>
  <c r="AR39" i="90" s="1"/>
  <c r="O14" i="54" s="1"/>
  <c r="AO16" i="90"/>
  <c r="AM39" i="90" s="1"/>
  <c r="J14" i="54" s="1"/>
  <c r="AN16" i="90"/>
  <c r="AU15" i="90"/>
  <c r="AT15" i="90"/>
  <c r="BK39" i="90" s="1"/>
  <c r="AH14" i="54" s="1"/>
  <c r="AS15" i="90"/>
  <c r="BF39" i="90" s="1"/>
  <c r="AC14" i="54" s="1"/>
  <c r="AR15" i="90"/>
  <c r="BA39" i="90" s="1"/>
  <c r="X14" i="54" s="1"/>
  <c r="AQ15" i="90"/>
  <c r="AV39" i="90" s="1"/>
  <c r="S14" i="54" s="1"/>
  <c r="AP15" i="90"/>
  <c r="AQ39" i="90" s="1"/>
  <c r="N14" i="54" s="1"/>
  <c r="AO15" i="90"/>
  <c r="AL39" i="90" s="1"/>
  <c r="I14" i="54" s="1"/>
  <c r="AN15" i="90"/>
  <c r="AU14" i="90"/>
  <c r="AT14" i="90"/>
  <c r="BJ39" i="90" s="1"/>
  <c r="AG14" i="54" s="1"/>
  <c r="AS14" i="90"/>
  <c r="BE39" i="90" s="1"/>
  <c r="AB14" i="54" s="1"/>
  <c r="AR14" i="90"/>
  <c r="AZ39" i="90" s="1"/>
  <c r="W14" i="54" s="1"/>
  <c r="AQ14" i="90"/>
  <c r="AU39" i="90" s="1"/>
  <c r="R14" i="54" s="1"/>
  <c r="AP14" i="90"/>
  <c r="AO14" i="90"/>
  <c r="AK39" i="90" s="1"/>
  <c r="H14" i="54" s="1"/>
  <c r="AN14" i="90"/>
  <c r="AU13" i="90"/>
  <c r="BG13" i="90" s="1"/>
  <c r="AT13" i="90"/>
  <c r="BI39" i="90" s="1"/>
  <c r="AF14" i="54" s="1"/>
  <c r="AS13" i="90"/>
  <c r="AS18" i="90" s="1"/>
  <c r="AS5" i="90" s="1"/>
  <c r="M14" i="48" s="1"/>
  <c r="AR13" i="90"/>
  <c r="AR18" i="90" s="1"/>
  <c r="AR5" i="90" s="1"/>
  <c r="L14" i="48" s="1"/>
  <c r="AQ13" i="90"/>
  <c r="AT39" i="90" s="1"/>
  <c r="Q14" i="54" s="1"/>
  <c r="AP13" i="90"/>
  <c r="AO39" i="90" s="1"/>
  <c r="L14" i="54" s="1"/>
  <c r="AO13" i="90"/>
  <c r="AO5" i="90" s="1"/>
  <c r="I14" i="48" s="1"/>
  <c r="AN13" i="90"/>
  <c r="AN18" i="90" s="1"/>
  <c r="AL5" i="90" s="1"/>
  <c r="F14" i="48" s="1"/>
  <c r="N10" i="90"/>
  <c r="N74" i="90" s="1"/>
  <c r="K10" i="90"/>
  <c r="I10" i="90"/>
  <c r="I264" i="90" s="1"/>
  <c r="F10" i="90"/>
  <c r="F201" i="90" s="1"/>
  <c r="AP5" i="90"/>
  <c r="J14" i="48" s="1"/>
  <c r="S3" i="90"/>
  <c r="I58" i="90" s="1"/>
  <c r="S3" i="61"/>
  <c r="I58" i="61" s="1"/>
  <c r="S3" i="71"/>
  <c r="I58" i="71" s="1"/>
  <c r="AJ5" i="90" l="1"/>
  <c r="D14" i="48" s="1"/>
  <c r="AP39" i="90"/>
  <c r="M14" i="54" s="1"/>
  <c r="BD14" i="90"/>
  <c r="BO39" i="90"/>
  <c r="AL14" i="54" s="1"/>
  <c r="BF14" i="90"/>
  <c r="BE14" i="90"/>
  <c r="BB14" i="90"/>
  <c r="BA14" i="90"/>
  <c r="AX14" i="90"/>
  <c r="AW14" i="90"/>
  <c r="BE15" i="90"/>
  <c r="BF15" i="90"/>
  <c r="BB15" i="90"/>
  <c r="AX15" i="90"/>
  <c r="BQ39" i="90"/>
  <c r="AN14" i="54" s="1"/>
  <c r="BF16" i="90"/>
  <c r="BE16" i="90"/>
  <c r="BD16" i="90"/>
  <c r="BB16" i="90"/>
  <c r="BA16" i="90"/>
  <c r="AZ16" i="90"/>
  <c r="AX16" i="90"/>
  <c r="AW16" i="90"/>
  <c r="AV16" i="90"/>
  <c r="BE17" i="90"/>
  <c r="BR39" i="90"/>
  <c r="AO14" i="54" s="1"/>
  <c r="BF17" i="90"/>
  <c r="BB17" i="90"/>
  <c r="AX17" i="90"/>
  <c r="AQ18" i="91"/>
  <c r="AQ5" i="91" s="1"/>
  <c r="K15" i="48" s="1"/>
  <c r="AT39" i="91"/>
  <c r="Q15" i="54" s="1"/>
  <c r="BG13" i="91"/>
  <c r="BN39" i="91"/>
  <c r="AK15" i="54" s="1"/>
  <c r="BD13" i="91"/>
  <c r="AZ13" i="91"/>
  <c r="AV13" i="91"/>
  <c r="BG14" i="91"/>
  <c r="BE14" i="91"/>
  <c r="BD14" i="91"/>
  <c r="BA14" i="91"/>
  <c r="AZ14" i="91"/>
  <c r="AW14" i="91"/>
  <c r="AV14" i="91"/>
  <c r="BP39" i="91"/>
  <c r="AM15" i="54" s="1"/>
  <c r="BF15" i="91"/>
  <c r="BE15" i="91"/>
  <c r="BD15" i="91"/>
  <c r="BB15" i="91"/>
  <c r="BA15" i="91"/>
  <c r="AZ15" i="91"/>
  <c r="AX15" i="91"/>
  <c r="AW15" i="91"/>
  <c r="AV15" i="91"/>
  <c r="BQ39" i="91"/>
  <c r="AN15" i="54" s="1"/>
  <c r="BD16" i="91"/>
  <c r="AZ16" i="91"/>
  <c r="AV16" i="91"/>
  <c r="BG17" i="91"/>
  <c r="BR39" i="91"/>
  <c r="AO15" i="54" s="1"/>
  <c r="BF17" i="91"/>
  <c r="BE17" i="91"/>
  <c r="BD17" i="91"/>
  <c r="BB17" i="91"/>
  <c r="BA17" i="91"/>
  <c r="AZ17" i="91"/>
  <c r="AX17" i="91"/>
  <c r="AW17" i="91"/>
  <c r="AV17" i="91"/>
  <c r="BI39" i="92"/>
  <c r="AF16" i="54" s="1"/>
  <c r="AT18" i="92"/>
  <c r="AT5" i="92" s="1"/>
  <c r="N16" i="48" s="1"/>
  <c r="BG13" i="92"/>
  <c r="BN39" i="92"/>
  <c r="AK16" i="54" s="1"/>
  <c r="BD13" i="92"/>
  <c r="BB13" i="92"/>
  <c r="AX13" i="92"/>
  <c r="AW13" i="92"/>
  <c r="AJ5" i="92"/>
  <c r="D16" i="48" s="1"/>
  <c r="AP39" i="92"/>
  <c r="M16" i="54" s="1"/>
  <c r="BD14" i="92"/>
  <c r="BO39" i="92"/>
  <c r="AL16" i="54" s="1"/>
  <c r="BF14" i="92"/>
  <c r="BE14" i="92"/>
  <c r="BB14" i="92"/>
  <c r="BA14" i="92"/>
  <c r="AX14" i="92"/>
  <c r="AW14" i="92"/>
  <c r="BE15" i="92"/>
  <c r="BF15" i="92"/>
  <c r="BB15" i="92"/>
  <c r="AX15" i="92"/>
  <c r="BQ39" i="92"/>
  <c r="AN16" i="54" s="1"/>
  <c r="BF16" i="92"/>
  <c r="BE16" i="92"/>
  <c r="BD16" i="92"/>
  <c r="BB16" i="92"/>
  <c r="BA16" i="92"/>
  <c r="AZ16" i="92"/>
  <c r="AX16" i="92"/>
  <c r="AW16" i="92"/>
  <c r="AV16" i="92"/>
  <c r="BE17" i="92"/>
  <c r="BR39" i="92"/>
  <c r="AO16" i="54" s="1"/>
  <c r="BF17" i="92"/>
  <c r="BB17" i="92"/>
  <c r="AX17" i="92"/>
  <c r="BG13" i="93"/>
  <c r="BF13" i="93"/>
  <c r="BA13" i="93"/>
  <c r="AV13" i="93"/>
  <c r="AJ5" i="93"/>
  <c r="D17" i="48" s="1"/>
  <c r="AP39" i="93"/>
  <c r="M17" i="54" s="1"/>
  <c r="BD14" i="93"/>
  <c r="BO39" i="93"/>
  <c r="AL17" i="54" s="1"/>
  <c r="BF14" i="93"/>
  <c r="BE14" i="93"/>
  <c r="BB14" i="93"/>
  <c r="BA14" i="93"/>
  <c r="AX14" i="93"/>
  <c r="AW14" i="93"/>
  <c r="BE15" i="93"/>
  <c r="BF15" i="93"/>
  <c r="BB15" i="93"/>
  <c r="AX15" i="93"/>
  <c r="BQ39" i="93"/>
  <c r="AN17" i="54" s="1"/>
  <c r="BF16" i="93"/>
  <c r="BE16" i="93"/>
  <c r="BD16" i="93"/>
  <c r="BB16" i="93"/>
  <c r="BA16" i="93"/>
  <c r="AZ16" i="93"/>
  <c r="AX16" i="93"/>
  <c r="AW16" i="93"/>
  <c r="AV16" i="93"/>
  <c r="BE17" i="93"/>
  <c r="BR39" i="93"/>
  <c r="AO17" i="54" s="1"/>
  <c r="BF17" i="93"/>
  <c r="BB17" i="93"/>
  <c r="AX17" i="93"/>
  <c r="AJ5" i="94"/>
  <c r="D18" i="48" s="1"/>
  <c r="AT18" i="94"/>
  <c r="AT5" i="94" s="1"/>
  <c r="N18" i="48" s="1"/>
  <c r="BD14" i="94"/>
  <c r="BO39" i="94"/>
  <c r="AL18" i="54" s="1"/>
  <c r="BF14" i="94"/>
  <c r="BE14" i="94"/>
  <c r="BB14" i="94"/>
  <c r="BA14" i="94"/>
  <c r="AX14" i="94"/>
  <c r="AW14" i="94"/>
  <c r="AN18" i="94"/>
  <c r="AL5" i="94" s="1"/>
  <c r="F18" i="48" s="1"/>
  <c r="BQ39" i="94"/>
  <c r="AN18" i="54" s="1"/>
  <c r="BF16" i="94"/>
  <c r="BE16" i="94"/>
  <c r="BD16" i="94"/>
  <c r="BB16" i="94"/>
  <c r="BA16" i="94"/>
  <c r="AZ16" i="94"/>
  <c r="AX16" i="94"/>
  <c r="AW16" i="94"/>
  <c r="AV16" i="94"/>
  <c r="BG17" i="94"/>
  <c r="BB17" i="94"/>
  <c r="AY17" i="94"/>
  <c r="AQ18" i="95"/>
  <c r="AQ5" i="95" s="1"/>
  <c r="K19" i="48" s="1"/>
  <c r="AT39" i="95"/>
  <c r="Q19" i="54" s="1"/>
  <c r="BG13" i="95"/>
  <c r="BN39" i="95"/>
  <c r="AK19" i="54" s="1"/>
  <c r="BD13" i="95"/>
  <c r="AZ13" i="95"/>
  <c r="AV13" i="95"/>
  <c r="BG14" i="95"/>
  <c r="BE14" i="95"/>
  <c r="BD14" i="95"/>
  <c r="BA14" i="95"/>
  <c r="AZ14" i="95"/>
  <c r="AW14" i="95"/>
  <c r="AV14" i="95"/>
  <c r="AJ5" i="95"/>
  <c r="D19" i="48" s="1"/>
  <c r="BP39" i="95"/>
  <c r="AM19" i="54" s="1"/>
  <c r="BF15" i="95"/>
  <c r="BE15" i="95"/>
  <c r="BD15" i="95"/>
  <c r="BB15" i="95"/>
  <c r="BA15" i="95"/>
  <c r="AZ15" i="95"/>
  <c r="AX15" i="95"/>
  <c r="AW15" i="95"/>
  <c r="AV15" i="95"/>
  <c r="BQ39" i="95"/>
  <c r="AN19" i="54" s="1"/>
  <c r="BD16" i="95"/>
  <c r="AZ16" i="95"/>
  <c r="AV16" i="95"/>
  <c r="BG17" i="95"/>
  <c r="BR39" i="95"/>
  <c r="AO19" i="54" s="1"/>
  <c r="BF17" i="95"/>
  <c r="BE17" i="95"/>
  <c r="BD17" i="95"/>
  <c r="BB17" i="95"/>
  <c r="BA17" i="95"/>
  <c r="AZ17" i="95"/>
  <c r="AX17" i="95"/>
  <c r="AW17" i="95"/>
  <c r="AV17" i="95"/>
  <c r="BE13" i="96"/>
  <c r="AZ13" i="96"/>
  <c r="AX13" i="96"/>
  <c r="BD14" i="96"/>
  <c r="BF14" i="96"/>
  <c r="BE14" i="96"/>
  <c r="BB14" i="96"/>
  <c r="BA14" i="96"/>
  <c r="AX14" i="96"/>
  <c r="AW14" i="96"/>
  <c r="AJ5" i="96"/>
  <c r="D20" i="48" s="1"/>
  <c r="BE15" i="96"/>
  <c r="BF15" i="96"/>
  <c r="BB15" i="96"/>
  <c r="AX15" i="96"/>
  <c r="BQ39" i="96"/>
  <c r="AN20" i="54" s="1"/>
  <c r="BF16" i="96"/>
  <c r="BE16" i="96"/>
  <c r="BD16" i="96"/>
  <c r="BB16" i="96"/>
  <c r="BA16" i="96"/>
  <c r="AZ16" i="96"/>
  <c r="AX16" i="96"/>
  <c r="AW16" i="96"/>
  <c r="AV16" i="96"/>
  <c r="BE17" i="96"/>
  <c r="BR39" i="96"/>
  <c r="AO20" i="54" s="1"/>
  <c r="BF17" i="96"/>
  <c r="BB17" i="96"/>
  <c r="AX17" i="96"/>
  <c r="BA13" i="97"/>
  <c r="BE13" i="97"/>
  <c r="AV13" i="97"/>
  <c r="AJ5" i="97"/>
  <c r="D21" i="48" s="1"/>
  <c r="AP39" i="97"/>
  <c r="M21" i="54" s="1"/>
  <c r="BD14" i="97"/>
  <c r="BO39" i="97"/>
  <c r="AL21" i="54" s="1"/>
  <c r="BF14" i="97"/>
  <c r="BE14" i="97"/>
  <c r="BB14" i="97"/>
  <c r="BA14" i="97"/>
  <c r="AX14" i="97"/>
  <c r="AW14" i="97"/>
  <c r="BE15" i="97"/>
  <c r="BF15" i="97"/>
  <c r="BB15" i="97"/>
  <c r="AX15" i="97"/>
  <c r="BQ39" i="97"/>
  <c r="AN21" i="54" s="1"/>
  <c r="BF16" i="97"/>
  <c r="BE16" i="97"/>
  <c r="BD16" i="97"/>
  <c r="BB16" i="97"/>
  <c r="BA16" i="97"/>
  <c r="AZ16" i="97"/>
  <c r="AX16" i="97"/>
  <c r="AW16" i="97"/>
  <c r="AV16" i="97"/>
  <c r="BE17" i="97"/>
  <c r="BR39" i="97"/>
  <c r="AO21" i="54" s="1"/>
  <c r="BF17" i="97"/>
  <c r="BB17" i="97"/>
  <c r="AX17" i="97"/>
  <c r="N74" i="98"/>
  <c r="N264" i="98"/>
  <c r="AQ18" i="98"/>
  <c r="AQ5" i="98" s="1"/>
  <c r="K22" i="48" s="1"/>
  <c r="AT39" i="98"/>
  <c r="Q22" i="54" s="1"/>
  <c r="BI39" i="98"/>
  <c r="AF22" i="54" s="1"/>
  <c r="AT18" i="98"/>
  <c r="AT5" i="98" s="1"/>
  <c r="N22" i="48" s="1"/>
  <c r="BF13" i="98"/>
  <c r="BE13" i="98"/>
  <c r="BB13" i="98"/>
  <c r="AZ13" i="98"/>
  <c r="AW13" i="98"/>
  <c r="AV13" i="98"/>
  <c r="BD14" i="98"/>
  <c r="BE14" i="98"/>
  <c r="BA14" i="98"/>
  <c r="AW14" i="98"/>
  <c r="BE15" i="98"/>
  <c r="BF15" i="98"/>
  <c r="BD15" i="98"/>
  <c r="BB15" i="98"/>
  <c r="AZ15" i="98"/>
  <c r="AX15" i="98"/>
  <c r="AV15" i="98"/>
  <c r="BQ39" i="98"/>
  <c r="AN22" i="54" s="1"/>
  <c r="BF16" i="98"/>
  <c r="BE16" i="98"/>
  <c r="BD16" i="98"/>
  <c r="BB16" i="98"/>
  <c r="BA16" i="98"/>
  <c r="AZ16" i="98"/>
  <c r="AX16" i="98"/>
  <c r="AW16" i="98"/>
  <c r="AV16" i="98"/>
  <c r="BE17" i="98"/>
  <c r="BR39" i="98"/>
  <c r="AO22" i="54" s="1"/>
  <c r="BF17" i="98"/>
  <c r="BB17" i="98"/>
  <c r="AX17" i="98"/>
  <c r="AV17" i="98"/>
  <c r="AJ5" i="99"/>
  <c r="D26" i="48" s="1"/>
  <c r="AP39" i="99"/>
  <c r="M26" i="54" s="1"/>
  <c r="BD14" i="99"/>
  <c r="BO39" i="99"/>
  <c r="AL26" i="54" s="1"/>
  <c r="BF14" i="99"/>
  <c r="BE14" i="99"/>
  <c r="BB14" i="99"/>
  <c r="BA14" i="99"/>
  <c r="AX14" i="99"/>
  <c r="AW14" i="99"/>
  <c r="BE15" i="99"/>
  <c r="BF15" i="99"/>
  <c r="BB15" i="99"/>
  <c r="AX15" i="99"/>
  <c r="BQ39" i="99"/>
  <c r="AN26" i="54" s="1"/>
  <c r="BF16" i="99"/>
  <c r="BE16" i="99"/>
  <c r="BD16" i="99"/>
  <c r="BB16" i="99"/>
  <c r="BA16" i="99"/>
  <c r="AZ16" i="99"/>
  <c r="AX16" i="99"/>
  <c r="AW16" i="99"/>
  <c r="AV16" i="99"/>
  <c r="BE17" i="99"/>
  <c r="BR39" i="99"/>
  <c r="AO26" i="54" s="1"/>
  <c r="BF17" i="99"/>
  <c r="BB17" i="99"/>
  <c r="AX17" i="99"/>
  <c r="BG13" i="100"/>
  <c r="BN39" i="100"/>
  <c r="AK25" i="54" s="1"/>
  <c r="BF13" i="100"/>
  <c r="BD13" i="100"/>
  <c r="BB13" i="100"/>
  <c r="BA13" i="100"/>
  <c r="AX13" i="100"/>
  <c r="AW13" i="100"/>
  <c r="AV13" i="100"/>
  <c r="BD14" i="100"/>
  <c r="BF14" i="100"/>
  <c r="BE14" i="100"/>
  <c r="BB14" i="100"/>
  <c r="BA14" i="100"/>
  <c r="AX14" i="100"/>
  <c r="AW14" i="100"/>
  <c r="AJ5" i="100"/>
  <c r="D25" i="48" s="1"/>
  <c r="BE15" i="100"/>
  <c r="BF15" i="100"/>
  <c r="BB15" i="100"/>
  <c r="AX15" i="100"/>
  <c r="BQ39" i="100"/>
  <c r="AN25" i="54" s="1"/>
  <c r="BF16" i="100"/>
  <c r="BE16" i="100"/>
  <c r="BD16" i="100"/>
  <c r="BB16" i="100"/>
  <c r="BA16" i="100"/>
  <c r="AZ16" i="100"/>
  <c r="AX16" i="100"/>
  <c r="AW16" i="100"/>
  <c r="AV16" i="100"/>
  <c r="BE17" i="100"/>
  <c r="BR39" i="100"/>
  <c r="AO25" i="54" s="1"/>
  <c r="BF17" i="100"/>
  <c r="BB17" i="100"/>
  <c r="AX17" i="100"/>
  <c r="AQ18" i="101"/>
  <c r="AQ5" i="101" s="1"/>
  <c r="K27" i="48" s="1"/>
  <c r="AT39" i="101"/>
  <c r="Q27" i="54" s="1"/>
  <c r="BN39" i="101"/>
  <c r="AK27" i="54" s="1"/>
  <c r="BD13" i="101"/>
  <c r="BB13" i="101"/>
  <c r="AV13" i="101"/>
  <c r="BD14" i="101"/>
  <c r="BE14" i="101"/>
  <c r="BA14" i="101"/>
  <c r="AW14" i="101"/>
  <c r="AJ5" i="101"/>
  <c r="D27" i="48" s="1"/>
  <c r="AT18" i="101"/>
  <c r="AT5" i="101" s="1"/>
  <c r="N27" i="48" s="1"/>
  <c r="BP39" i="101"/>
  <c r="AM27" i="54" s="1"/>
  <c r="BF15" i="101"/>
  <c r="BE15" i="101"/>
  <c r="BD15" i="101"/>
  <c r="BB15" i="101"/>
  <c r="BA15" i="101"/>
  <c r="AZ15" i="101"/>
  <c r="AX15" i="101"/>
  <c r="AW15" i="101"/>
  <c r="AV15" i="101"/>
  <c r="BQ39" i="101"/>
  <c r="AN27" i="54" s="1"/>
  <c r="BF16" i="101"/>
  <c r="BD16" i="101"/>
  <c r="BB16" i="101"/>
  <c r="AZ16" i="101"/>
  <c r="AX16" i="101"/>
  <c r="AV16" i="101"/>
  <c r="BE17" i="101"/>
  <c r="BR39" i="101"/>
  <c r="AO27" i="54" s="1"/>
  <c r="BF17" i="101"/>
  <c r="BD17" i="101"/>
  <c r="BB17" i="101"/>
  <c r="BA17" i="101"/>
  <c r="AZ17" i="101"/>
  <c r="AX17" i="101"/>
  <c r="AW17" i="101"/>
  <c r="AV17" i="101"/>
  <c r="BG13" i="102"/>
  <c r="BN39" i="102"/>
  <c r="AK28" i="54" s="1"/>
  <c r="BD13" i="102"/>
  <c r="BB13" i="102"/>
  <c r="AX13" i="102"/>
  <c r="AW13" i="102"/>
  <c r="AJ5" i="102"/>
  <c r="D28" i="48" s="1"/>
  <c r="AP39" i="102"/>
  <c r="M28" i="54" s="1"/>
  <c r="BD14" i="102"/>
  <c r="BO39" i="102"/>
  <c r="AL28" i="54" s="1"/>
  <c r="BF14" i="102"/>
  <c r="BE14" i="102"/>
  <c r="BB14" i="102"/>
  <c r="BA14" i="102"/>
  <c r="AX14" i="102"/>
  <c r="AW14" i="102"/>
  <c r="AT18" i="102"/>
  <c r="AT5" i="102" s="1"/>
  <c r="N28" i="48" s="1"/>
  <c r="BE15" i="102"/>
  <c r="BF15" i="102"/>
  <c r="BB15" i="102"/>
  <c r="AX15" i="102"/>
  <c r="BQ39" i="102"/>
  <c r="AN28" i="54" s="1"/>
  <c r="BF16" i="102"/>
  <c r="BE16" i="102"/>
  <c r="BD16" i="102"/>
  <c r="BB16" i="102"/>
  <c r="BA16" i="102"/>
  <c r="AZ16" i="102"/>
  <c r="AX16" i="102"/>
  <c r="AW16" i="102"/>
  <c r="AV16" i="102"/>
  <c r="BE17" i="102"/>
  <c r="BR39" i="102"/>
  <c r="AO28" i="54" s="1"/>
  <c r="BF17" i="102"/>
  <c r="BB17" i="102"/>
  <c r="AX17" i="102"/>
  <c r="AR18" i="103"/>
  <c r="AR5" i="103" s="1"/>
  <c r="L29" i="48" s="1"/>
  <c r="AY39" i="103"/>
  <c r="V29" i="54" s="1"/>
  <c r="BE13" i="103"/>
  <c r="BN39" i="103"/>
  <c r="AK29" i="54" s="1"/>
  <c r="AZ13" i="103"/>
  <c r="AJ5" i="103"/>
  <c r="D29" i="48" s="1"/>
  <c r="BD14" i="103"/>
  <c r="BO39" i="103"/>
  <c r="AL29" i="54" s="1"/>
  <c r="BF14" i="103"/>
  <c r="BE14" i="103"/>
  <c r="BB14" i="103"/>
  <c r="BA14" i="103"/>
  <c r="AX14" i="103"/>
  <c r="AW14" i="103"/>
  <c r="BB39" i="103"/>
  <c r="Y29" i="54" s="1"/>
  <c r="BC39" i="103"/>
  <c r="Z29" i="54" s="1"/>
  <c r="BQ39" i="103"/>
  <c r="AN29" i="54" s="1"/>
  <c r="BF16" i="103"/>
  <c r="BE16" i="103"/>
  <c r="BD16" i="103"/>
  <c r="BB16" i="103"/>
  <c r="BA16" i="103"/>
  <c r="AZ16" i="103"/>
  <c r="AX16" i="103"/>
  <c r="AW16" i="103"/>
  <c r="AV16" i="103"/>
  <c r="BG13" i="104"/>
  <c r="BN39" i="104"/>
  <c r="AK30" i="54" s="1"/>
  <c r="BF13" i="104"/>
  <c r="BD13" i="104"/>
  <c r="BB13" i="104"/>
  <c r="BA13" i="104"/>
  <c r="AX13" i="104"/>
  <c r="AW13" i="104"/>
  <c r="AV13" i="104"/>
  <c r="AJ5" i="104"/>
  <c r="D30" i="48" s="1"/>
  <c r="AP39" i="104"/>
  <c r="M30" i="54" s="1"/>
  <c r="BD14" i="104"/>
  <c r="BO39" i="104"/>
  <c r="AL30" i="54" s="1"/>
  <c r="BF14" i="104"/>
  <c r="BE14" i="104"/>
  <c r="BB14" i="104"/>
  <c r="BA14" i="104"/>
  <c r="AX14" i="104"/>
  <c r="AW14" i="104"/>
  <c r="BE15" i="104"/>
  <c r="BF15" i="104"/>
  <c r="BB15" i="104"/>
  <c r="AX15" i="104"/>
  <c r="BQ39" i="104"/>
  <c r="AN30" i="54" s="1"/>
  <c r="BF16" i="104"/>
  <c r="BE16" i="104"/>
  <c r="BD16" i="104"/>
  <c r="BB16" i="104"/>
  <c r="BA16" i="104"/>
  <c r="AZ16" i="104"/>
  <c r="AX16" i="104"/>
  <c r="AW16" i="104"/>
  <c r="AV16" i="104"/>
  <c r="BE17" i="104"/>
  <c r="BR39" i="104"/>
  <c r="AO30" i="54" s="1"/>
  <c r="BF17" i="104"/>
  <c r="BB17" i="104"/>
  <c r="AX17" i="104"/>
  <c r="BN39" i="105"/>
  <c r="AK31" i="54" s="1"/>
  <c r="BE13" i="105"/>
  <c r="AZ13" i="105"/>
  <c r="AJ5" i="105"/>
  <c r="D31" i="48" s="1"/>
  <c r="AP39" i="105"/>
  <c r="M31" i="54" s="1"/>
  <c r="BD14" i="105"/>
  <c r="BF14" i="105"/>
  <c r="BE14" i="105"/>
  <c r="BB14" i="105"/>
  <c r="BA14" i="105"/>
  <c r="AX14" i="105"/>
  <c r="AW14" i="105"/>
  <c r="BE15" i="105"/>
  <c r="BF15" i="105"/>
  <c r="BB15" i="105"/>
  <c r="AX15" i="105"/>
  <c r="BQ39" i="105"/>
  <c r="AN31" i="54" s="1"/>
  <c r="BF16" i="105"/>
  <c r="BE16" i="105"/>
  <c r="BD16" i="105"/>
  <c r="BB16" i="105"/>
  <c r="BA16" i="105"/>
  <c r="AZ16" i="105"/>
  <c r="AX16" i="105"/>
  <c r="AW16" i="105"/>
  <c r="AV16" i="105"/>
  <c r="BE17" i="105"/>
  <c r="BR39" i="105"/>
  <c r="AO31" i="54" s="1"/>
  <c r="BF17" i="105"/>
  <c r="BB17" i="105"/>
  <c r="AX17" i="105"/>
  <c r="AJ5" i="106"/>
  <c r="D32" i="48" s="1"/>
  <c r="BE15" i="106"/>
  <c r="BF15" i="106"/>
  <c r="BQ39" i="106"/>
  <c r="AN32" i="54" s="1"/>
  <c r="BF16" i="106"/>
  <c r="BA16" i="106"/>
  <c r="AV16" i="106"/>
  <c r="BG13" i="107"/>
  <c r="BD13" i="107"/>
  <c r="AX13" i="107"/>
  <c r="AJ5" i="107"/>
  <c r="D33" i="48" s="1"/>
  <c r="AP39" i="107"/>
  <c r="M33" i="54" s="1"/>
  <c r="BD14" i="107"/>
  <c r="BO39" i="107"/>
  <c r="AL33" i="54" s="1"/>
  <c r="BF14" i="107"/>
  <c r="BE14" i="107"/>
  <c r="BB14" i="107"/>
  <c r="BA14" i="107"/>
  <c r="AX14" i="107"/>
  <c r="AW14" i="107"/>
  <c r="AT18" i="107"/>
  <c r="AT5" i="107" s="1"/>
  <c r="N33" i="48" s="1"/>
  <c r="BE15" i="107"/>
  <c r="BF15" i="107"/>
  <c r="BB15" i="107"/>
  <c r="AX15" i="107"/>
  <c r="BQ39" i="107"/>
  <c r="AN33" i="54" s="1"/>
  <c r="BF16" i="107"/>
  <c r="BE16" i="107"/>
  <c r="BD16" i="107"/>
  <c r="BB16" i="107"/>
  <c r="BA16" i="107"/>
  <c r="AZ16" i="107"/>
  <c r="AX16" i="107"/>
  <c r="AW16" i="107"/>
  <c r="AV16" i="107"/>
  <c r="BE17" i="107"/>
  <c r="BR39" i="107"/>
  <c r="AO33" i="54" s="1"/>
  <c r="BF17" i="107"/>
  <c r="BB17" i="107"/>
  <c r="AX17" i="107"/>
  <c r="BG13" i="108"/>
  <c r="BF13" i="108"/>
  <c r="BB13" i="108"/>
  <c r="BA13" i="108"/>
  <c r="AW13" i="108"/>
  <c r="AV13" i="108"/>
  <c r="AJ5" i="108"/>
  <c r="D34" i="48" s="1"/>
  <c r="AP39" i="108"/>
  <c r="M34" i="54" s="1"/>
  <c r="BD14" i="108"/>
  <c r="BO39" i="108"/>
  <c r="AL34" i="54" s="1"/>
  <c r="BF14" i="108"/>
  <c r="BE14" i="108"/>
  <c r="BB14" i="108"/>
  <c r="BA14" i="108"/>
  <c r="AX14" i="108"/>
  <c r="AW14" i="108"/>
  <c r="AT18" i="108"/>
  <c r="AT5" i="108" s="1"/>
  <c r="N34" i="48" s="1"/>
  <c r="BE15" i="108"/>
  <c r="BF15" i="108"/>
  <c r="BB15" i="108"/>
  <c r="AX15" i="108"/>
  <c r="BQ39" i="108"/>
  <c r="AN34" i="54" s="1"/>
  <c r="BF16" i="108"/>
  <c r="BE16" i="108"/>
  <c r="BD16" i="108"/>
  <c r="BB16" i="108"/>
  <c r="BA16" i="108"/>
  <c r="AZ16" i="108"/>
  <c r="AX16" i="108"/>
  <c r="AW16" i="108"/>
  <c r="AV16" i="108"/>
  <c r="BE17" i="108"/>
  <c r="BR39" i="108"/>
  <c r="AO34" i="54" s="1"/>
  <c r="BF17" i="108"/>
  <c r="BB17" i="108"/>
  <c r="AX17" i="108"/>
  <c r="AQ18" i="129"/>
  <c r="AQ5" i="129" s="1"/>
  <c r="K24" i="48" s="1"/>
  <c r="AT39" i="129"/>
  <c r="Q24" i="54" s="1"/>
  <c r="BG13" i="129"/>
  <c r="BD13" i="129"/>
  <c r="AX13" i="129"/>
  <c r="AJ5" i="129"/>
  <c r="D24" i="48" s="1"/>
  <c r="AP39" i="129"/>
  <c r="M24" i="54" s="1"/>
  <c r="BD14" i="129"/>
  <c r="BE14" i="129"/>
  <c r="BA14" i="129"/>
  <c r="AX14" i="129"/>
  <c r="AW14" i="129"/>
  <c r="BE15" i="129"/>
  <c r="BF15" i="129"/>
  <c r="BD15" i="129"/>
  <c r="BB15" i="129"/>
  <c r="BA15" i="129"/>
  <c r="AZ15" i="129"/>
  <c r="AX15" i="129"/>
  <c r="AW15" i="129"/>
  <c r="AV15" i="129"/>
  <c r="BQ39" i="129"/>
  <c r="AN24" i="54" s="1"/>
  <c r="BF16" i="129"/>
  <c r="BD16" i="129"/>
  <c r="BB16" i="129"/>
  <c r="AZ16" i="129"/>
  <c r="AX16" i="129"/>
  <c r="AV16" i="129"/>
  <c r="BE17" i="129"/>
  <c r="BR39" i="129"/>
  <c r="AO24" i="54" s="1"/>
  <c r="BF17" i="129"/>
  <c r="BD17" i="129"/>
  <c r="BB17" i="129"/>
  <c r="AZ17" i="129"/>
  <c r="AX17" i="129"/>
  <c r="AV17" i="129"/>
  <c r="F74" i="92"/>
  <c r="I138" i="104"/>
  <c r="N264" i="129"/>
  <c r="I138" i="90"/>
  <c r="I138" i="93"/>
  <c r="I138" i="108"/>
  <c r="F138" i="129"/>
  <c r="I201" i="90"/>
  <c r="F138" i="100"/>
  <c r="I201" i="101"/>
  <c r="F74" i="103"/>
  <c r="N264" i="104"/>
  <c r="I201" i="129"/>
  <c r="I138" i="100"/>
  <c r="F201" i="95"/>
  <c r="AX17" i="106"/>
  <c r="BB17" i="106"/>
  <c r="BF17" i="106"/>
  <c r="AX15" i="106"/>
  <c r="BB15" i="106"/>
  <c r="AW16" i="106"/>
  <c r="BB16" i="106"/>
  <c r="AX16" i="106"/>
  <c r="BD16" i="106"/>
  <c r="AZ16" i="106"/>
  <c r="BE16" i="106"/>
  <c r="AS18" i="106"/>
  <c r="AS5" i="106" s="1"/>
  <c r="M32" i="48" s="1"/>
  <c r="AN18" i="106"/>
  <c r="AL5" i="106" s="1"/>
  <c r="F32" i="48" s="1"/>
  <c r="BB14" i="106"/>
  <c r="BO39" i="106"/>
  <c r="AL32" i="54" s="1"/>
  <c r="AW14" i="106"/>
  <c r="BE14" i="106"/>
  <c r="AX14" i="106"/>
  <c r="BF14" i="106"/>
  <c r="BA14" i="106"/>
  <c r="AV13" i="106"/>
  <c r="BB13" i="106"/>
  <c r="BB18" i="106" s="1"/>
  <c r="BA5" i="106" s="1"/>
  <c r="U32" i="48" s="1"/>
  <c r="BA13" i="106"/>
  <c r="AW13" i="106"/>
  <c r="BD13" i="106"/>
  <c r="AX13" i="106"/>
  <c r="AX18" i="106" s="1"/>
  <c r="AW5" i="106" s="1"/>
  <c r="Q32" i="48" s="1"/>
  <c r="BF13" i="106"/>
  <c r="BF18" i="106" s="1"/>
  <c r="BE5" i="106" s="1"/>
  <c r="Y32" i="48" s="1"/>
  <c r="BN39" i="106"/>
  <c r="AK32" i="54" s="1"/>
  <c r="AI5" i="106"/>
  <c r="C32" i="48" s="1"/>
  <c r="AP5" i="106"/>
  <c r="J32" i="48" s="1"/>
  <c r="AZ13" i="90"/>
  <c r="BE13" i="90"/>
  <c r="BG13" i="96"/>
  <c r="BN39" i="96"/>
  <c r="AK20" i="54" s="1"/>
  <c r="BF13" i="96"/>
  <c r="BF18" i="96" s="1"/>
  <c r="BE5" i="96" s="1"/>
  <c r="Y20" i="48" s="1"/>
  <c r="BA13" i="96"/>
  <c r="AV13" i="96"/>
  <c r="BB13" i="96"/>
  <c r="BB18" i="96" s="1"/>
  <c r="BA5" i="96" s="1"/>
  <c r="U20" i="48" s="1"/>
  <c r="AW13" i="97"/>
  <c r="AV13" i="99"/>
  <c r="BF13" i="99"/>
  <c r="BF18" i="99" s="1"/>
  <c r="BE5" i="99" s="1"/>
  <c r="Y26" i="48" s="1"/>
  <c r="AZ13" i="94"/>
  <c r="BE13" i="94"/>
  <c r="AW13" i="90"/>
  <c r="BB13" i="90"/>
  <c r="BB18" i="90" s="1"/>
  <c r="BA5" i="90" s="1"/>
  <c r="U14" i="48" s="1"/>
  <c r="BN39" i="90"/>
  <c r="AK14" i="54" s="1"/>
  <c r="AZ13" i="92"/>
  <c r="BE13" i="92"/>
  <c r="BE18" i="92" s="1"/>
  <c r="BD5" i="92" s="1"/>
  <c r="X16" i="48" s="1"/>
  <c r="AW13" i="93"/>
  <c r="BB13" i="93"/>
  <c r="BB18" i="93" s="1"/>
  <c r="BA5" i="93" s="1"/>
  <c r="U17" i="48" s="1"/>
  <c r="BN39" i="93"/>
  <c r="AK17" i="54" s="1"/>
  <c r="AV13" i="94"/>
  <c r="BA13" i="94"/>
  <c r="BF13" i="94"/>
  <c r="BN39" i="94"/>
  <c r="AK18" i="54" s="1"/>
  <c r="AX13" i="90"/>
  <c r="AX18" i="90" s="1"/>
  <c r="AW5" i="90" s="1"/>
  <c r="Q14" i="48" s="1"/>
  <c r="BD13" i="90"/>
  <c r="AV13" i="92"/>
  <c r="BA13" i="92"/>
  <c r="BF13" i="92"/>
  <c r="BF18" i="92" s="1"/>
  <c r="BE5" i="92" s="1"/>
  <c r="Y16" i="48" s="1"/>
  <c r="AX13" i="93"/>
  <c r="AX18" i="93" s="1"/>
  <c r="AW5" i="93" s="1"/>
  <c r="Q17" i="48" s="1"/>
  <c r="BD13" i="93"/>
  <c r="AW13" i="94"/>
  <c r="BB13" i="94"/>
  <c r="BB18" i="94" s="1"/>
  <c r="BA5" i="94" s="1"/>
  <c r="U18" i="48" s="1"/>
  <c r="AW13" i="96"/>
  <c r="BD13" i="96"/>
  <c r="BG13" i="98"/>
  <c r="BN39" i="98"/>
  <c r="AK22" i="54" s="1"/>
  <c r="BD13" i="98"/>
  <c r="AX13" i="98"/>
  <c r="BA13" i="98"/>
  <c r="AZ13" i="99"/>
  <c r="BG13" i="101"/>
  <c r="AZ13" i="101"/>
  <c r="BF13" i="101"/>
  <c r="AX13" i="101"/>
  <c r="BG13" i="105"/>
  <c r="BD13" i="105"/>
  <c r="AX13" i="105"/>
  <c r="AX18" i="105" s="1"/>
  <c r="AW5" i="105" s="1"/>
  <c r="Q31" i="48" s="1"/>
  <c r="BB13" i="105"/>
  <c r="BB18" i="105" s="1"/>
  <c r="BA5" i="105" s="1"/>
  <c r="U31" i="48" s="1"/>
  <c r="AW13" i="105"/>
  <c r="BF13" i="105"/>
  <c r="BF18" i="105" s="1"/>
  <c r="BE5" i="105" s="1"/>
  <c r="Y31" i="48" s="1"/>
  <c r="BA13" i="105"/>
  <c r="AV13" i="105"/>
  <c r="AZ13" i="93"/>
  <c r="BE13" i="93"/>
  <c r="BE18" i="93" s="1"/>
  <c r="BD5" i="93" s="1"/>
  <c r="X17" i="48" s="1"/>
  <c r="AX13" i="94"/>
  <c r="BD13" i="94"/>
  <c r="BG13" i="97"/>
  <c r="AZ13" i="97"/>
  <c r="BD13" i="97"/>
  <c r="BN39" i="97"/>
  <c r="AK21" i="54" s="1"/>
  <c r="BG13" i="103"/>
  <c r="BD13" i="103"/>
  <c r="AX13" i="103"/>
  <c r="BB13" i="103"/>
  <c r="AW13" i="103"/>
  <c r="BF13" i="103"/>
  <c r="BA13" i="103"/>
  <c r="AV13" i="103"/>
  <c r="AV13" i="90"/>
  <c r="BA13" i="90"/>
  <c r="BF13" i="90"/>
  <c r="BF18" i="90" s="1"/>
  <c r="BE5" i="90" s="1"/>
  <c r="Y14" i="48" s="1"/>
  <c r="BG13" i="99"/>
  <c r="BD13" i="99"/>
  <c r="AX13" i="99"/>
  <c r="AX18" i="99" s="1"/>
  <c r="AW5" i="99" s="1"/>
  <c r="Q26" i="48" s="1"/>
  <c r="BB13" i="99"/>
  <c r="BB18" i="99" s="1"/>
  <c r="BA5" i="99" s="1"/>
  <c r="U26" i="48" s="1"/>
  <c r="AW13" i="99"/>
  <c r="BE13" i="99"/>
  <c r="BE18" i="99" s="1"/>
  <c r="BD5" i="99" s="1"/>
  <c r="X26" i="48" s="1"/>
  <c r="BN39" i="99"/>
  <c r="AK26" i="54" s="1"/>
  <c r="AZ13" i="107"/>
  <c r="BE13" i="107"/>
  <c r="BE18" i="107" s="1"/>
  <c r="BD5" i="107" s="1"/>
  <c r="X33" i="48" s="1"/>
  <c r="BN39" i="107"/>
  <c r="AK33" i="54" s="1"/>
  <c r="AZ13" i="129"/>
  <c r="BE13" i="129"/>
  <c r="AZ13" i="100"/>
  <c r="BE13" i="100"/>
  <c r="AZ13" i="102"/>
  <c r="BE13" i="102"/>
  <c r="AZ13" i="104"/>
  <c r="BE13" i="104"/>
  <c r="BE18" i="104" s="1"/>
  <c r="BD5" i="104" s="1"/>
  <c r="X30" i="48" s="1"/>
  <c r="AZ13" i="106"/>
  <c r="BE13" i="106"/>
  <c r="BE18" i="106" s="1"/>
  <c r="BD5" i="106" s="1"/>
  <c r="X32" i="48" s="1"/>
  <c r="AV13" i="107"/>
  <c r="BA13" i="107"/>
  <c r="BF13" i="107"/>
  <c r="BF18" i="107" s="1"/>
  <c r="BE5" i="107" s="1"/>
  <c r="Y33" i="48" s="1"/>
  <c r="AX13" i="108"/>
  <c r="AX18" i="108" s="1"/>
  <c r="AW5" i="108" s="1"/>
  <c r="Q34" i="48" s="1"/>
  <c r="BD13" i="108"/>
  <c r="AV13" i="129"/>
  <c r="BA13" i="129"/>
  <c r="BF13" i="129"/>
  <c r="BN39" i="129"/>
  <c r="AK24" i="54" s="1"/>
  <c r="AV13" i="102"/>
  <c r="BA13" i="102"/>
  <c r="AW13" i="107"/>
  <c r="BB13" i="107"/>
  <c r="BB18" i="107" s="1"/>
  <c r="BA5" i="107" s="1"/>
  <c r="U33" i="48" s="1"/>
  <c r="AZ13" i="108"/>
  <c r="BE13" i="108"/>
  <c r="BE18" i="108" s="1"/>
  <c r="BD5" i="108" s="1"/>
  <c r="X34" i="48" s="1"/>
  <c r="BN39" i="108"/>
  <c r="AK34" i="54" s="1"/>
  <c r="AW13" i="129"/>
  <c r="BB13" i="129"/>
  <c r="I312" i="129"/>
  <c r="M15" i="129"/>
  <c r="I122" i="129"/>
  <c r="I186" i="129"/>
  <c r="O7" i="129"/>
  <c r="AL13" i="129" s="1"/>
  <c r="I249" i="129"/>
  <c r="M14" i="129"/>
  <c r="BD18" i="129"/>
  <c r="BC5" i="129" s="1"/>
  <c r="W24" i="48" s="1"/>
  <c r="AT18" i="129"/>
  <c r="AT5" i="129" s="1"/>
  <c r="N24" i="48" s="1"/>
  <c r="BB39" i="129"/>
  <c r="Y24" i="54" s="1"/>
  <c r="AI5" i="129"/>
  <c r="C24" i="48" s="1"/>
  <c r="AM5" i="129"/>
  <c r="G24" i="48" s="1"/>
  <c r="BB14" i="129"/>
  <c r="BB18" i="129" s="1"/>
  <c r="BA5" i="129" s="1"/>
  <c r="U24" i="48" s="1"/>
  <c r="BF14" i="129"/>
  <c r="BF18" i="129" s="1"/>
  <c r="BE5" i="129" s="1"/>
  <c r="Y24" i="48" s="1"/>
  <c r="AY15" i="129"/>
  <c r="BC15" i="129"/>
  <c r="BG15" i="129"/>
  <c r="AW16" i="129"/>
  <c r="BA16" i="129"/>
  <c r="BE16" i="129"/>
  <c r="BE18" i="129" s="1"/>
  <c r="BD5" i="129" s="1"/>
  <c r="X24" i="48" s="1"/>
  <c r="AY17" i="129"/>
  <c r="BC17" i="129"/>
  <c r="BG17" i="129"/>
  <c r="AY39" i="129"/>
  <c r="V24" i="54" s="1"/>
  <c r="BO39" i="129"/>
  <c r="AL24" i="54" s="1"/>
  <c r="F74" i="129"/>
  <c r="I138" i="129"/>
  <c r="N201" i="129"/>
  <c r="AN5" i="129"/>
  <c r="H24" i="48" s="1"/>
  <c r="AY14" i="129"/>
  <c r="BC14" i="129"/>
  <c r="BG14" i="129"/>
  <c r="AJ39" i="129"/>
  <c r="G24" i="54" s="1"/>
  <c r="BD39" i="129"/>
  <c r="AA24" i="54" s="1"/>
  <c r="BP39" i="129"/>
  <c r="AM24" i="54" s="1"/>
  <c r="I74" i="129"/>
  <c r="N138" i="129"/>
  <c r="F264" i="129"/>
  <c r="AY13" i="129"/>
  <c r="BC13" i="129"/>
  <c r="AV14" i="129"/>
  <c r="AV18" i="129" s="1"/>
  <c r="AU5" i="129" s="1"/>
  <c r="O24" i="48" s="1"/>
  <c r="AZ14" i="129"/>
  <c r="AZ18" i="129" s="1"/>
  <c r="AY5" i="129" s="1"/>
  <c r="S24" i="48" s="1"/>
  <c r="AY16" i="129"/>
  <c r="BC16" i="129"/>
  <c r="BG16" i="129"/>
  <c r="AW17" i="129"/>
  <c r="BA17" i="129"/>
  <c r="I201" i="91"/>
  <c r="I201" i="92"/>
  <c r="F138" i="95"/>
  <c r="I201" i="96"/>
  <c r="N264" i="97"/>
  <c r="I201" i="100"/>
  <c r="I201" i="102"/>
  <c r="F74" i="104"/>
  <c r="N264" i="93"/>
  <c r="F201" i="91"/>
  <c r="I201" i="94"/>
  <c r="F138" i="99"/>
  <c r="F138" i="104"/>
  <c r="F138" i="105"/>
  <c r="I138" i="106"/>
  <c r="F138" i="107"/>
  <c r="I201" i="108"/>
  <c r="N264" i="108"/>
  <c r="I138" i="99"/>
  <c r="F138" i="101"/>
  <c r="F74" i="102"/>
  <c r="N264" i="102"/>
  <c r="F138" i="103"/>
  <c r="F138" i="106"/>
  <c r="I138" i="107"/>
  <c r="N264" i="92"/>
  <c r="I201" i="93"/>
  <c r="F74" i="94"/>
  <c r="N264" i="96"/>
  <c r="F74" i="97"/>
  <c r="N264" i="90"/>
  <c r="N74" i="91"/>
  <c r="N264" i="91"/>
  <c r="F138" i="92"/>
  <c r="F138" i="97"/>
  <c r="F138" i="98"/>
  <c r="I201" i="99"/>
  <c r="F138" i="102"/>
  <c r="I201" i="105"/>
  <c r="F74" i="106"/>
  <c r="F74" i="93"/>
  <c r="F138" i="94"/>
  <c r="I201" i="95"/>
  <c r="F138" i="96"/>
  <c r="I138" i="103"/>
  <c r="I201" i="107"/>
  <c r="F74" i="108"/>
  <c r="F138" i="90"/>
  <c r="F138" i="91"/>
  <c r="I138" i="92"/>
  <c r="F138" i="93"/>
  <c r="I138" i="94"/>
  <c r="N74" i="95"/>
  <c r="N264" i="95"/>
  <c r="I138" i="96"/>
  <c r="I201" i="97"/>
  <c r="I201" i="98"/>
  <c r="F74" i="99"/>
  <c r="N264" i="99"/>
  <c r="N264" i="100"/>
  <c r="N264" i="101"/>
  <c r="I138" i="102"/>
  <c r="I201" i="103"/>
  <c r="I201" i="104"/>
  <c r="I138" i="105"/>
  <c r="I201" i="106"/>
  <c r="F74" i="107"/>
  <c r="N264" i="107"/>
  <c r="F138" i="108"/>
  <c r="I312" i="108"/>
  <c r="M269" i="108" s="1"/>
  <c r="O7" i="108"/>
  <c r="AL13" i="108" s="1"/>
  <c r="AM13" i="108" s="1"/>
  <c r="I249" i="108"/>
  <c r="M206" i="108" s="1"/>
  <c r="M14" i="108"/>
  <c r="AI5" i="108"/>
  <c r="C34" i="48" s="1"/>
  <c r="AM5" i="108"/>
  <c r="G34" i="48" s="1"/>
  <c r="AY15" i="108"/>
  <c r="BC15" i="108"/>
  <c r="BG15" i="108"/>
  <c r="AY17" i="108"/>
  <c r="BC17" i="108"/>
  <c r="BG17" i="108"/>
  <c r="AQ18" i="108"/>
  <c r="AQ5" i="108" s="1"/>
  <c r="K34" i="48" s="1"/>
  <c r="AY39" i="108"/>
  <c r="V34" i="54" s="1"/>
  <c r="BC39" i="108"/>
  <c r="Z34" i="54" s="1"/>
  <c r="BK39" i="108"/>
  <c r="AH34" i="54" s="1"/>
  <c r="I186" i="108"/>
  <c r="N201" i="108"/>
  <c r="AN5" i="108"/>
  <c r="H34" i="48" s="1"/>
  <c r="AY14" i="108"/>
  <c r="BC14" i="108"/>
  <c r="BG14" i="108"/>
  <c r="AV15" i="108"/>
  <c r="AZ15" i="108"/>
  <c r="BD15" i="108"/>
  <c r="AV17" i="108"/>
  <c r="AZ17" i="108"/>
  <c r="BD17" i="108"/>
  <c r="BD18" i="108" s="1"/>
  <c r="BC5" i="108" s="1"/>
  <c r="W34" i="48" s="1"/>
  <c r="AJ39" i="108"/>
  <c r="G34" i="54" s="1"/>
  <c r="BD39" i="108"/>
  <c r="AA34" i="54" s="1"/>
  <c r="BP39" i="108"/>
  <c r="AM34" i="54" s="1"/>
  <c r="I74" i="108"/>
  <c r="I122" i="108"/>
  <c r="N138" i="108"/>
  <c r="M205" i="108"/>
  <c r="F264" i="108"/>
  <c r="AY13" i="108"/>
  <c r="BC13" i="108"/>
  <c r="AV14" i="108"/>
  <c r="AV18" i="108" s="1"/>
  <c r="AU5" i="108" s="1"/>
  <c r="O34" i="48" s="1"/>
  <c r="AZ14" i="108"/>
  <c r="AZ18" i="108" s="1"/>
  <c r="AY5" i="108" s="1"/>
  <c r="S34" i="48" s="1"/>
  <c r="M15" i="108"/>
  <c r="AW15" i="108"/>
  <c r="BA15" i="108"/>
  <c r="AY16" i="108"/>
  <c r="BC16" i="108"/>
  <c r="BG16" i="108"/>
  <c r="AW17" i="108"/>
  <c r="BA17" i="108"/>
  <c r="I312" i="107"/>
  <c r="M15" i="107"/>
  <c r="I122" i="107"/>
  <c r="I249" i="107"/>
  <c r="M14" i="107"/>
  <c r="I186" i="107"/>
  <c r="O7" i="107"/>
  <c r="AL13" i="107" s="1"/>
  <c r="AI5" i="107"/>
  <c r="C33" i="48" s="1"/>
  <c r="AM5" i="107"/>
  <c r="G33" i="48" s="1"/>
  <c r="AY15" i="107"/>
  <c r="BC15" i="107"/>
  <c r="BG15" i="107"/>
  <c r="AY17" i="107"/>
  <c r="BC17" i="107"/>
  <c r="BG17" i="107"/>
  <c r="AQ18" i="107"/>
  <c r="AQ5" i="107" s="1"/>
  <c r="K33" i="48" s="1"/>
  <c r="AY39" i="107"/>
  <c r="V33" i="54" s="1"/>
  <c r="BC39" i="107"/>
  <c r="Z33" i="54" s="1"/>
  <c r="BK39" i="107"/>
  <c r="AH33" i="54" s="1"/>
  <c r="N201" i="107"/>
  <c r="AN5" i="107"/>
  <c r="H33" i="48" s="1"/>
  <c r="AY14" i="107"/>
  <c r="BC14" i="107"/>
  <c r="BG14" i="107"/>
  <c r="AV15" i="107"/>
  <c r="AZ15" i="107"/>
  <c r="BD15" i="107"/>
  <c r="AV17" i="107"/>
  <c r="AZ17" i="107"/>
  <c r="BD17" i="107"/>
  <c r="AJ39" i="107"/>
  <c r="G33" i="54" s="1"/>
  <c r="BD39" i="107"/>
  <c r="AA33" i="54" s="1"/>
  <c r="BP39" i="107"/>
  <c r="AM33" i="54" s="1"/>
  <c r="I74" i="107"/>
  <c r="N138" i="107"/>
  <c r="F264" i="107"/>
  <c r="AY13" i="107"/>
  <c r="BC13" i="107"/>
  <c r="AV14" i="107"/>
  <c r="AV18" i="107" s="1"/>
  <c r="AU5" i="107" s="1"/>
  <c r="O33" i="48" s="1"/>
  <c r="AZ14" i="107"/>
  <c r="AZ18" i="107" s="1"/>
  <c r="AY5" i="107" s="1"/>
  <c r="S33" i="48" s="1"/>
  <c r="AW15" i="107"/>
  <c r="BA15" i="107"/>
  <c r="AY16" i="107"/>
  <c r="BC16" i="107"/>
  <c r="BG16" i="107"/>
  <c r="AW17" i="107"/>
  <c r="BA17" i="107"/>
  <c r="I312" i="106"/>
  <c r="M15" i="106"/>
  <c r="I122" i="106"/>
  <c r="I186" i="106"/>
  <c r="O7" i="106"/>
  <c r="AL13" i="106" s="1"/>
  <c r="I249" i="106"/>
  <c r="M14" i="106"/>
  <c r="AT18" i="106"/>
  <c r="AT5" i="106" s="1"/>
  <c r="N32" i="48" s="1"/>
  <c r="AP39" i="106"/>
  <c r="M32" i="54" s="1"/>
  <c r="BB39" i="106"/>
  <c r="Y32" i="54" s="1"/>
  <c r="BR39" i="106"/>
  <c r="AO32" i="54" s="1"/>
  <c r="N264" i="106"/>
  <c r="AM5" i="106"/>
  <c r="G32" i="48" s="1"/>
  <c r="AY15" i="106"/>
  <c r="BC15" i="106"/>
  <c r="BG15" i="106"/>
  <c r="AY17" i="106"/>
  <c r="BC17" i="106"/>
  <c r="BG17" i="106"/>
  <c r="AQ18" i="106"/>
  <c r="AQ5" i="106" s="1"/>
  <c r="K32" i="48" s="1"/>
  <c r="AY39" i="106"/>
  <c r="V32" i="54" s="1"/>
  <c r="N201" i="106"/>
  <c r="AN5" i="106"/>
  <c r="H32" i="48" s="1"/>
  <c r="AY14" i="106"/>
  <c r="BC14" i="106"/>
  <c r="BG14" i="106"/>
  <c r="AV15" i="106"/>
  <c r="AZ15" i="106"/>
  <c r="BD15" i="106"/>
  <c r="AV17" i="106"/>
  <c r="AZ17" i="106"/>
  <c r="BD17" i="106"/>
  <c r="AJ39" i="106"/>
  <c r="G32" i="54" s="1"/>
  <c r="BD39" i="106"/>
  <c r="AA32" i="54" s="1"/>
  <c r="BP39" i="106"/>
  <c r="AM32" i="54" s="1"/>
  <c r="I74" i="106"/>
  <c r="N138" i="106"/>
  <c r="F264" i="106"/>
  <c r="AY13" i="106"/>
  <c r="BC13" i="106"/>
  <c r="AV14" i="106"/>
  <c r="AZ14" i="106"/>
  <c r="AW15" i="106"/>
  <c r="BA15" i="106"/>
  <c r="AY16" i="106"/>
  <c r="BC16" i="106"/>
  <c r="BG16" i="106"/>
  <c r="AW17" i="106"/>
  <c r="BA17" i="106"/>
  <c r="I312" i="105"/>
  <c r="M15" i="105"/>
  <c r="I122" i="105"/>
  <c r="I186" i="105"/>
  <c r="O7" i="105"/>
  <c r="AL13" i="105" s="1"/>
  <c r="I249" i="105"/>
  <c r="M14" i="105"/>
  <c r="BE18" i="105"/>
  <c r="BD5" i="105" s="1"/>
  <c r="X31" i="48" s="1"/>
  <c r="AT18" i="105"/>
  <c r="AT5" i="105" s="1"/>
  <c r="N31" i="48" s="1"/>
  <c r="BB39" i="105"/>
  <c r="Y31" i="54" s="1"/>
  <c r="N264" i="105"/>
  <c r="AI5" i="105"/>
  <c r="C31" i="48" s="1"/>
  <c r="AM5" i="105"/>
  <c r="G31" i="48" s="1"/>
  <c r="AY15" i="105"/>
  <c r="BC15" i="105"/>
  <c r="BG15" i="105"/>
  <c r="AY17" i="105"/>
  <c r="BC17" i="105"/>
  <c r="BG17" i="105"/>
  <c r="AQ18" i="105"/>
  <c r="AQ5" i="105" s="1"/>
  <c r="K31" i="48" s="1"/>
  <c r="AY39" i="105"/>
  <c r="V31" i="54" s="1"/>
  <c r="BO39" i="105"/>
  <c r="AL31" i="54" s="1"/>
  <c r="F74" i="105"/>
  <c r="N201" i="105"/>
  <c r="AN5" i="105"/>
  <c r="H31" i="48" s="1"/>
  <c r="AY14" i="105"/>
  <c r="BC14" i="105"/>
  <c r="BG14" i="105"/>
  <c r="AV15" i="105"/>
  <c r="AZ15" i="105"/>
  <c r="BD15" i="105"/>
  <c r="AV17" i="105"/>
  <c r="AZ17" i="105"/>
  <c r="BD17" i="105"/>
  <c r="BD18" i="105" s="1"/>
  <c r="BC5" i="105" s="1"/>
  <c r="W31" i="48" s="1"/>
  <c r="AJ39" i="105"/>
  <c r="G31" i="54" s="1"/>
  <c r="BD39" i="105"/>
  <c r="AA31" i="54" s="1"/>
  <c r="BP39" i="105"/>
  <c r="AM31" i="54" s="1"/>
  <c r="I74" i="105"/>
  <c r="N138" i="105"/>
  <c r="F264" i="105"/>
  <c r="AY13" i="105"/>
  <c r="BC13" i="105"/>
  <c r="AV14" i="105"/>
  <c r="AZ14" i="105"/>
  <c r="AZ18" i="105" s="1"/>
  <c r="AY5" i="105" s="1"/>
  <c r="S31" i="48" s="1"/>
  <c r="AW15" i="105"/>
  <c r="BA15" i="105"/>
  <c r="AY16" i="105"/>
  <c r="BC16" i="105"/>
  <c r="BG16" i="105"/>
  <c r="AW17" i="105"/>
  <c r="BA17" i="105"/>
  <c r="I312" i="104"/>
  <c r="M268" i="104" s="1"/>
  <c r="M14" i="104"/>
  <c r="I249" i="104"/>
  <c r="M206" i="104" s="1"/>
  <c r="O7" i="104"/>
  <c r="AL13" i="104" s="1"/>
  <c r="AM13" i="104" s="1"/>
  <c r="AT18" i="104"/>
  <c r="AT5" i="104" s="1"/>
  <c r="N30" i="48" s="1"/>
  <c r="BB39" i="104"/>
  <c r="Y30" i="54" s="1"/>
  <c r="AI5" i="104"/>
  <c r="C30" i="48" s="1"/>
  <c r="AM5" i="104"/>
  <c r="G30" i="48" s="1"/>
  <c r="AY15" i="104"/>
  <c r="BC15" i="104"/>
  <c r="BG15" i="104"/>
  <c r="AY17" i="104"/>
  <c r="BC17" i="104"/>
  <c r="BG17" i="104"/>
  <c r="AQ18" i="104"/>
  <c r="AQ5" i="104" s="1"/>
  <c r="K30" i="48" s="1"/>
  <c r="AY39" i="104"/>
  <c r="V30" i="54" s="1"/>
  <c r="I186" i="104"/>
  <c r="N201" i="104"/>
  <c r="AN5" i="104"/>
  <c r="H30" i="48" s="1"/>
  <c r="AY14" i="104"/>
  <c r="BC14" i="104"/>
  <c r="BG14" i="104"/>
  <c r="AV15" i="104"/>
  <c r="AZ15" i="104"/>
  <c r="BD15" i="104"/>
  <c r="AV17" i="104"/>
  <c r="AZ17" i="104"/>
  <c r="BD17" i="104"/>
  <c r="AJ39" i="104"/>
  <c r="G30" i="54" s="1"/>
  <c r="BD39" i="104"/>
  <c r="AA30" i="54" s="1"/>
  <c r="BP39" i="104"/>
  <c r="AM30" i="54" s="1"/>
  <c r="I74" i="104"/>
  <c r="I122" i="104"/>
  <c r="N138" i="104"/>
  <c r="F264" i="104"/>
  <c r="AY13" i="104"/>
  <c r="BC13" i="104"/>
  <c r="AV14" i="104"/>
  <c r="AV18" i="104" s="1"/>
  <c r="AU5" i="104" s="1"/>
  <c r="O30" i="48" s="1"/>
  <c r="AZ14" i="104"/>
  <c r="AZ18" i="104" s="1"/>
  <c r="AY5" i="104" s="1"/>
  <c r="S30" i="48" s="1"/>
  <c r="M15" i="104"/>
  <c r="AW15" i="104"/>
  <c r="BA15" i="104"/>
  <c r="AY16" i="104"/>
  <c r="BC16" i="104"/>
  <c r="BG16" i="104"/>
  <c r="AW17" i="104"/>
  <c r="BA17" i="104"/>
  <c r="I312" i="103"/>
  <c r="O261" i="103" s="1"/>
  <c r="AL17" i="103" s="1"/>
  <c r="O7" i="103"/>
  <c r="AL13" i="103" s="1"/>
  <c r="AM13" i="103" s="1"/>
  <c r="AP5" i="103"/>
  <c r="J29" i="48" s="1"/>
  <c r="M14" i="103"/>
  <c r="AX15" i="103"/>
  <c r="BB15" i="103"/>
  <c r="BF15" i="103"/>
  <c r="AX17" i="103"/>
  <c r="BB17" i="103"/>
  <c r="BF17" i="103"/>
  <c r="AT18" i="103"/>
  <c r="AT5" i="103" s="1"/>
  <c r="N29" i="48" s="1"/>
  <c r="AP39" i="103"/>
  <c r="M29" i="54" s="1"/>
  <c r="BR39" i="103"/>
  <c r="AO29" i="54" s="1"/>
  <c r="I249" i="103"/>
  <c r="N264" i="103"/>
  <c r="AY15" i="103"/>
  <c r="BC15" i="103"/>
  <c r="BG15" i="103"/>
  <c r="AY17" i="103"/>
  <c r="BC17" i="103"/>
  <c r="BG17" i="103"/>
  <c r="AQ18" i="103"/>
  <c r="AQ5" i="103" s="1"/>
  <c r="K29" i="48" s="1"/>
  <c r="I186" i="103"/>
  <c r="N201" i="103"/>
  <c r="AN5" i="103"/>
  <c r="H29" i="48" s="1"/>
  <c r="AY14" i="103"/>
  <c r="BC14" i="103"/>
  <c r="BG14" i="103"/>
  <c r="AV15" i="103"/>
  <c r="AZ15" i="103"/>
  <c r="BD15" i="103"/>
  <c r="AV17" i="103"/>
  <c r="AZ17" i="103"/>
  <c r="BD17" i="103"/>
  <c r="AJ39" i="103"/>
  <c r="G29" i="54" s="1"/>
  <c r="BD39" i="103"/>
  <c r="AA29" i="54" s="1"/>
  <c r="BP39" i="103"/>
  <c r="AM29" i="54" s="1"/>
  <c r="I74" i="103"/>
  <c r="I122" i="103"/>
  <c r="N138" i="103"/>
  <c r="F264" i="103"/>
  <c r="AY13" i="103"/>
  <c r="BC13" i="103"/>
  <c r="AV14" i="103"/>
  <c r="AZ14" i="103"/>
  <c r="AZ18" i="103" s="1"/>
  <c r="AY5" i="103" s="1"/>
  <c r="S29" i="48" s="1"/>
  <c r="M15" i="103"/>
  <c r="AW15" i="103"/>
  <c r="BA15" i="103"/>
  <c r="AY16" i="103"/>
  <c r="BC16" i="103"/>
  <c r="BG16" i="103"/>
  <c r="AW17" i="103"/>
  <c r="BA17" i="103"/>
  <c r="I312" i="102"/>
  <c r="M15" i="102"/>
  <c r="M14" i="102"/>
  <c r="I122" i="102"/>
  <c r="I186" i="102"/>
  <c r="O7" i="102"/>
  <c r="AL13" i="102" s="1"/>
  <c r="I249" i="102"/>
  <c r="BE18" i="102"/>
  <c r="BD5" i="102" s="1"/>
  <c r="X28" i="48" s="1"/>
  <c r="BB39" i="102"/>
  <c r="Y28" i="54" s="1"/>
  <c r="AI5" i="102"/>
  <c r="C28" i="48" s="1"/>
  <c r="AM5" i="102"/>
  <c r="G28" i="48" s="1"/>
  <c r="AY15" i="102"/>
  <c r="BC15" i="102"/>
  <c r="BG15" i="102"/>
  <c r="AY17" i="102"/>
  <c r="BC17" i="102"/>
  <c r="BG17" i="102"/>
  <c r="AQ18" i="102"/>
  <c r="AQ5" i="102" s="1"/>
  <c r="K28" i="48" s="1"/>
  <c r="AY39" i="102"/>
  <c r="V28" i="54" s="1"/>
  <c r="BK39" i="102"/>
  <c r="AH28" i="54" s="1"/>
  <c r="N201" i="102"/>
  <c r="AN5" i="102"/>
  <c r="H28" i="48" s="1"/>
  <c r="BF13" i="102"/>
  <c r="BF18" i="102" s="1"/>
  <c r="BE5" i="102" s="1"/>
  <c r="Y28" i="48" s="1"/>
  <c r="AY14" i="102"/>
  <c r="BC14" i="102"/>
  <c r="BG14" i="102"/>
  <c r="AV15" i="102"/>
  <c r="AZ15" i="102"/>
  <c r="BD15" i="102"/>
  <c r="AV17" i="102"/>
  <c r="AZ17" i="102"/>
  <c r="BD17" i="102"/>
  <c r="AJ39" i="102"/>
  <c r="G28" i="54" s="1"/>
  <c r="BD39" i="102"/>
  <c r="AA28" i="54" s="1"/>
  <c r="BP39" i="102"/>
  <c r="AM28" i="54" s="1"/>
  <c r="I74" i="102"/>
  <c r="N138" i="102"/>
  <c r="F264" i="102"/>
  <c r="AY13" i="102"/>
  <c r="BC13" i="102"/>
  <c r="AV14" i="102"/>
  <c r="AV18" i="102" s="1"/>
  <c r="AU5" i="102" s="1"/>
  <c r="O28" i="48" s="1"/>
  <c r="AZ14" i="102"/>
  <c r="AW15" i="102"/>
  <c r="BA15" i="102"/>
  <c r="AY16" i="102"/>
  <c r="BC16" i="102"/>
  <c r="BG16" i="102"/>
  <c r="AW17" i="102"/>
  <c r="BA17" i="102"/>
  <c r="I312" i="101"/>
  <c r="M15" i="101"/>
  <c r="I122" i="101"/>
  <c r="I249" i="101"/>
  <c r="M14" i="101"/>
  <c r="I186" i="101"/>
  <c r="O7" i="101"/>
  <c r="AL13" i="101" s="1"/>
  <c r="AI5" i="101"/>
  <c r="C27" i="48" s="1"/>
  <c r="AM5" i="101"/>
  <c r="G27" i="48" s="1"/>
  <c r="AW13" i="101"/>
  <c r="BA13" i="101"/>
  <c r="BE13" i="101"/>
  <c r="AX14" i="101"/>
  <c r="AX18" i="101" s="1"/>
  <c r="AW5" i="101" s="1"/>
  <c r="Q27" i="48" s="1"/>
  <c r="BB14" i="101"/>
  <c r="BB18" i="101" s="1"/>
  <c r="BA5" i="101" s="1"/>
  <c r="U27" i="48" s="1"/>
  <c r="BF14" i="101"/>
  <c r="BF18" i="101" s="1"/>
  <c r="BE5" i="101" s="1"/>
  <c r="Y27" i="48" s="1"/>
  <c r="AY15" i="101"/>
  <c r="BC15" i="101"/>
  <c r="BG15" i="101"/>
  <c r="AW16" i="101"/>
  <c r="BA16" i="101"/>
  <c r="BE16" i="101"/>
  <c r="AY17" i="101"/>
  <c r="BC17" i="101"/>
  <c r="BG17" i="101"/>
  <c r="AQ39" i="101"/>
  <c r="N27" i="54" s="1"/>
  <c r="AY39" i="101"/>
  <c r="V27" i="54" s="1"/>
  <c r="BC39" i="101"/>
  <c r="Z27" i="54" s="1"/>
  <c r="BK39" i="101"/>
  <c r="AH27" i="54" s="1"/>
  <c r="BO39" i="101"/>
  <c r="AL27" i="54" s="1"/>
  <c r="F74" i="101"/>
  <c r="I138" i="101"/>
  <c r="N201" i="101"/>
  <c r="AN5" i="101"/>
  <c r="H27" i="48" s="1"/>
  <c r="AY14" i="101"/>
  <c r="BC14" i="101"/>
  <c r="BG14" i="101"/>
  <c r="BD39" i="101"/>
  <c r="AA27" i="54" s="1"/>
  <c r="I74" i="101"/>
  <c r="N138" i="101"/>
  <c r="F264" i="101"/>
  <c r="AO5" i="101"/>
  <c r="I27" i="48" s="1"/>
  <c r="AY13" i="101"/>
  <c r="BC13" i="101"/>
  <c r="AV14" i="101"/>
  <c r="AV18" i="101" s="1"/>
  <c r="AU5" i="101" s="1"/>
  <c r="O27" i="48" s="1"/>
  <c r="AZ14" i="101"/>
  <c r="AZ18" i="101" s="1"/>
  <c r="AY5" i="101" s="1"/>
  <c r="S27" i="48" s="1"/>
  <c r="AY16" i="101"/>
  <c r="BC16" i="101"/>
  <c r="BG16" i="101"/>
  <c r="I312" i="100"/>
  <c r="M15" i="100"/>
  <c r="I122" i="100"/>
  <c r="I186" i="100"/>
  <c r="O7" i="100"/>
  <c r="AL13" i="100" s="1"/>
  <c r="I249" i="100"/>
  <c r="M14" i="100"/>
  <c r="BE18" i="100"/>
  <c r="BD5" i="100" s="1"/>
  <c r="X25" i="48" s="1"/>
  <c r="AT18" i="100"/>
  <c r="AT5" i="100" s="1"/>
  <c r="N25" i="48" s="1"/>
  <c r="BB39" i="100"/>
  <c r="Y25" i="54" s="1"/>
  <c r="AI5" i="100"/>
  <c r="C25" i="48" s="1"/>
  <c r="AM5" i="100"/>
  <c r="G25" i="48" s="1"/>
  <c r="AY15" i="100"/>
  <c r="BC15" i="100"/>
  <c r="BG15" i="100"/>
  <c r="AY17" i="100"/>
  <c r="BC17" i="100"/>
  <c r="BG17" i="100"/>
  <c r="AQ18" i="100"/>
  <c r="AQ5" i="100" s="1"/>
  <c r="K25" i="48" s="1"/>
  <c r="AQ39" i="100"/>
  <c r="N25" i="54" s="1"/>
  <c r="AY39" i="100"/>
  <c r="V25" i="54" s="1"/>
  <c r="BO39" i="100"/>
  <c r="AL25" i="54" s="1"/>
  <c r="F74" i="100"/>
  <c r="N201" i="100"/>
  <c r="AN5" i="100"/>
  <c r="H25" i="48" s="1"/>
  <c r="AY14" i="100"/>
  <c r="BC14" i="100"/>
  <c r="BG14" i="100"/>
  <c r="AV15" i="100"/>
  <c r="AZ15" i="100"/>
  <c r="BD15" i="100"/>
  <c r="AV17" i="100"/>
  <c r="AZ17" i="100"/>
  <c r="BD17" i="100"/>
  <c r="BD18" i="100" s="1"/>
  <c r="BC5" i="100" s="1"/>
  <c r="W25" i="48" s="1"/>
  <c r="AJ39" i="100"/>
  <c r="G25" i="54" s="1"/>
  <c r="BD39" i="100"/>
  <c r="AA25" i="54" s="1"/>
  <c r="BP39" i="100"/>
  <c r="AM25" i="54" s="1"/>
  <c r="I74" i="100"/>
  <c r="N138" i="100"/>
  <c r="F264" i="100"/>
  <c r="AY13" i="100"/>
  <c r="BC13" i="100"/>
  <c r="AV14" i="100"/>
  <c r="AV18" i="100" s="1"/>
  <c r="AU5" i="100" s="1"/>
  <c r="O25" i="48" s="1"/>
  <c r="AZ14" i="100"/>
  <c r="AZ18" i="100" s="1"/>
  <c r="AY5" i="100" s="1"/>
  <c r="S25" i="48" s="1"/>
  <c r="AW15" i="100"/>
  <c r="BA15" i="100"/>
  <c r="AY16" i="100"/>
  <c r="BC16" i="100"/>
  <c r="BG16" i="100"/>
  <c r="AW17" i="100"/>
  <c r="BA17" i="100"/>
  <c r="I312" i="99"/>
  <c r="M15" i="99"/>
  <c r="I122" i="99"/>
  <c r="I186" i="99"/>
  <c r="O7" i="99"/>
  <c r="AL13" i="99" s="1"/>
  <c r="I249" i="99"/>
  <c r="M14" i="99"/>
  <c r="AT18" i="99"/>
  <c r="AT5" i="99" s="1"/>
  <c r="N26" i="48" s="1"/>
  <c r="BB39" i="99"/>
  <c r="Y26" i="54" s="1"/>
  <c r="AI5" i="99"/>
  <c r="C26" i="48" s="1"/>
  <c r="AM5" i="99"/>
  <c r="G26" i="48" s="1"/>
  <c r="AY15" i="99"/>
  <c r="BC15" i="99"/>
  <c r="BG15" i="99"/>
  <c r="AY17" i="99"/>
  <c r="BC17" i="99"/>
  <c r="BG17" i="99"/>
  <c r="AQ18" i="99"/>
  <c r="AQ5" i="99" s="1"/>
  <c r="K26" i="48" s="1"/>
  <c r="AY39" i="99"/>
  <c r="V26" i="54" s="1"/>
  <c r="N201" i="99"/>
  <c r="AN5" i="99"/>
  <c r="H26" i="48" s="1"/>
  <c r="AY14" i="99"/>
  <c r="BC14" i="99"/>
  <c r="BG14" i="99"/>
  <c r="AV15" i="99"/>
  <c r="AZ15" i="99"/>
  <c r="BD15" i="99"/>
  <c r="AV17" i="99"/>
  <c r="AZ17" i="99"/>
  <c r="BD17" i="99"/>
  <c r="AJ39" i="99"/>
  <c r="G26" i="54" s="1"/>
  <c r="BD39" i="99"/>
  <c r="AA26" i="54" s="1"/>
  <c r="BP39" i="99"/>
  <c r="AM26" i="54" s="1"/>
  <c r="I74" i="99"/>
  <c r="N138" i="99"/>
  <c r="F264" i="99"/>
  <c r="AY13" i="99"/>
  <c r="BC13" i="99"/>
  <c r="AV14" i="99"/>
  <c r="AV18" i="99" s="1"/>
  <c r="AU5" i="99" s="1"/>
  <c r="O26" i="48" s="1"/>
  <c r="AZ14" i="99"/>
  <c r="AZ18" i="99" s="1"/>
  <c r="AY5" i="99" s="1"/>
  <c r="S26" i="48" s="1"/>
  <c r="AW15" i="99"/>
  <c r="BA15" i="99"/>
  <c r="AY16" i="99"/>
  <c r="BC16" i="99"/>
  <c r="BG16" i="99"/>
  <c r="AW17" i="99"/>
  <c r="BA17" i="99"/>
  <c r="AK39" i="98"/>
  <c r="H22" i="54" s="1"/>
  <c r="AO5" i="98"/>
  <c r="I22" i="48" s="1"/>
  <c r="AN5" i="98"/>
  <c r="H22" i="48" s="1"/>
  <c r="AM5" i="98"/>
  <c r="G22" i="48" s="1"/>
  <c r="I312" i="98"/>
  <c r="M15" i="98"/>
  <c r="I249" i="98"/>
  <c r="I122" i="98"/>
  <c r="I186" i="98"/>
  <c r="O7" i="98"/>
  <c r="AL13" i="98" s="1"/>
  <c r="AR18" i="98"/>
  <c r="AR5" i="98" s="1"/>
  <c r="L22" i="48" s="1"/>
  <c r="AY39" i="98"/>
  <c r="V22" i="54" s="1"/>
  <c r="AJ5" i="98"/>
  <c r="D22" i="48" s="1"/>
  <c r="AQ39" i="98"/>
  <c r="N22" i="54" s="1"/>
  <c r="BB39" i="98"/>
  <c r="Y22" i="54" s="1"/>
  <c r="BC39" i="98"/>
  <c r="Z22" i="54" s="1"/>
  <c r="M14" i="98"/>
  <c r="AI5" i="98"/>
  <c r="C22" i="48" s="1"/>
  <c r="AX14" i="98"/>
  <c r="AX18" i="98" s="1"/>
  <c r="AW5" i="98" s="1"/>
  <c r="Q22" i="48" s="1"/>
  <c r="BB14" i="98"/>
  <c r="BB18" i="98" s="1"/>
  <c r="BA5" i="98" s="1"/>
  <c r="U22" i="48" s="1"/>
  <c r="BF14" i="98"/>
  <c r="BF18" i="98" s="1"/>
  <c r="BE5" i="98" s="1"/>
  <c r="Y22" i="48" s="1"/>
  <c r="AY15" i="98"/>
  <c r="BC15" i="98"/>
  <c r="BG15" i="98"/>
  <c r="AY17" i="98"/>
  <c r="BC17" i="98"/>
  <c r="BG17" i="98"/>
  <c r="BO39" i="98"/>
  <c r="AL22" i="54" s="1"/>
  <c r="F74" i="98"/>
  <c r="I138" i="98"/>
  <c r="N201" i="98"/>
  <c r="AY14" i="98"/>
  <c r="BC14" i="98"/>
  <c r="BG14" i="98"/>
  <c r="AZ17" i="98"/>
  <c r="BD17" i="98"/>
  <c r="BD18" i="98" s="1"/>
  <c r="BC5" i="98" s="1"/>
  <c r="W22" i="48" s="1"/>
  <c r="BD39" i="98"/>
  <c r="AA22" i="54" s="1"/>
  <c r="BP39" i="98"/>
  <c r="AM22" i="54" s="1"/>
  <c r="I74" i="98"/>
  <c r="N138" i="98"/>
  <c r="F264" i="98"/>
  <c r="AY13" i="98"/>
  <c r="BC13" i="98"/>
  <c r="AV14" i="98"/>
  <c r="AV18" i="98" s="1"/>
  <c r="AU5" i="98" s="1"/>
  <c r="O22" i="48" s="1"/>
  <c r="AZ14" i="98"/>
  <c r="AZ18" i="98" s="1"/>
  <c r="AY5" i="98" s="1"/>
  <c r="S22" i="48" s="1"/>
  <c r="AW15" i="98"/>
  <c r="BA15" i="98"/>
  <c r="AY16" i="98"/>
  <c r="BC16" i="98"/>
  <c r="BG16" i="98"/>
  <c r="AW17" i="98"/>
  <c r="AW18" i="98" s="1"/>
  <c r="AV5" i="98" s="1"/>
  <c r="P22" i="48" s="1"/>
  <c r="BA17" i="98"/>
  <c r="I312" i="97"/>
  <c r="M15" i="97"/>
  <c r="I122" i="97"/>
  <c r="I186" i="97"/>
  <c r="O7" i="97"/>
  <c r="AL13" i="97" s="1"/>
  <c r="I249" i="97"/>
  <c r="M14" i="97"/>
  <c r="AT18" i="97"/>
  <c r="AT5" i="97" s="1"/>
  <c r="N21" i="48" s="1"/>
  <c r="BB39" i="97"/>
  <c r="Y21" i="54" s="1"/>
  <c r="AI5" i="97"/>
  <c r="C21" i="48" s="1"/>
  <c r="AM5" i="97"/>
  <c r="G21" i="48" s="1"/>
  <c r="AY15" i="97"/>
  <c r="BC15" i="97"/>
  <c r="BG15" i="97"/>
  <c r="AY17" i="97"/>
  <c r="BC17" i="97"/>
  <c r="BG17" i="97"/>
  <c r="AQ18" i="97"/>
  <c r="AQ5" i="97" s="1"/>
  <c r="K21" i="48" s="1"/>
  <c r="AY39" i="97"/>
  <c r="V21" i="54" s="1"/>
  <c r="I138" i="97"/>
  <c r="N201" i="97"/>
  <c r="AN5" i="97"/>
  <c r="H21" i="48" s="1"/>
  <c r="AX13" i="97"/>
  <c r="AX18" i="97" s="1"/>
  <c r="AW5" i="97" s="1"/>
  <c r="Q21" i="48" s="1"/>
  <c r="BB13" i="97"/>
  <c r="BB18" i="97" s="1"/>
  <c r="BA5" i="97" s="1"/>
  <c r="U21" i="48" s="1"/>
  <c r="BF13" i="97"/>
  <c r="BF18" i="97" s="1"/>
  <c r="BE5" i="97" s="1"/>
  <c r="Y21" i="48" s="1"/>
  <c r="AY14" i="97"/>
  <c r="BC14" i="97"/>
  <c r="BG14" i="97"/>
  <c r="AV15" i="97"/>
  <c r="AZ15" i="97"/>
  <c r="BD15" i="97"/>
  <c r="AV17" i="97"/>
  <c r="AZ17" i="97"/>
  <c r="BD17" i="97"/>
  <c r="AJ39" i="97"/>
  <c r="G21" i="54" s="1"/>
  <c r="BD39" i="97"/>
  <c r="AA21" i="54" s="1"/>
  <c r="BP39" i="97"/>
  <c r="AM21" i="54" s="1"/>
  <c r="I74" i="97"/>
  <c r="N138" i="97"/>
  <c r="F264" i="97"/>
  <c r="AY13" i="97"/>
  <c r="BC13" i="97"/>
  <c r="AV14" i="97"/>
  <c r="AV18" i="97" s="1"/>
  <c r="AU5" i="97" s="1"/>
  <c r="O21" i="48" s="1"/>
  <c r="AZ14" i="97"/>
  <c r="AW15" i="97"/>
  <c r="BA15" i="97"/>
  <c r="AY16" i="97"/>
  <c r="BC16" i="97"/>
  <c r="BG16" i="97"/>
  <c r="AW17" i="97"/>
  <c r="BA17" i="97"/>
  <c r="I312" i="96"/>
  <c r="M15" i="96"/>
  <c r="I122" i="96"/>
  <c r="I186" i="96"/>
  <c r="O7" i="96"/>
  <c r="AL13" i="96" s="1"/>
  <c r="I249" i="96"/>
  <c r="M14" i="96"/>
  <c r="BE18" i="96"/>
  <c r="BD5" i="96" s="1"/>
  <c r="X20" i="48" s="1"/>
  <c r="AT18" i="96"/>
  <c r="AT5" i="96" s="1"/>
  <c r="N20" i="48" s="1"/>
  <c r="BB39" i="96"/>
  <c r="Y20" i="54" s="1"/>
  <c r="AI5" i="96"/>
  <c r="C20" i="48" s="1"/>
  <c r="AM5" i="96"/>
  <c r="G20" i="48" s="1"/>
  <c r="AY15" i="96"/>
  <c r="BC15" i="96"/>
  <c r="BG15" i="96"/>
  <c r="AY17" i="96"/>
  <c r="BC17" i="96"/>
  <c r="BG17" i="96"/>
  <c r="AQ18" i="96"/>
  <c r="AQ5" i="96" s="1"/>
  <c r="K20" i="48" s="1"/>
  <c r="AQ39" i="96"/>
  <c r="N20" i="54" s="1"/>
  <c r="AY39" i="96"/>
  <c r="V20" i="54" s="1"/>
  <c r="BO39" i="96"/>
  <c r="AL20" i="54" s="1"/>
  <c r="F74" i="96"/>
  <c r="N201" i="96"/>
  <c r="AN5" i="96"/>
  <c r="H20" i="48" s="1"/>
  <c r="AY14" i="96"/>
  <c r="BC14" i="96"/>
  <c r="BG14" i="96"/>
  <c r="AV15" i="96"/>
  <c r="AZ15" i="96"/>
  <c r="BD15" i="96"/>
  <c r="AV17" i="96"/>
  <c r="AZ17" i="96"/>
  <c r="BD17" i="96"/>
  <c r="AJ39" i="96"/>
  <c r="G20" i="54" s="1"/>
  <c r="BD39" i="96"/>
  <c r="AA20" i="54" s="1"/>
  <c r="BP39" i="96"/>
  <c r="AM20" i="54" s="1"/>
  <c r="I74" i="96"/>
  <c r="N138" i="96"/>
  <c r="F264" i="96"/>
  <c r="AY13" i="96"/>
  <c r="BC13" i="96"/>
  <c r="AV14" i="96"/>
  <c r="AV18" i="96" s="1"/>
  <c r="AU5" i="96" s="1"/>
  <c r="O20" i="48" s="1"/>
  <c r="AZ14" i="96"/>
  <c r="AZ18" i="96" s="1"/>
  <c r="AY5" i="96" s="1"/>
  <c r="S20" i="48" s="1"/>
  <c r="AW15" i="96"/>
  <c r="BA15" i="96"/>
  <c r="AY16" i="96"/>
  <c r="BC16" i="96"/>
  <c r="BG16" i="96"/>
  <c r="AW17" i="96"/>
  <c r="BA17" i="96"/>
  <c r="I312" i="95"/>
  <c r="M15" i="95"/>
  <c r="I122" i="95"/>
  <c r="I186" i="95"/>
  <c r="O7" i="95"/>
  <c r="AL13" i="95" s="1"/>
  <c r="I249" i="95"/>
  <c r="M14" i="95"/>
  <c r="I312" i="94"/>
  <c r="M269" i="94" s="1"/>
  <c r="O7" i="94"/>
  <c r="AL13" i="94" s="1"/>
  <c r="AM13" i="94" s="1"/>
  <c r="AT18" i="95"/>
  <c r="AT5" i="95" s="1"/>
  <c r="N19" i="48" s="1"/>
  <c r="BB39" i="95"/>
  <c r="Y19" i="54" s="1"/>
  <c r="AI5" i="95"/>
  <c r="C19" i="48" s="1"/>
  <c r="AM5" i="95"/>
  <c r="G19" i="48" s="1"/>
  <c r="AW13" i="95"/>
  <c r="BA13" i="95"/>
  <c r="BE13" i="95"/>
  <c r="AX14" i="95"/>
  <c r="BB14" i="95"/>
  <c r="BF14" i="95"/>
  <c r="AY15" i="95"/>
  <c r="BC15" i="95"/>
  <c r="BG15" i="95"/>
  <c r="AW16" i="95"/>
  <c r="BA16" i="95"/>
  <c r="BE16" i="95"/>
  <c r="AY17" i="95"/>
  <c r="BC17" i="95"/>
  <c r="AQ39" i="95"/>
  <c r="N19" i="54" s="1"/>
  <c r="AY39" i="95"/>
  <c r="V19" i="54" s="1"/>
  <c r="BO39" i="95"/>
  <c r="AL19" i="54" s="1"/>
  <c r="F74" i="95"/>
  <c r="I138" i="95"/>
  <c r="N201" i="95"/>
  <c r="AN5" i="95"/>
  <c r="H19" i="48" s="1"/>
  <c r="AX13" i="95"/>
  <c r="BB13" i="95"/>
  <c r="BF13" i="95"/>
  <c r="AY14" i="95"/>
  <c r="BC14" i="95"/>
  <c r="AX16" i="95"/>
  <c r="BB16" i="95"/>
  <c r="BF16" i="95"/>
  <c r="I74" i="95"/>
  <c r="AO5" i="95"/>
  <c r="I19" i="48" s="1"/>
  <c r="AY13" i="95"/>
  <c r="BC13" i="95"/>
  <c r="AY16" i="95"/>
  <c r="BC16" i="95"/>
  <c r="BG16" i="95"/>
  <c r="AS18" i="95"/>
  <c r="AS5" i="95" s="1"/>
  <c r="M19" i="48" s="1"/>
  <c r="M14" i="94"/>
  <c r="I249" i="94"/>
  <c r="M206" i="94" s="1"/>
  <c r="AO5" i="94"/>
  <c r="I18" i="48" s="1"/>
  <c r="AJ39" i="94"/>
  <c r="G18" i="54" s="1"/>
  <c r="AN5" i="94"/>
  <c r="H18" i="48" s="1"/>
  <c r="AS18" i="94"/>
  <c r="AS5" i="94" s="1"/>
  <c r="M18" i="48" s="1"/>
  <c r="BD39" i="94"/>
  <c r="AA18" i="54" s="1"/>
  <c r="AP39" i="94"/>
  <c r="M18" i="54" s="1"/>
  <c r="BJ39" i="94"/>
  <c r="AG18" i="54" s="1"/>
  <c r="AP5" i="94"/>
  <c r="J18" i="48" s="1"/>
  <c r="BE15" i="94"/>
  <c r="BA15" i="94"/>
  <c r="AW15" i="94"/>
  <c r="BP39" i="94"/>
  <c r="AM18" i="54" s="1"/>
  <c r="BD15" i="94"/>
  <c r="AZ15" i="94"/>
  <c r="AV15" i="94"/>
  <c r="BC15" i="94"/>
  <c r="BB39" i="94"/>
  <c r="Y18" i="54" s="1"/>
  <c r="AI5" i="94"/>
  <c r="C18" i="48" s="1"/>
  <c r="N74" i="94"/>
  <c r="N138" i="94"/>
  <c r="N201" i="94"/>
  <c r="AX15" i="94"/>
  <c r="BF15" i="94"/>
  <c r="BE17" i="94"/>
  <c r="BA17" i="94"/>
  <c r="AW17" i="94"/>
  <c r="BD17" i="94"/>
  <c r="AZ17" i="94"/>
  <c r="AV17" i="94"/>
  <c r="BC17" i="94"/>
  <c r="AQ18" i="94"/>
  <c r="AQ5" i="94" s="1"/>
  <c r="K18" i="48" s="1"/>
  <c r="AR18" i="94"/>
  <c r="AR5" i="94" s="1"/>
  <c r="L18" i="48" s="1"/>
  <c r="AY39" i="94"/>
  <c r="V18" i="54" s="1"/>
  <c r="BA18" i="94"/>
  <c r="AZ5" i="94" s="1"/>
  <c r="T18" i="48" s="1"/>
  <c r="AY15" i="94"/>
  <c r="BG15" i="94"/>
  <c r="AX17" i="94"/>
  <c r="BF17" i="94"/>
  <c r="BF18" i="94" s="1"/>
  <c r="BE5" i="94" s="1"/>
  <c r="Y18" i="48" s="1"/>
  <c r="BR39" i="94"/>
  <c r="AO18" i="54" s="1"/>
  <c r="N264" i="94"/>
  <c r="I186" i="94"/>
  <c r="AY14" i="94"/>
  <c r="BC14" i="94"/>
  <c r="BG14" i="94"/>
  <c r="I74" i="94"/>
  <c r="I122" i="94"/>
  <c r="F264" i="94"/>
  <c r="AY13" i="94"/>
  <c r="BC13" i="94"/>
  <c r="AV14" i="94"/>
  <c r="AV18" i="94" s="1"/>
  <c r="AU5" i="94" s="1"/>
  <c r="O18" i="48" s="1"/>
  <c r="AZ14" i="94"/>
  <c r="AZ18" i="94" s="1"/>
  <c r="AY5" i="94" s="1"/>
  <c r="S18" i="48" s="1"/>
  <c r="M15" i="94"/>
  <c r="AY16" i="94"/>
  <c r="BC16" i="94"/>
  <c r="BG16" i="94"/>
  <c r="I312" i="93"/>
  <c r="M269" i="93" s="1"/>
  <c r="M14" i="93"/>
  <c r="I249" i="93"/>
  <c r="M206" i="93" s="1"/>
  <c r="O7" i="93"/>
  <c r="AL13" i="93" s="1"/>
  <c r="AM13" i="93" s="1"/>
  <c r="AT18" i="93"/>
  <c r="AT5" i="93" s="1"/>
  <c r="N17" i="48" s="1"/>
  <c r="BB39" i="93"/>
  <c r="Y17" i="54" s="1"/>
  <c r="AI5" i="93"/>
  <c r="C17" i="48" s="1"/>
  <c r="AM5" i="93"/>
  <c r="G17" i="48" s="1"/>
  <c r="AY15" i="93"/>
  <c r="BC15" i="93"/>
  <c r="BG15" i="93"/>
  <c r="AY17" i="93"/>
  <c r="BC17" i="93"/>
  <c r="BG17" i="93"/>
  <c r="AQ18" i="93"/>
  <c r="AQ5" i="93" s="1"/>
  <c r="K17" i="48" s="1"/>
  <c r="AY39" i="93"/>
  <c r="V17" i="54" s="1"/>
  <c r="I186" i="93"/>
  <c r="N201" i="93"/>
  <c r="AN5" i="93"/>
  <c r="H17" i="48" s="1"/>
  <c r="AY14" i="93"/>
  <c r="BC14" i="93"/>
  <c r="BG14" i="93"/>
  <c r="AV15" i="93"/>
  <c r="AZ15" i="93"/>
  <c r="BD15" i="93"/>
  <c r="AV17" i="93"/>
  <c r="AZ17" i="93"/>
  <c r="BD17" i="93"/>
  <c r="AJ39" i="93"/>
  <c r="G17" i="54" s="1"/>
  <c r="BD39" i="93"/>
  <c r="AA17" i="54" s="1"/>
  <c r="BP39" i="93"/>
  <c r="AM17" i="54" s="1"/>
  <c r="I74" i="93"/>
  <c r="I122" i="93"/>
  <c r="N138" i="93"/>
  <c r="F264" i="93"/>
  <c r="AY13" i="93"/>
  <c r="BC13" i="93"/>
  <c r="AV14" i="93"/>
  <c r="AV18" i="93" s="1"/>
  <c r="AU5" i="93" s="1"/>
  <c r="O17" i="48" s="1"/>
  <c r="AZ14" i="93"/>
  <c r="M15" i="93"/>
  <c r="AW15" i="93"/>
  <c r="BA15" i="93"/>
  <c r="AY16" i="93"/>
  <c r="BC16" i="93"/>
  <c r="BG16" i="93"/>
  <c r="AW17" i="93"/>
  <c r="BA17" i="93"/>
  <c r="I312" i="92"/>
  <c r="O261" i="92" s="1"/>
  <c r="AL17" i="92" s="1"/>
  <c r="I249" i="92"/>
  <c r="M206" i="92" s="1"/>
  <c r="M14" i="92"/>
  <c r="O7" i="92"/>
  <c r="AL13" i="92" s="1"/>
  <c r="AM13" i="92" s="1"/>
  <c r="BB39" i="92"/>
  <c r="Y16" i="54" s="1"/>
  <c r="AI5" i="92"/>
  <c r="C16" i="48" s="1"/>
  <c r="AM5" i="92"/>
  <c r="G16" i="48" s="1"/>
  <c r="AY15" i="92"/>
  <c r="BC15" i="92"/>
  <c r="BG15" i="92"/>
  <c r="AY17" i="92"/>
  <c r="BC17" i="92"/>
  <c r="BG17" i="92"/>
  <c r="AQ18" i="92"/>
  <c r="AQ5" i="92" s="1"/>
  <c r="K16" i="48" s="1"/>
  <c r="AY39" i="92"/>
  <c r="V16" i="54" s="1"/>
  <c r="I186" i="92"/>
  <c r="N201" i="92"/>
  <c r="AN5" i="92"/>
  <c r="H16" i="48" s="1"/>
  <c r="AY14" i="92"/>
  <c r="BC14" i="92"/>
  <c r="BG14" i="92"/>
  <c r="AV15" i="92"/>
  <c r="AZ15" i="92"/>
  <c r="BD15" i="92"/>
  <c r="AV17" i="92"/>
  <c r="AZ17" i="92"/>
  <c r="BD17" i="92"/>
  <c r="AJ39" i="92"/>
  <c r="G16" i="54" s="1"/>
  <c r="BD39" i="92"/>
  <c r="AA16" i="54" s="1"/>
  <c r="BP39" i="92"/>
  <c r="AM16" i="54" s="1"/>
  <c r="I74" i="92"/>
  <c r="I122" i="92"/>
  <c r="N138" i="92"/>
  <c r="F264" i="92"/>
  <c r="AY13" i="92"/>
  <c r="BC13" i="92"/>
  <c r="AV14" i="92"/>
  <c r="AV18" i="92" s="1"/>
  <c r="AU5" i="92" s="1"/>
  <c r="O16" i="48" s="1"/>
  <c r="AZ14" i="92"/>
  <c r="AZ18" i="92" s="1"/>
  <c r="AY5" i="92" s="1"/>
  <c r="S16" i="48" s="1"/>
  <c r="M15" i="92"/>
  <c r="AW15" i="92"/>
  <c r="BA15" i="92"/>
  <c r="AY16" i="92"/>
  <c r="BC16" i="92"/>
  <c r="BG16" i="92"/>
  <c r="AW17" i="92"/>
  <c r="BA17" i="92"/>
  <c r="I312" i="91"/>
  <c r="M15" i="91"/>
  <c r="I122" i="91"/>
  <c r="I186" i="91"/>
  <c r="O7" i="91"/>
  <c r="AL13" i="91" s="1"/>
  <c r="I249" i="91"/>
  <c r="AR18" i="91"/>
  <c r="AR5" i="91" s="1"/>
  <c r="L15" i="48" s="1"/>
  <c r="AY39" i="91"/>
  <c r="V15" i="54" s="1"/>
  <c r="BC39" i="91"/>
  <c r="Z15" i="54" s="1"/>
  <c r="BB39" i="91"/>
  <c r="Y15" i="54" s="1"/>
  <c r="AK39" i="91"/>
  <c r="H15" i="54" s="1"/>
  <c r="AO5" i="91"/>
  <c r="I15" i="48" s="1"/>
  <c r="AN5" i="91"/>
  <c r="H15" i="48" s="1"/>
  <c r="AM5" i="91"/>
  <c r="G15" i="48" s="1"/>
  <c r="BE39" i="91"/>
  <c r="AB15" i="54" s="1"/>
  <c r="AS18" i="91"/>
  <c r="AS5" i="91" s="1"/>
  <c r="M15" i="48" s="1"/>
  <c r="AJ5" i="91"/>
  <c r="D15" i="48" s="1"/>
  <c r="AQ39" i="91"/>
  <c r="N15" i="54" s="1"/>
  <c r="AI5" i="91"/>
  <c r="C15" i="48" s="1"/>
  <c r="BK39" i="91"/>
  <c r="AH15" i="54" s="1"/>
  <c r="AT18" i="91"/>
  <c r="AT5" i="91" s="1"/>
  <c r="N15" i="48" s="1"/>
  <c r="AW13" i="91"/>
  <c r="BA13" i="91"/>
  <c r="BE13" i="91"/>
  <c r="AX14" i="91"/>
  <c r="BB14" i="91"/>
  <c r="BF14" i="91"/>
  <c r="AY15" i="91"/>
  <c r="BC15" i="91"/>
  <c r="BG15" i="91"/>
  <c r="AW16" i="91"/>
  <c r="BA16" i="91"/>
  <c r="BE16" i="91"/>
  <c r="AY17" i="91"/>
  <c r="BC17" i="91"/>
  <c r="BO39" i="91"/>
  <c r="AL15" i="54" s="1"/>
  <c r="F74" i="91"/>
  <c r="I138" i="91"/>
  <c r="N201" i="91"/>
  <c r="AX13" i="91"/>
  <c r="BB13" i="91"/>
  <c r="BF13" i="91"/>
  <c r="AY14" i="91"/>
  <c r="BC14" i="91"/>
  <c r="AX16" i="91"/>
  <c r="BB16" i="91"/>
  <c r="BF16" i="91"/>
  <c r="I74" i="91"/>
  <c r="AY13" i="91"/>
  <c r="BC13" i="91"/>
  <c r="AY16" i="91"/>
  <c r="BC16" i="91"/>
  <c r="BG16" i="91"/>
  <c r="I312" i="90"/>
  <c r="M15" i="90"/>
  <c r="I122" i="90"/>
  <c r="I186" i="90"/>
  <c r="O7" i="90"/>
  <c r="AL13" i="90" s="1"/>
  <c r="I249" i="90"/>
  <c r="M14" i="90"/>
  <c r="BE18" i="90"/>
  <c r="BD5" i="90" s="1"/>
  <c r="X14" i="48" s="1"/>
  <c r="AT18" i="90"/>
  <c r="AT5" i="90" s="1"/>
  <c r="N14" i="48" s="1"/>
  <c r="BB39" i="90"/>
  <c r="Y14" i="54" s="1"/>
  <c r="AI5" i="90"/>
  <c r="C14" i="48" s="1"/>
  <c r="AM5" i="90"/>
  <c r="G14" i="48" s="1"/>
  <c r="AY15" i="90"/>
  <c r="BC15" i="90"/>
  <c r="BG15" i="90"/>
  <c r="AY17" i="90"/>
  <c r="BC17" i="90"/>
  <c r="BG17" i="90"/>
  <c r="AQ18" i="90"/>
  <c r="AQ5" i="90" s="1"/>
  <c r="K14" i="48" s="1"/>
  <c r="AY39" i="90"/>
  <c r="V14" i="54" s="1"/>
  <c r="F74" i="90"/>
  <c r="N201" i="90"/>
  <c r="AN5" i="90"/>
  <c r="H14" i="48" s="1"/>
  <c r="AY14" i="90"/>
  <c r="BC14" i="90"/>
  <c r="BG14" i="90"/>
  <c r="AV15" i="90"/>
  <c r="AZ15" i="90"/>
  <c r="BD15" i="90"/>
  <c r="AV17" i="90"/>
  <c r="AZ17" i="90"/>
  <c r="BD17" i="90"/>
  <c r="AJ39" i="90"/>
  <c r="G14" i="54" s="1"/>
  <c r="BD39" i="90"/>
  <c r="AA14" i="54" s="1"/>
  <c r="BP39" i="90"/>
  <c r="AM14" i="54" s="1"/>
  <c r="I74" i="90"/>
  <c r="N138" i="90"/>
  <c r="F264" i="90"/>
  <c r="AY13" i="90"/>
  <c r="BC13" i="90"/>
  <c r="AV14" i="90"/>
  <c r="AV18" i="90" s="1"/>
  <c r="AU5" i="90" s="1"/>
  <c r="O14" i="48" s="1"/>
  <c r="AZ14" i="90"/>
  <c r="AZ18" i="90" s="1"/>
  <c r="AY5" i="90" s="1"/>
  <c r="S14" i="48" s="1"/>
  <c r="AW15" i="90"/>
  <c r="BA15" i="90"/>
  <c r="AY16" i="90"/>
  <c r="BC16" i="90"/>
  <c r="BG16" i="90"/>
  <c r="AW17" i="90"/>
  <c r="BA17" i="90"/>
  <c r="BA18" i="90" l="1"/>
  <c r="AZ5" i="90" s="1"/>
  <c r="T14" i="48" s="1"/>
  <c r="AW18" i="90"/>
  <c r="AV5" i="90" s="1"/>
  <c r="P14" i="48" s="1"/>
  <c r="BD18" i="90"/>
  <c r="BC5" i="90" s="1"/>
  <c r="W14" i="48" s="1"/>
  <c r="BG18" i="90"/>
  <c r="BF5" i="90" s="1"/>
  <c r="Z14" i="48" s="1"/>
  <c r="BB18" i="91"/>
  <c r="BA5" i="91" s="1"/>
  <c r="U15" i="48" s="1"/>
  <c r="BG18" i="91"/>
  <c r="BF5" i="91" s="1"/>
  <c r="Z15" i="48" s="1"/>
  <c r="BE18" i="91"/>
  <c r="BD5" i="91" s="1"/>
  <c r="X15" i="48" s="1"/>
  <c r="BA18" i="91"/>
  <c r="AZ5" i="91" s="1"/>
  <c r="T15" i="48" s="1"/>
  <c r="BA18" i="92"/>
  <c r="AZ5" i="92" s="1"/>
  <c r="T16" i="48" s="1"/>
  <c r="AW18" i="92"/>
  <c r="AV5" i="92" s="1"/>
  <c r="P16" i="48" s="1"/>
  <c r="BC18" i="92"/>
  <c r="BB5" i="92" s="1"/>
  <c r="V16" i="48" s="1"/>
  <c r="AY18" i="92"/>
  <c r="AX5" i="92" s="1"/>
  <c r="R16" i="48" s="1"/>
  <c r="BD18" i="92"/>
  <c r="BC5" i="92" s="1"/>
  <c r="W16" i="48" s="1"/>
  <c r="BG18" i="92"/>
  <c r="BF5" i="92" s="1"/>
  <c r="Z16" i="48" s="1"/>
  <c r="BA18" i="93"/>
  <c r="AZ5" i="93" s="1"/>
  <c r="T17" i="48" s="1"/>
  <c r="AW18" i="93"/>
  <c r="AV5" i="93" s="1"/>
  <c r="P17" i="48" s="1"/>
  <c r="BC18" i="93"/>
  <c r="BB5" i="93" s="1"/>
  <c r="V17" i="48" s="1"/>
  <c r="BD18" i="93"/>
  <c r="BC5" i="93" s="1"/>
  <c r="W17" i="48" s="1"/>
  <c r="AZ18" i="93"/>
  <c r="AY5" i="93" s="1"/>
  <c r="S17" i="48" s="1"/>
  <c r="BG18" i="93"/>
  <c r="BF5" i="93" s="1"/>
  <c r="Z17" i="48" s="1"/>
  <c r="BG18" i="94"/>
  <c r="BF5" i="94" s="1"/>
  <c r="Z18" i="48" s="1"/>
  <c r="AX18" i="94"/>
  <c r="AW5" i="94" s="1"/>
  <c r="Q18" i="48" s="1"/>
  <c r="BD18" i="94"/>
  <c r="BC5" i="94" s="1"/>
  <c r="W18" i="48" s="1"/>
  <c r="AW18" i="94"/>
  <c r="AV5" i="94" s="1"/>
  <c r="P18" i="48" s="1"/>
  <c r="BE18" i="94"/>
  <c r="BD5" i="94" s="1"/>
  <c r="X18" i="48" s="1"/>
  <c r="AX18" i="95"/>
  <c r="AW5" i="95" s="1"/>
  <c r="Q19" i="48" s="1"/>
  <c r="BG18" i="95"/>
  <c r="BF5" i="95" s="1"/>
  <c r="Z19" i="48" s="1"/>
  <c r="BA18" i="95"/>
  <c r="AZ5" i="95" s="1"/>
  <c r="T19" i="48" s="1"/>
  <c r="BA18" i="96"/>
  <c r="AZ5" i="96" s="1"/>
  <c r="T20" i="48" s="1"/>
  <c r="AW18" i="96"/>
  <c r="AV5" i="96" s="1"/>
  <c r="P20" i="48" s="1"/>
  <c r="BD18" i="96"/>
  <c r="BC5" i="96" s="1"/>
  <c r="W20" i="48" s="1"/>
  <c r="BG18" i="96"/>
  <c r="BF5" i="96" s="1"/>
  <c r="Z20" i="48" s="1"/>
  <c r="BA18" i="97"/>
  <c r="AZ5" i="97" s="1"/>
  <c r="T21" i="48" s="1"/>
  <c r="AW18" i="97"/>
  <c r="AV5" i="97" s="1"/>
  <c r="P21" i="48" s="1"/>
  <c r="BC18" i="97"/>
  <c r="BB5" i="97" s="1"/>
  <c r="V21" i="48" s="1"/>
  <c r="BD18" i="97"/>
  <c r="BC5" i="97" s="1"/>
  <c r="W21" i="48" s="1"/>
  <c r="AZ18" i="97"/>
  <c r="AY5" i="97" s="1"/>
  <c r="S21" i="48" s="1"/>
  <c r="BG18" i="97"/>
  <c r="BF5" i="97" s="1"/>
  <c r="Z21" i="48" s="1"/>
  <c r="BA18" i="98"/>
  <c r="AZ5" i="98" s="1"/>
  <c r="T22" i="48" s="1"/>
  <c r="BC18" i="98"/>
  <c r="BB5" i="98" s="1"/>
  <c r="V22" i="48" s="1"/>
  <c r="BG18" i="98"/>
  <c r="BF5" i="98" s="1"/>
  <c r="Z22" i="48" s="1"/>
  <c r="BA18" i="99"/>
  <c r="AZ5" i="99" s="1"/>
  <c r="T26" i="48" s="1"/>
  <c r="AW18" i="99"/>
  <c r="AV5" i="99" s="1"/>
  <c r="P26" i="48" s="1"/>
  <c r="BC18" i="99"/>
  <c r="BB5" i="99" s="1"/>
  <c r="V26" i="48" s="1"/>
  <c r="BD18" i="99"/>
  <c r="BC5" i="99" s="1"/>
  <c r="W26" i="48" s="1"/>
  <c r="BG18" i="99"/>
  <c r="BF5" i="99" s="1"/>
  <c r="Z26" i="48" s="1"/>
  <c r="BA18" i="100"/>
  <c r="AZ5" i="100" s="1"/>
  <c r="T25" i="48" s="1"/>
  <c r="AW18" i="100"/>
  <c r="AV5" i="100" s="1"/>
  <c r="P25" i="48" s="1"/>
  <c r="BC18" i="100"/>
  <c r="BB5" i="100" s="1"/>
  <c r="V25" i="48" s="1"/>
  <c r="BG18" i="100"/>
  <c r="BF5" i="100" s="1"/>
  <c r="Z25" i="48" s="1"/>
  <c r="BG18" i="101"/>
  <c r="BF5" i="101" s="1"/>
  <c r="Z27" i="48" s="1"/>
  <c r="BE18" i="101"/>
  <c r="BD5" i="101" s="1"/>
  <c r="X27" i="48" s="1"/>
  <c r="AW18" i="101"/>
  <c r="AV5" i="101" s="1"/>
  <c r="P27" i="48" s="1"/>
  <c r="BA18" i="102"/>
  <c r="AZ5" i="102" s="1"/>
  <c r="T28" i="48" s="1"/>
  <c r="AW18" i="102"/>
  <c r="AV5" i="102" s="1"/>
  <c r="P28" i="48" s="1"/>
  <c r="BC18" i="102"/>
  <c r="BB5" i="102" s="1"/>
  <c r="V28" i="48" s="1"/>
  <c r="BD18" i="102"/>
  <c r="BC5" i="102" s="1"/>
  <c r="W28" i="48" s="1"/>
  <c r="AZ18" i="102"/>
  <c r="AY5" i="102" s="1"/>
  <c r="S28" i="48" s="1"/>
  <c r="BG18" i="102"/>
  <c r="BF5" i="102" s="1"/>
  <c r="Z28" i="48" s="1"/>
  <c r="BA18" i="103"/>
  <c r="AZ5" i="103" s="1"/>
  <c r="T29" i="48" s="1"/>
  <c r="AW18" i="103"/>
  <c r="AV5" i="103" s="1"/>
  <c r="P29" i="48" s="1"/>
  <c r="BD18" i="103"/>
  <c r="BC5" i="103" s="1"/>
  <c r="W29" i="48" s="1"/>
  <c r="BG18" i="103"/>
  <c r="BF5" i="103" s="1"/>
  <c r="Z29" i="48" s="1"/>
  <c r="BF18" i="103"/>
  <c r="BE5" i="103" s="1"/>
  <c r="Y29" i="48" s="1"/>
  <c r="BB18" i="103"/>
  <c r="BA5" i="103" s="1"/>
  <c r="U29" i="48" s="1"/>
  <c r="AX18" i="103"/>
  <c r="AW5" i="103" s="1"/>
  <c r="Q29" i="48" s="1"/>
  <c r="BA18" i="104"/>
  <c r="AZ5" i="104" s="1"/>
  <c r="T30" i="48" s="1"/>
  <c r="AW18" i="104"/>
  <c r="AV5" i="104" s="1"/>
  <c r="P30" i="48" s="1"/>
  <c r="BD18" i="104"/>
  <c r="BC5" i="104" s="1"/>
  <c r="W30" i="48" s="1"/>
  <c r="BG18" i="104"/>
  <c r="BF5" i="104" s="1"/>
  <c r="Z30" i="48" s="1"/>
  <c r="BA18" i="105"/>
  <c r="AZ5" i="105" s="1"/>
  <c r="T31" i="48" s="1"/>
  <c r="AW18" i="105"/>
  <c r="AV5" i="105" s="1"/>
  <c r="P31" i="48" s="1"/>
  <c r="BC18" i="105"/>
  <c r="BB5" i="105" s="1"/>
  <c r="V31" i="48" s="1"/>
  <c r="AY18" i="105"/>
  <c r="AX5" i="105" s="1"/>
  <c r="R31" i="48" s="1"/>
  <c r="AV18" i="105"/>
  <c r="AU5" i="105" s="1"/>
  <c r="O31" i="48" s="1"/>
  <c r="BG18" i="105"/>
  <c r="BF5" i="105" s="1"/>
  <c r="Z31" i="48" s="1"/>
  <c r="BA18" i="106"/>
  <c r="AZ5" i="106" s="1"/>
  <c r="T32" i="48" s="1"/>
  <c r="BA18" i="107"/>
  <c r="AZ5" i="107" s="1"/>
  <c r="T33" i="48" s="1"/>
  <c r="AW18" i="107"/>
  <c r="AV5" i="107" s="1"/>
  <c r="P33" i="48" s="1"/>
  <c r="BD18" i="107"/>
  <c r="BC5" i="107" s="1"/>
  <c r="W33" i="48" s="1"/>
  <c r="BG18" i="107"/>
  <c r="BF5" i="107" s="1"/>
  <c r="Z33" i="48" s="1"/>
  <c r="BA18" i="108"/>
  <c r="AZ5" i="108" s="1"/>
  <c r="T34" i="48" s="1"/>
  <c r="AW18" i="108"/>
  <c r="AV5" i="108" s="1"/>
  <c r="P34" i="48" s="1"/>
  <c r="BG18" i="108"/>
  <c r="BF5" i="108" s="1"/>
  <c r="Z34" i="48" s="1"/>
  <c r="BG18" i="129"/>
  <c r="BF5" i="129" s="1"/>
  <c r="Z24" i="48" s="1"/>
  <c r="BA18" i="129"/>
  <c r="AZ5" i="129" s="1"/>
  <c r="T24" i="48" s="1"/>
  <c r="AW18" i="129"/>
  <c r="AV5" i="129" s="1"/>
  <c r="P24" i="48" s="1"/>
  <c r="AX18" i="129"/>
  <c r="AW5" i="129" s="1"/>
  <c r="Q24" i="48" s="1"/>
  <c r="BB18" i="108"/>
  <c r="BA5" i="108" s="1"/>
  <c r="U34" i="48" s="1"/>
  <c r="BF18" i="108"/>
  <c r="BE5" i="108" s="1"/>
  <c r="Y34" i="48" s="1"/>
  <c r="AX18" i="107"/>
  <c r="AW5" i="107" s="1"/>
  <c r="Q33" i="48" s="1"/>
  <c r="AX18" i="104"/>
  <c r="AW5" i="104" s="1"/>
  <c r="Q30" i="48" s="1"/>
  <c r="BB18" i="104"/>
  <c r="BA5" i="104" s="1"/>
  <c r="U30" i="48" s="1"/>
  <c r="BF18" i="104"/>
  <c r="BE5" i="104" s="1"/>
  <c r="Y30" i="48" s="1"/>
  <c r="BE18" i="103"/>
  <c r="BD5" i="103" s="1"/>
  <c r="X29" i="48" s="1"/>
  <c r="AX18" i="102"/>
  <c r="AW5" i="102" s="1"/>
  <c r="Q28" i="48" s="1"/>
  <c r="BB18" i="102"/>
  <c r="BA5" i="102" s="1"/>
  <c r="U28" i="48" s="1"/>
  <c r="BD18" i="101"/>
  <c r="BC5" i="101" s="1"/>
  <c r="W27" i="48" s="1"/>
  <c r="AX18" i="100"/>
  <c r="AW5" i="100" s="1"/>
  <c r="Q25" i="48" s="1"/>
  <c r="BB18" i="100"/>
  <c r="BA5" i="100" s="1"/>
  <c r="U25" i="48" s="1"/>
  <c r="BF18" i="100"/>
  <c r="BE5" i="100" s="1"/>
  <c r="Y25" i="48" s="1"/>
  <c r="BE18" i="98"/>
  <c r="BD5" i="98" s="1"/>
  <c r="X22" i="48" s="1"/>
  <c r="BE18" i="97"/>
  <c r="BD5" i="97" s="1"/>
  <c r="X21" i="48" s="1"/>
  <c r="AX18" i="96"/>
  <c r="AW5" i="96" s="1"/>
  <c r="Q20" i="48" s="1"/>
  <c r="AV18" i="95"/>
  <c r="AU5" i="95" s="1"/>
  <c r="O19" i="48" s="1"/>
  <c r="AZ18" i="95"/>
  <c r="AY5" i="95" s="1"/>
  <c r="S19" i="48" s="1"/>
  <c r="BD18" i="95"/>
  <c r="BC5" i="95" s="1"/>
  <c r="W19" i="48" s="1"/>
  <c r="BF18" i="93"/>
  <c r="BE5" i="93" s="1"/>
  <c r="Y17" i="48" s="1"/>
  <c r="AX18" i="92"/>
  <c r="AW5" i="92" s="1"/>
  <c r="Q16" i="48" s="1"/>
  <c r="BB18" i="92"/>
  <c r="BA5" i="92" s="1"/>
  <c r="U16" i="48" s="1"/>
  <c r="AV18" i="91"/>
  <c r="AU5" i="91" s="1"/>
  <c r="O15" i="48" s="1"/>
  <c r="AZ18" i="91"/>
  <c r="AY5" i="91" s="1"/>
  <c r="S15" i="48" s="1"/>
  <c r="BD18" i="91"/>
  <c r="BC5" i="91" s="1"/>
  <c r="W15" i="48" s="1"/>
  <c r="AW18" i="106"/>
  <c r="AV5" i="106" s="1"/>
  <c r="P32" i="48" s="1"/>
  <c r="BD18" i="106"/>
  <c r="BC5" i="106" s="1"/>
  <c r="W32" i="48" s="1"/>
  <c r="AZ18" i="106"/>
  <c r="AY5" i="106" s="1"/>
  <c r="S32" i="48" s="1"/>
  <c r="AV18" i="106"/>
  <c r="AU5" i="106" s="1"/>
  <c r="O32" i="48" s="1"/>
  <c r="BG18" i="106"/>
  <c r="BF5" i="106" s="1"/>
  <c r="Z32" i="48" s="1"/>
  <c r="BC18" i="129"/>
  <c r="BB5" i="129" s="1"/>
  <c r="V24" i="48" s="1"/>
  <c r="M142" i="129"/>
  <c r="O135" i="129"/>
  <c r="AL15" i="129" s="1"/>
  <c r="M143" i="129"/>
  <c r="AY18" i="129"/>
  <c r="AX5" i="129" s="1"/>
  <c r="R24" i="48" s="1"/>
  <c r="M79" i="129"/>
  <c r="M78" i="129"/>
  <c r="O71" i="129"/>
  <c r="AL14" i="129" s="1"/>
  <c r="M206" i="129"/>
  <c r="M205" i="129"/>
  <c r="O198" i="129"/>
  <c r="AL16" i="129" s="1"/>
  <c r="AM13" i="129"/>
  <c r="AE39" i="129"/>
  <c r="B24" i="54" s="1"/>
  <c r="M269" i="129"/>
  <c r="M268" i="129"/>
  <c r="O261" i="129"/>
  <c r="AL17" i="129" s="1"/>
  <c r="AE39" i="108"/>
  <c r="B34" i="54" s="1"/>
  <c r="O198" i="108"/>
  <c r="AL16" i="108" s="1"/>
  <c r="AM16" i="108" s="1"/>
  <c r="O261" i="108"/>
  <c r="AL17" i="108" s="1"/>
  <c r="AM17" i="108" s="1"/>
  <c r="M268" i="108"/>
  <c r="BC18" i="108"/>
  <c r="BB5" i="108" s="1"/>
  <c r="V34" i="48" s="1"/>
  <c r="AY18" i="108"/>
  <c r="AX5" i="108" s="1"/>
  <c r="R34" i="48" s="1"/>
  <c r="M78" i="108"/>
  <c r="O71" i="108"/>
  <c r="AL14" i="108" s="1"/>
  <c r="M79" i="108"/>
  <c r="M142" i="108"/>
  <c r="O135" i="108"/>
  <c r="AL15" i="108" s="1"/>
  <c r="M143" i="108"/>
  <c r="BC18" i="107"/>
  <c r="BB5" i="107" s="1"/>
  <c r="V33" i="48" s="1"/>
  <c r="AM13" i="107"/>
  <c r="AE39" i="107"/>
  <c r="B33" i="54" s="1"/>
  <c r="M78" i="107"/>
  <c r="O71" i="107"/>
  <c r="AL14" i="107" s="1"/>
  <c r="M79" i="107"/>
  <c r="AY18" i="107"/>
  <c r="AX5" i="107" s="1"/>
  <c r="R33" i="48" s="1"/>
  <c r="M142" i="107"/>
  <c r="O135" i="107"/>
  <c r="AL15" i="107" s="1"/>
  <c r="M143" i="107"/>
  <c r="M269" i="107"/>
  <c r="M268" i="107"/>
  <c r="O261" i="107"/>
  <c r="AL17" i="107" s="1"/>
  <c r="M206" i="107"/>
  <c r="M205" i="107"/>
  <c r="O198" i="107"/>
  <c r="AL16" i="107" s="1"/>
  <c r="M206" i="106"/>
  <c r="M205" i="106"/>
  <c r="O198" i="106"/>
  <c r="AL16" i="106" s="1"/>
  <c r="AM13" i="106"/>
  <c r="AE39" i="106"/>
  <c r="B32" i="54" s="1"/>
  <c r="M269" i="106"/>
  <c r="M268" i="106"/>
  <c r="O261" i="106"/>
  <c r="AL17" i="106" s="1"/>
  <c r="BC18" i="106"/>
  <c r="BB5" i="106" s="1"/>
  <c r="V32" i="48" s="1"/>
  <c r="M142" i="106"/>
  <c r="O135" i="106"/>
  <c r="AL15" i="106" s="1"/>
  <c r="M143" i="106"/>
  <c r="AY18" i="106"/>
  <c r="AX5" i="106" s="1"/>
  <c r="R32" i="48" s="1"/>
  <c r="M79" i="106"/>
  <c r="M78" i="106"/>
  <c r="O71" i="106"/>
  <c r="AL14" i="106" s="1"/>
  <c r="O261" i="104"/>
  <c r="AL17" i="104" s="1"/>
  <c r="AI39" i="104" s="1"/>
  <c r="F30" i="54" s="1"/>
  <c r="M268" i="103"/>
  <c r="M269" i="104"/>
  <c r="M142" i="105"/>
  <c r="O135" i="105"/>
  <c r="AL15" i="105" s="1"/>
  <c r="M143" i="105"/>
  <c r="M269" i="103"/>
  <c r="M79" i="105"/>
  <c r="M78" i="105"/>
  <c r="O71" i="105"/>
  <c r="AL14" i="105" s="1"/>
  <c r="M205" i="104"/>
  <c r="M206" i="105"/>
  <c r="M205" i="105"/>
  <c r="O198" i="105"/>
  <c r="AL16" i="105" s="1"/>
  <c r="O198" i="104"/>
  <c r="AL16" i="104" s="1"/>
  <c r="AH39" i="104" s="1"/>
  <c r="E30" i="54" s="1"/>
  <c r="AM13" i="105"/>
  <c r="AE39" i="105"/>
  <c r="B31" i="54" s="1"/>
  <c r="M269" i="105"/>
  <c r="M268" i="105"/>
  <c r="O261" i="105"/>
  <c r="AL17" i="105" s="1"/>
  <c r="AE39" i="104"/>
  <c r="B30" i="54" s="1"/>
  <c r="AE39" i="103"/>
  <c r="B29" i="54" s="1"/>
  <c r="BC18" i="104"/>
  <c r="BB5" i="104" s="1"/>
  <c r="V30" i="48" s="1"/>
  <c r="AY18" i="104"/>
  <c r="AX5" i="104" s="1"/>
  <c r="R30" i="48" s="1"/>
  <c r="M79" i="104"/>
  <c r="M78" i="104"/>
  <c r="O71" i="104"/>
  <c r="AL14" i="104" s="1"/>
  <c r="M142" i="104"/>
  <c r="O135" i="104"/>
  <c r="AL15" i="104" s="1"/>
  <c r="M143" i="104"/>
  <c r="AI39" i="103"/>
  <c r="F29" i="54" s="1"/>
  <c r="AM17" i="103"/>
  <c r="AV18" i="103"/>
  <c r="AU5" i="103" s="1"/>
  <c r="O29" i="48" s="1"/>
  <c r="BC18" i="103"/>
  <c r="BB5" i="103" s="1"/>
  <c r="V29" i="48" s="1"/>
  <c r="M79" i="103"/>
  <c r="M78" i="103"/>
  <c r="O71" i="103"/>
  <c r="AL14" i="103" s="1"/>
  <c r="M142" i="103"/>
  <c r="O135" i="103"/>
  <c r="AL15" i="103" s="1"/>
  <c r="M143" i="103"/>
  <c r="AY18" i="103"/>
  <c r="AX5" i="103" s="1"/>
  <c r="R29" i="48" s="1"/>
  <c r="M206" i="103"/>
  <c r="M205" i="103"/>
  <c r="O198" i="103"/>
  <c r="AL16" i="103" s="1"/>
  <c r="AE39" i="94"/>
  <c r="B18" i="54" s="1"/>
  <c r="M142" i="102"/>
  <c r="O135" i="102"/>
  <c r="AL15" i="102" s="1"/>
  <c r="M143" i="102"/>
  <c r="M269" i="102"/>
  <c r="M268" i="102"/>
  <c r="O261" i="102"/>
  <c r="AL17" i="102" s="1"/>
  <c r="M78" i="102"/>
  <c r="O71" i="102"/>
  <c r="AL14" i="102" s="1"/>
  <c r="M79" i="102"/>
  <c r="M206" i="102"/>
  <c r="M205" i="102"/>
  <c r="O198" i="102"/>
  <c r="AL16" i="102" s="1"/>
  <c r="AY18" i="102"/>
  <c r="AX5" i="102" s="1"/>
  <c r="R28" i="48" s="1"/>
  <c r="AM13" i="102"/>
  <c r="AE39" i="102"/>
  <c r="B28" i="54" s="1"/>
  <c r="AY18" i="101"/>
  <c r="AX5" i="101" s="1"/>
  <c r="R27" i="48" s="1"/>
  <c r="M206" i="101"/>
  <c r="M205" i="101"/>
  <c r="O198" i="101"/>
  <c r="AL16" i="101" s="1"/>
  <c r="AM13" i="101"/>
  <c r="AE39" i="101"/>
  <c r="B27" i="54" s="1"/>
  <c r="M78" i="101"/>
  <c r="O71" i="101"/>
  <c r="AL14" i="101" s="1"/>
  <c r="M79" i="101"/>
  <c r="M142" i="101"/>
  <c r="O135" i="101"/>
  <c r="AL15" i="101" s="1"/>
  <c r="M143" i="101"/>
  <c r="BC18" i="101"/>
  <c r="BB5" i="101" s="1"/>
  <c r="V27" i="48" s="1"/>
  <c r="BA18" i="101"/>
  <c r="AZ5" i="101" s="1"/>
  <c r="T27" i="48" s="1"/>
  <c r="M269" i="101"/>
  <c r="M268" i="101"/>
  <c r="O261" i="101"/>
  <c r="AL17" i="101" s="1"/>
  <c r="M142" i="100"/>
  <c r="O135" i="100"/>
  <c r="AL15" i="100" s="1"/>
  <c r="M143" i="100"/>
  <c r="AY18" i="100"/>
  <c r="AX5" i="100" s="1"/>
  <c r="R25" i="48" s="1"/>
  <c r="M79" i="100"/>
  <c r="M78" i="100"/>
  <c r="O71" i="100"/>
  <c r="AL14" i="100" s="1"/>
  <c r="M206" i="100"/>
  <c r="M205" i="100"/>
  <c r="O198" i="100"/>
  <c r="AL16" i="100" s="1"/>
  <c r="AM13" i="100"/>
  <c r="AE39" i="100"/>
  <c r="B25" i="54" s="1"/>
  <c r="M269" i="100"/>
  <c r="M268" i="100"/>
  <c r="O261" i="100"/>
  <c r="AL17" i="100" s="1"/>
  <c r="M79" i="99"/>
  <c r="M78" i="99"/>
  <c r="O71" i="99"/>
  <c r="AL14" i="99" s="1"/>
  <c r="AY18" i="99"/>
  <c r="AX5" i="99" s="1"/>
  <c r="R26" i="48" s="1"/>
  <c r="M206" i="99"/>
  <c r="M205" i="99"/>
  <c r="O198" i="99"/>
  <c r="AL16" i="99" s="1"/>
  <c r="AM13" i="99"/>
  <c r="AE39" i="99"/>
  <c r="B26" i="54" s="1"/>
  <c r="M269" i="99"/>
  <c r="M268" i="99"/>
  <c r="O261" i="99"/>
  <c r="AL17" i="99" s="1"/>
  <c r="M142" i="99"/>
  <c r="O135" i="99"/>
  <c r="AL15" i="99" s="1"/>
  <c r="M143" i="99"/>
  <c r="AM13" i="98"/>
  <c r="AE39" i="98"/>
  <c r="B22" i="54" s="1"/>
  <c r="AY18" i="98"/>
  <c r="AX5" i="98" s="1"/>
  <c r="R22" i="48" s="1"/>
  <c r="M142" i="98"/>
  <c r="O135" i="98"/>
  <c r="AL15" i="98" s="1"/>
  <c r="M143" i="98"/>
  <c r="M269" i="98"/>
  <c r="M268" i="98"/>
  <c r="O261" i="98"/>
  <c r="AL17" i="98" s="1"/>
  <c r="M78" i="98"/>
  <c r="O71" i="98"/>
  <c r="AL14" i="98" s="1"/>
  <c r="M79" i="98"/>
  <c r="M206" i="98"/>
  <c r="M205" i="98"/>
  <c r="O198" i="98"/>
  <c r="AL16" i="98" s="1"/>
  <c r="M205" i="94"/>
  <c r="M142" i="97"/>
  <c r="O135" i="97"/>
  <c r="AL15" i="97" s="1"/>
  <c r="M143" i="97"/>
  <c r="AY18" i="97"/>
  <c r="AX5" i="97" s="1"/>
  <c r="R21" i="48" s="1"/>
  <c r="M79" i="97"/>
  <c r="M78" i="97"/>
  <c r="O71" i="97"/>
  <c r="AL14" i="97" s="1"/>
  <c r="M206" i="97"/>
  <c r="M205" i="97"/>
  <c r="O198" i="97"/>
  <c r="AL16" i="97" s="1"/>
  <c r="AM13" i="97"/>
  <c r="AE39" i="97"/>
  <c r="B21" i="54" s="1"/>
  <c r="M269" i="97"/>
  <c r="M268" i="97"/>
  <c r="O261" i="97"/>
  <c r="AL17" i="97" s="1"/>
  <c r="O198" i="94"/>
  <c r="AL16" i="94" s="1"/>
  <c r="AM16" i="94" s="1"/>
  <c r="O261" i="94"/>
  <c r="AL17" i="94" s="1"/>
  <c r="AI39" i="94" s="1"/>
  <c r="F18" i="54" s="1"/>
  <c r="M268" i="94"/>
  <c r="BC18" i="96"/>
  <c r="BB5" i="96" s="1"/>
  <c r="V20" i="48" s="1"/>
  <c r="M79" i="96"/>
  <c r="M78" i="96"/>
  <c r="O71" i="96"/>
  <c r="AL14" i="96" s="1"/>
  <c r="AY18" i="96"/>
  <c r="AX5" i="96" s="1"/>
  <c r="R20" i="48" s="1"/>
  <c r="M206" i="96"/>
  <c r="M205" i="96"/>
  <c r="O198" i="96"/>
  <c r="AL16" i="96" s="1"/>
  <c r="AM13" i="96"/>
  <c r="AE39" i="96"/>
  <c r="B20" i="54" s="1"/>
  <c r="M269" i="96"/>
  <c r="M268" i="96"/>
  <c r="O261" i="96"/>
  <c r="AL17" i="96" s="1"/>
  <c r="M142" i="96"/>
  <c r="O135" i="96"/>
  <c r="AL15" i="96" s="1"/>
  <c r="M143" i="96"/>
  <c r="M268" i="93"/>
  <c r="M142" i="95"/>
  <c r="O135" i="95"/>
  <c r="AL15" i="95" s="1"/>
  <c r="M143" i="95"/>
  <c r="M205" i="93"/>
  <c r="BC18" i="95"/>
  <c r="BB5" i="95" s="1"/>
  <c r="V19" i="48" s="1"/>
  <c r="AW18" i="95"/>
  <c r="AV5" i="95" s="1"/>
  <c r="P19" i="48" s="1"/>
  <c r="M79" i="95"/>
  <c r="M78" i="95"/>
  <c r="O71" i="95"/>
  <c r="AL14" i="95" s="1"/>
  <c r="O198" i="93"/>
  <c r="AL16" i="93" s="1"/>
  <c r="AM16" i="93" s="1"/>
  <c r="AY18" i="95"/>
  <c r="AX5" i="95" s="1"/>
  <c r="R19" i="48" s="1"/>
  <c r="BF18" i="95"/>
  <c r="BE5" i="95" s="1"/>
  <c r="Y19" i="48" s="1"/>
  <c r="M206" i="95"/>
  <c r="M205" i="95"/>
  <c r="O198" i="95"/>
  <c r="AL16" i="95" s="1"/>
  <c r="BB18" i="95"/>
  <c r="BA5" i="95" s="1"/>
  <c r="U19" i="48" s="1"/>
  <c r="BE18" i="95"/>
  <c r="BD5" i="95" s="1"/>
  <c r="X19" i="48" s="1"/>
  <c r="AM13" i="95"/>
  <c r="AE39" i="95"/>
  <c r="B19" i="54" s="1"/>
  <c r="M269" i="95"/>
  <c r="M268" i="95"/>
  <c r="O261" i="95"/>
  <c r="AL17" i="95" s="1"/>
  <c r="O198" i="92"/>
  <c r="AL16" i="92" s="1"/>
  <c r="AM16" i="92" s="1"/>
  <c r="O261" i="93"/>
  <c r="AL17" i="93" s="1"/>
  <c r="AI39" i="93" s="1"/>
  <c r="F17" i="54" s="1"/>
  <c r="M79" i="94"/>
  <c r="O71" i="94"/>
  <c r="AL14" i="94" s="1"/>
  <c r="M78" i="94"/>
  <c r="BC18" i="94"/>
  <c r="BB5" i="94" s="1"/>
  <c r="V18" i="48" s="1"/>
  <c r="M142" i="94"/>
  <c r="O135" i="94"/>
  <c r="AL15" i="94" s="1"/>
  <c r="M143" i="94"/>
  <c r="M205" i="92"/>
  <c r="AY18" i="94"/>
  <c r="AX5" i="94" s="1"/>
  <c r="R18" i="48" s="1"/>
  <c r="M268" i="92"/>
  <c r="AE39" i="93"/>
  <c r="B17" i="54" s="1"/>
  <c r="M269" i="92"/>
  <c r="AY18" i="93"/>
  <c r="AX5" i="93" s="1"/>
  <c r="R17" i="48" s="1"/>
  <c r="M79" i="93"/>
  <c r="M78" i="93"/>
  <c r="O71" i="93"/>
  <c r="AL14" i="93" s="1"/>
  <c r="M142" i="93"/>
  <c r="O135" i="93"/>
  <c r="AL15" i="93" s="1"/>
  <c r="M143" i="93"/>
  <c r="AE39" i="92"/>
  <c r="B16" i="54" s="1"/>
  <c r="M79" i="92"/>
  <c r="M78" i="92"/>
  <c r="O71" i="92"/>
  <c r="AL14" i="92" s="1"/>
  <c r="M142" i="92"/>
  <c r="O135" i="92"/>
  <c r="AL15" i="92" s="1"/>
  <c r="M143" i="92"/>
  <c r="AI39" i="92"/>
  <c r="F16" i="54" s="1"/>
  <c r="AM17" i="92"/>
  <c r="M79" i="91"/>
  <c r="M78" i="91"/>
  <c r="O71" i="91"/>
  <c r="AL14" i="91" s="1"/>
  <c r="BC18" i="91"/>
  <c r="BB5" i="91" s="1"/>
  <c r="V15" i="48" s="1"/>
  <c r="BF18" i="91"/>
  <c r="BE5" i="91" s="1"/>
  <c r="Y15" i="48" s="1"/>
  <c r="AW18" i="91"/>
  <c r="AV5" i="91" s="1"/>
  <c r="P15" i="48" s="1"/>
  <c r="M206" i="91"/>
  <c r="M205" i="91"/>
  <c r="O198" i="91"/>
  <c r="AL16" i="91" s="1"/>
  <c r="AY18" i="91"/>
  <c r="AX5" i="91" s="1"/>
  <c r="R15" i="48" s="1"/>
  <c r="AM13" i="91"/>
  <c r="AE39" i="91"/>
  <c r="B15" i="54" s="1"/>
  <c r="M269" i="91"/>
  <c r="M268" i="91"/>
  <c r="O261" i="91"/>
  <c r="AL17" i="91" s="1"/>
  <c r="AX18" i="91"/>
  <c r="AW5" i="91" s="1"/>
  <c r="Q15" i="48" s="1"/>
  <c r="M142" i="91"/>
  <c r="O135" i="91"/>
  <c r="AL15" i="91" s="1"/>
  <c r="M143" i="91"/>
  <c r="M206" i="90"/>
  <c r="M205" i="90"/>
  <c r="O198" i="90"/>
  <c r="AL16" i="90" s="1"/>
  <c r="AM13" i="90"/>
  <c r="AE39" i="90"/>
  <c r="B14" i="54" s="1"/>
  <c r="M269" i="90"/>
  <c r="M268" i="90"/>
  <c r="O261" i="90"/>
  <c r="AL17" i="90" s="1"/>
  <c r="BC18" i="90"/>
  <c r="BB5" i="90" s="1"/>
  <c r="V14" i="48" s="1"/>
  <c r="M142" i="90"/>
  <c r="O135" i="90"/>
  <c r="AL15" i="90" s="1"/>
  <c r="M143" i="90"/>
  <c r="AY18" i="90"/>
  <c r="AX5" i="90" s="1"/>
  <c r="R14" i="48" s="1"/>
  <c r="M79" i="90"/>
  <c r="M78" i="90"/>
  <c r="O71" i="90"/>
  <c r="AL14" i="90" s="1"/>
  <c r="AI39" i="129" l="1"/>
  <c r="F24" i="54" s="1"/>
  <c r="AM17" i="129"/>
  <c r="AL18" i="129"/>
  <c r="AH5" i="129" s="1"/>
  <c r="B24" i="48" s="1"/>
  <c r="AG39" i="129"/>
  <c r="D24" i="54" s="1"/>
  <c r="AM15" i="129"/>
  <c r="AM16" i="129"/>
  <c r="AH39" i="129"/>
  <c r="E24" i="54" s="1"/>
  <c r="AF39" i="129"/>
  <c r="C24" i="54" s="1"/>
  <c r="AM14" i="129"/>
  <c r="AI39" i="108"/>
  <c r="F34" i="54" s="1"/>
  <c r="AH39" i="108"/>
  <c r="E34" i="54" s="1"/>
  <c r="AF39" i="108"/>
  <c r="C34" i="54" s="1"/>
  <c r="AM14" i="108"/>
  <c r="AL18" i="108"/>
  <c r="AH5" i="108" s="1"/>
  <c r="B34" i="48" s="1"/>
  <c r="AG39" i="108"/>
  <c r="D34" i="54" s="1"/>
  <c r="AM15" i="108"/>
  <c r="AL18" i="102"/>
  <c r="AH5" i="102" s="1"/>
  <c r="B28" i="48" s="1"/>
  <c r="AL18" i="107"/>
  <c r="AH5" i="107" s="1"/>
  <c r="B33" i="48" s="1"/>
  <c r="AI39" i="107"/>
  <c r="F33" i="54" s="1"/>
  <c r="AM17" i="107"/>
  <c r="AG39" i="107"/>
  <c r="D33" i="54" s="1"/>
  <c r="AM15" i="107"/>
  <c r="AF39" i="107"/>
  <c r="C33" i="54" s="1"/>
  <c r="AM14" i="107"/>
  <c r="AM16" i="107"/>
  <c r="AH39" i="107"/>
  <c r="E33" i="54" s="1"/>
  <c r="AG39" i="106"/>
  <c r="D32" i="54" s="1"/>
  <c r="AM15" i="106"/>
  <c r="AM16" i="106"/>
  <c r="AH39" i="106"/>
  <c r="E32" i="54" s="1"/>
  <c r="AM16" i="104"/>
  <c r="AF39" i="106"/>
  <c r="C32" i="54" s="1"/>
  <c r="AM14" i="106"/>
  <c r="AI39" i="106"/>
  <c r="F32" i="54" s="1"/>
  <c r="AM17" i="106"/>
  <c r="AL18" i="106"/>
  <c r="AH5" i="106" s="1"/>
  <c r="B32" i="48" s="1"/>
  <c r="AM17" i="104"/>
  <c r="AM16" i="105"/>
  <c r="AH39" i="105"/>
  <c r="E31" i="54" s="1"/>
  <c r="AF39" i="105"/>
  <c r="C31" i="54" s="1"/>
  <c r="AM14" i="105"/>
  <c r="AI39" i="105"/>
  <c r="F31" i="54" s="1"/>
  <c r="AM17" i="105"/>
  <c r="AL18" i="105"/>
  <c r="AH5" i="105" s="1"/>
  <c r="B31" i="48" s="1"/>
  <c r="AG39" i="105"/>
  <c r="D31" i="54" s="1"/>
  <c r="AM15" i="105"/>
  <c r="AF39" i="104"/>
  <c r="C30" i="54" s="1"/>
  <c r="AM14" i="104"/>
  <c r="AL18" i="104"/>
  <c r="AH5" i="104" s="1"/>
  <c r="B30" i="48" s="1"/>
  <c r="AG39" i="104"/>
  <c r="D30" i="54" s="1"/>
  <c r="AM15" i="104"/>
  <c r="AM16" i="103"/>
  <c r="AH39" i="103"/>
  <c r="E29" i="54" s="1"/>
  <c r="AF39" i="103"/>
  <c r="C29" i="54" s="1"/>
  <c r="AM14" i="103"/>
  <c r="AL18" i="103"/>
  <c r="AH5" i="103" s="1"/>
  <c r="B29" i="48" s="1"/>
  <c r="AG39" i="103"/>
  <c r="D29" i="54" s="1"/>
  <c r="AM15" i="103"/>
  <c r="AI39" i="102"/>
  <c r="F28" i="54" s="1"/>
  <c r="AM17" i="102"/>
  <c r="AG39" i="102"/>
  <c r="D28" i="54" s="1"/>
  <c r="AM15" i="102"/>
  <c r="AM16" i="102"/>
  <c r="AH39" i="102"/>
  <c r="E28" i="54" s="1"/>
  <c r="AF39" i="102"/>
  <c r="C28" i="54" s="1"/>
  <c r="AM14" i="102"/>
  <c r="AG39" i="101"/>
  <c r="D27" i="54" s="1"/>
  <c r="AM15" i="101"/>
  <c r="AM16" i="101"/>
  <c r="AH39" i="101"/>
  <c r="E27" i="54" s="1"/>
  <c r="AI39" i="101"/>
  <c r="F27" i="54" s="1"/>
  <c r="AM17" i="101"/>
  <c r="AL18" i="101"/>
  <c r="AH5" i="101" s="1"/>
  <c r="B27" i="48" s="1"/>
  <c r="AF39" i="101"/>
  <c r="C27" i="54" s="1"/>
  <c r="AM14" i="101"/>
  <c r="AF39" i="100"/>
  <c r="C25" i="54" s="1"/>
  <c r="AM14" i="100"/>
  <c r="AI39" i="100"/>
  <c r="F25" i="54" s="1"/>
  <c r="AM17" i="100"/>
  <c r="AL18" i="100"/>
  <c r="AH5" i="100" s="1"/>
  <c r="B25" i="48" s="1"/>
  <c r="AM16" i="100"/>
  <c r="AH39" i="100"/>
  <c r="E25" i="54" s="1"/>
  <c r="AG39" i="100"/>
  <c r="D25" i="54" s="1"/>
  <c r="AM15" i="100"/>
  <c r="AM17" i="94"/>
  <c r="AH39" i="93"/>
  <c r="E17" i="54" s="1"/>
  <c r="AG39" i="99"/>
  <c r="D26" i="54" s="1"/>
  <c r="AM15" i="99"/>
  <c r="AM16" i="99"/>
  <c r="AH39" i="99"/>
  <c r="E26" i="54" s="1"/>
  <c r="AF39" i="99"/>
  <c r="C26" i="54" s="1"/>
  <c r="AM14" i="99"/>
  <c r="AH39" i="94"/>
  <c r="E18" i="54" s="1"/>
  <c r="AI39" i="99"/>
  <c r="F26" i="54" s="1"/>
  <c r="AM17" i="99"/>
  <c r="AL18" i="99"/>
  <c r="AL18" i="97"/>
  <c r="AH5" i="97" s="1"/>
  <c r="B21" i="48" s="1"/>
  <c r="AF39" i="98"/>
  <c r="C22" i="54" s="1"/>
  <c r="AM14" i="98"/>
  <c r="AI39" i="98"/>
  <c r="F22" i="54" s="1"/>
  <c r="AM17" i="98"/>
  <c r="AG39" i="98"/>
  <c r="D22" i="54" s="1"/>
  <c r="AM15" i="98"/>
  <c r="AL18" i="98"/>
  <c r="AH5" i="98" s="1"/>
  <c r="B22" i="48" s="1"/>
  <c r="AM16" i="98"/>
  <c r="AH39" i="98"/>
  <c r="E22" i="54" s="1"/>
  <c r="AI39" i="97"/>
  <c r="F21" i="54" s="1"/>
  <c r="AM17" i="97"/>
  <c r="AF39" i="97"/>
  <c r="C21" i="54" s="1"/>
  <c r="AM14" i="97"/>
  <c r="AM16" i="97"/>
  <c r="AH39" i="97"/>
  <c r="E21" i="54" s="1"/>
  <c r="AG39" i="97"/>
  <c r="D21" i="54" s="1"/>
  <c r="AM15" i="97"/>
  <c r="AI39" i="96"/>
  <c r="F20" i="54" s="1"/>
  <c r="AM17" i="96"/>
  <c r="AL18" i="96"/>
  <c r="AH5" i="96" s="1"/>
  <c r="B20" i="48" s="1"/>
  <c r="AG39" i="96"/>
  <c r="D20" i="54" s="1"/>
  <c r="AM15" i="96"/>
  <c r="AM16" i="96"/>
  <c r="AH39" i="96"/>
  <c r="E20" i="54" s="1"/>
  <c r="AF39" i="96"/>
  <c r="C20" i="54" s="1"/>
  <c r="AM14" i="96"/>
  <c r="AH39" i="92"/>
  <c r="E16" i="54" s="1"/>
  <c r="AI39" i="95"/>
  <c r="F19" i="54" s="1"/>
  <c r="AM17" i="95"/>
  <c r="AL18" i="95"/>
  <c r="AH5" i="95" s="1"/>
  <c r="B19" i="48" s="1"/>
  <c r="AM16" i="95"/>
  <c r="AH39" i="95"/>
  <c r="E19" i="54" s="1"/>
  <c r="AG39" i="95"/>
  <c r="D19" i="54" s="1"/>
  <c r="AM15" i="95"/>
  <c r="AF39" i="95"/>
  <c r="C19" i="54" s="1"/>
  <c r="AM14" i="95"/>
  <c r="AM17" i="93"/>
  <c r="AG39" i="94"/>
  <c r="D18" i="54" s="1"/>
  <c r="AM15" i="94"/>
  <c r="AF39" i="94"/>
  <c r="C18" i="54" s="1"/>
  <c r="AM14" i="94"/>
  <c r="AL18" i="94"/>
  <c r="AH5" i="94" s="1"/>
  <c r="B18" i="48" s="1"/>
  <c r="AG39" i="93"/>
  <c r="D17" i="54" s="1"/>
  <c r="AM15" i="93"/>
  <c r="AF39" i="93"/>
  <c r="C17" i="54" s="1"/>
  <c r="AM14" i="93"/>
  <c r="AL18" i="93"/>
  <c r="AH5" i="93" s="1"/>
  <c r="B17" i="48" s="1"/>
  <c r="AF39" i="92"/>
  <c r="C16" i="54" s="1"/>
  <c r="AM14" i="92"/>
  <c r="AL18" i="92"/>
  <c r="AH5" i="92" s="1"/>
  <c r="B16" i="48" s="1"/>
  <c r="AG39" i="92"/>
  <c r="D16" i="54" s="1"/>
  <c r="AM15" i="92"/>
  <c r="AI39" i="91"/>
  <c r="F15" i="54" s="1"/>
  <c r="AM17" i="91"/>
  <c r="AL18" i="91"/>
  <c r="AH5" i="91" s="1"/>
  <c r="B15" i="48" s="1"/>
  <c r="AG39" i="91"/>
  <c r="D15" i="54" s="1"/>
  <c r="AM15" i="91"/>
  <c r="AF39" i="91"/>
  <c r="C15" i="54" s="1"/>
  <c r="AM14" i="91"/>
  <c r="AM16" i="91"/>
  <c r="AH39" i="91"/>
  <c r="E15" i="54" s="1"/>
  <c r="AM16" i="90"/>
  <c r="AH39" i="90"/>
  <c r="E14" i="54" s="1"/>
  <c r="AG39" i="90"/>
  <c r="D14" i="54" s="1"/>
  <c r="AM15" i="90"/>
  <c r="AF39" i="90"/>
  <c r="C14" i="54" s="1"/>
  <c r="AM14" i="90"/>
  <c r="AI39" i="90"/>
  <c r="F14" i="54" s="1"/>
  <c r="AM17" i="90"/>
  <c r="AL18" i="90"/>
  <c r="AH5" i="90" s="1"/>
  <c r="B14" i="48" s="1"/>
  <c r="AH5" i="99" l="1"/>
  <c r="B26" i="48" s="1"/>
  <c r="AM18" i="129"/>
  <c r="AK5" i="129" s="1"/>
  <c r="E24" i="48" s="1"/>
  <c r="AM18" i="108"/>
  <c r="AK5" i="108" s="1"/>
  <c r="E34" i="48" s="1"/>
  <c r="AM18" i="107"/>
  <c r="AK5" i="107" s="1"/>
  <c r="E33" i="48" s="1"/>
  <c r="AM18" i="106"/>
  <c r="AK5" i="106" s="1"/>
  <c r="E32" i="48" s="1"/>
  <c r="AM18" i="105"/>
  <c r="AK5" i="105" s="1"/>
  <c r="E31" i="48" s="1"/>
  <c r="AM18" i="104"/>
  <c r="AK5" i="104" s="1"/>
  <c r="E30" i="48" s="1"/>
  <c r="AM18" i="103"/>
  <c r="AK5" i="103" s="1"/>
  <c r="E29" i="48" s="1"/>
  <c r="AM18" i="102"/>
  <c r="AK5" i="102" s="1"/>
  <c r="E28" i="48" s="1"/>
  <c r="AM18" i="101"/>
  <c r="AK5" i="101" s="1"/>
  <c r="E27" i="48" s="1"/>
  <c r="AM18" i="98"/>
  <c r="AK5" i="98" s="1"/>
  <c r="E22" i="48" s="1"/>
  <c r="AM18" i="100"/>
  <c r="AK5" i="100" s="1"/>
  <c r="E25" i="48" s="1"/>
  <c r="AM18" i="99"/>
  <c r="AM18" i="97"/>
  <c r="AK5" i="97" s="1"/>
  <c r="E21" i="48" s="1"/>
  <c r="AM18" i="96"/>
  <c r="AK5" i="96" s="1"/>
  <c r="E20" i="48" s="1"/>
  <c r="AM18" i="93"/>
  <c r="AK5" i="93" s="1"/>
  <c r="E17" i="48" s="1"/>
  <c r="AM18" i="94"/>
  <c r="AK5" i="94" s="1"/>
  <c r="E18" i="48" s="1"/>
  <c r="AM18" i="95"/>
  <c r="AK5" i="95" s="1"/>
  <c r="E19" i="48" s="1"/>
  <c r="AM18" i="92"/>
  <c r="AK5" i="92" s="1"/>
  <c r="E16" i="48" s="1"/>
  <c r="AM18" i="91"/>
  <c r="AK5" i="91" s="1"/>
  <c r="E15" i="48" s="1"/>
  <c r="AM18" i="90"/>
  <c r="AK5" i="90" s="1"/>
  <c r="E14" i="48" s="1"/>
  <c r="AK5" i="99" l="1"/>
  <c r="E26" i="48" s="1"/>
  <c r="I60" i="71" l="1"/>
  <c r="I59" i="71"/>
  <c r="AM32" i="71"/>
  <c r="AN32" i="71" s="1"/>
  <c r="AO32" i="71" s="1"/>
  <c r="AP32" i="71" s="1"/>
  <c r="AQ32" i="71" s="1"/>
  <c r="AR32" i="71" s="1"/>
  <c r="AS32" i="71" s="1"/>
  <c r="AT32" i="71" s="1"/>
  <c r="AU32" i="71" s="1"/>
  <c r="AM31" i="71"/>
  <c r="AN31" i="71" s="1"/>
  <c r="AO31" i="71" s="1"/>
  <c r="AP31" i="71" s="1"/>
  <c r="AQ31" i="71" s="1"/>
  <c r="AR31" i="71" s="1"/>
  <c r="AS31" i="71" s="1"/>
  <c r="AT31" i="71" s="1"/>
  <c r="AU31" i="71" s="1"/>
  <c r="AM30" i="71"/>
  <c r="AN30" i="71" s="1"/>
  <c r="AO30" i="71" s="1"/>
  <c r="AP30" i="71" s="1"/>
  <c r="AQ30" i="71" s="1"/>
  <c r="AR30" i="71" s="1"/>
  <c r="AS30" i="71" s="1"/>
  <c r="AT30" i="71" s="1"/>
  <c r="AU30" i="71" s="1"/>
  <c r="AM29" i="71"/>
  <c r="AN29" i="71" s="1"/>
  <c r="AO29" i="71" s="1"/>
  <c r="AP29" i="71" s="1"/>
  <c r="AQ29" i="71" s="1"/>
  <c r="AR29" i="71" s="1"/>
  <c r="AS29" i="71" s="1"/>
  <c r="AT29" i="71" s="1"/>
  <c r="AU29" i="71" s="1"/>
  <c r="AM28" i="71"/>
  <c r="AN28" i="71" s="1"/>
  <c r="AO28" i="71" s="1"/>
  <c r="AP28" i="71" s="1"/>
  <c r="AQ28" i="71" s="1"/>
  <c r="AR28" i="71" s="1"/>
  <c r="AS28" i="71" s="1"/>
  <c r="AT28" i="71" s="1"/>
  <c r="AU28" i="71" s="1"/>
  <c r="AL27" i="71"/>
  <c r="AM27" i="71" s="1"/>
  <c r="AN27" i="71" s="1"/>
  <c r="AO27" i="71" s="1"/>
  <c r="AP27" i="71" s="1"/>
  <c r="AQ27" i="71" s="1"/>
  <c r="AR27" i="71" s="1"/>
  <c r="AS27" i="71" s="1"/>
  <c r="AT27" i="71" s="1"/>
  <c r="AU27" i="71" s="1"/>
  <c r="AK27" i="71"/>
  <c r="AJ27" i="71"/>
  <c r="AL26" i="71"/>
  <c r="AM26" i="71" s="1"/>
  <c r="AN26" i="71" s="1"/>
  <c r="AO26" i="71" s="1"/>
  <c r="AP26" i="71" s="1"/>
  <c r="AQ26" i="71" s="1"/>
  <c r="AR26" i="71" s="1"/>
  <c r="AS26" i="71" s="1"/>
  <c r="AT26" i="71" s="1"/>
  <c r="AU26" i="71" s="1"/>
  <c r="AK26" i="71"/>
  <c r="AJ26" i="71"/>
  <c r="AM25" i="71"/>
  <c r="AN25" i="71" s="1"/>
  <c r="AO25" i="71" s="1"/>
  <c r="AP25" i="71" s="1"/>
  <c r="AQ25" i="71" s="1"/>
  <c r="AR25" i="71" s="1"/>
  <c r="AS25" i="71" s="1"/>
  <c r="AT25" i="71" s="1"/>
  <c r="AU25" i="71" s="1"/>
  <c r="AK25" i="71"/>
  <c r="AJ25" i="71"/>
  <c r="AU17" i="71"/>
  <c r="AT17" i="71"/>
  <c r="BM39" i="71" s="1"/>
  <c r="AJ23" i="54" s="1"/>
  <c r="AS17" i="71"/>
  <c r="BH39" i="71" s="1"/>
  <c r="AE23" i="54" s="1"/>
  <c r="AR17" i="71"/>
  <c r="AQ17" i="71"/>
  <c r="AX39" i="71" s="1"/>
  <c r="U23" i="54" s="1"/>
  <c r="AP17" i="71"/>
  <c r="AS39" i="71" s="1"/>
  <c r="P23" i="54" s="1"/>
  <c r="AO17" i="71"/>
  <c r="AN39" i="71" s="1"/>
  <c r="K23" i="54" s="1"/>
  <c r="AN17" i="71"/>
  <c r="AU16" i="71"/>
  <c r="AT16" i="71"/>
  <c r="BL39" i="71" s="1"/>
  <c r="AI23" i="54" s="1"/>
  <c r="AS16" i="71"/>
  <c r="BG39" i="71" s="1"/>
  <c r="AD23" i="54" s="1"/>
  <c r="AR16" i="71"/>
  <c r="AQ16" i="71"/>
  <c r="AW39" i="71" s="1"/>
  <c r="T23" i="54" s="1"/>
  <c r="AP16" i="71"/>
  <c r="AR39" i="71" s="1"/>
  <c r="O23" i="54" s="1"/>
  <c r="AO16" i="71"/>
  <c r="AM39" i="71" s="1"/>
  <c r="J23" i="54" s="1"/>
  <c r="AN16" i="71"/>
  <c r="AU15" i="71"/>
  <c r="AZ15" i="71" s="1"/>
  <c r="AT15" i="71"/>
  <c r="BK39" i="71" s="1"/>
  <c r="AH23" i="54" s="1"/>
  <c r="AS15" i="71"/>
  <c r="BF39" i="71" s="1"/>
  <c r="AC23" i="54" s="1"/>
  <c r="AR15" i="71"/>
  <c r="BA39" i="71" s="1"/>
  <c r="X23" i="54" s="1"/>
  <c r="AQ15" i="71"/>
  <c r="AV39" i="71" s="1"/>
  <c r="S23" i="54" s="1"/>
  <c r="AP15" i="71"/>
  <c r="AQ39" i="71" s="1"/>
  <c r="N23" i="54" s="1"/>
  <c r="AO15" i="71"/>
  <c r="AL39" i="71" s="1"/>
  <c r="I23" i="54" s="1"/>
  <c r="AN15" i="71"/>
  <c r="AU14" i="71"/>
  <c r="AT14" i="71"/>
  <c r="BJ39" i="71" s="1"/>
  <c r="AG23" i="54" s="1"/>
  <c r="AS14" i="71"/>
  <c r="BE39" i="71" s="1"/>
  <c r="AB23" i="54" s="1"/>
  <c r="AR14" i="71"/>
  <c r="AZ39" i="71" s="1"/>
  <c r="W23" i="54" s="1"/>
  <c r="AQ14" i="71"/>
  <c r="AU39" i="71" s="1"/>
  <c r="R23" i="54" s="1"/>
  <c r="AP14" i="71"/>
  <c r="AP39" i="71" s="1"/>
  <c r="M23" i="54" s="1"/>
  <c r="AO14" i="71"/>
  <c r="AK39" i="71" s="1"/>
  <c r="H23" i="54" s="1"/>
  <c r="AN14" i="71"/>
  <c r="AU13" i="71"/>
  <c r="AT13" i="71"/>
  <c r="AS13" i="71"/>
  <c r="BD39" i="71" s="1"/>
  <c r="AA23" i="54" s="1"/>
  <c r="AR13" i="71"/>
  <c r="AQ13" i="71"/>
  <c r="AP13" i="71"/>
  <c r="AO39" i="71" s="1"/>
  <c r="L23" i="54" s="1"/>
  <c r="AO13" i="71"/>
  <c r="AJ39" i="71" s="1"/>
  <c r="G23" i="54" s="1"/>
  <c r="AN13" i="71"/>
  <c r="AN18" i="71" s="1"/>
  <c r="AL5" i="71" s="1"/>
  <c r="F23" i="48" s="1"/>
  <c r="N10" i="71"/>
  <c r="N74" i="71" s="1"/>
  <c r="K10" i="71"/>
  <c r="I10" i="71"/>
  <c r="I264" i="71" s="1"/>
  <c r="F10" i="71"/>
  <c r="F201" i="71" s="1"/>
  <c r="I60" i="61"/>
  <c r="I59" i="61"/>
  <c r="AM32" i="61"/>
  <c r="AN32" i="61" s="1"/>
  <c r="AO32" i="61" s="1"/>
  <c r="AP32" i="61" s="1"/>
  <c r="AQ32" i="61" s="1"/>
  <c r="AR32" i="61" s="1"/>
  <c r="AS32" i="61" s="1"/>
  <c r="AT32" i="61" s="1"/>
  <c r="AU32" i="61" s="1"/>
  <c r="AM31" i="61"/>
  <c r="AN31" i="61" s="1"/>
  <c r="AO31" i="61" s="1"/>
  <c r="AP31" i="61" s="1"/>
  <c r="AQ31" i="61" s="1"/>
  <c r="AR31" i="61" s="1"/>
  <c r="AS31" i="61" s="1"/>
  <c r="AT31" i="61" s="1"/>
  <c r="AU31" i="61" s="1"/>
  <c r="AM30" i="61"/>
  <c r="AN30" i="61" s="1"/>
  <c r="AO30" i="61" s="1"/>
  <c r="AP30" i="61" s="1"/>
  <c r="AQ30" i="61" s="1"/>
  <c r="AR30" i="61" s="1"/>
  <c r="AS30" i="61" s="1"/>
  <c r="AT30" i="61" s="1"/>
  <c r="AU30" i="61" s="1"/>
  <c r="AM29" i="61"/>
  <c r="AN29" i="61" s="1"/>
  <c r="AO29" i="61" s="1"/>
  <c r="AP29" i="61" s="1"/>
  <c r="AQ29" i="61" s="1"/>
  <c r="AR29" i="61" s="1"/>
  <c r="AS29" i="61" s="1"/>
  <c r="AT29" i="61" s="1"/>
  <c r="AU29" i="61" s="1"/>
  <c r="AM28" i="61"/>
  <c r="AN28" i="61" s="1"/>
  <c r="AO28" i="61" s="1"/>
  <c r="AP28" i="61" s="1"/>
  <c r="AQ28" i="61" s="1"/>
  <c r="AR28" i="61" s="1"/>
  <c r="AS28" i="61" s="1"/>
  <c r="AT28" i="61" s="1"/>
  <c r="AU28" i="61" s="1"/>
  <c r="AL27" i="61"/>
  <c r="AM27" i="61" s="1"/>
  <c r="AN27" i="61" s="1"/>
  <c r="AO27" i="61" s="1"/>
  <c r="AP27" i="61" s="1"/>
  <c r="AQ27" i="61" s="1"/>
  <c r="AR27" i="61" s="1"/>
  <c r="AS27" i="61" s="1"/>
  <c r="AT27" i="61" s="1"/>
  <c r="AU27" i="61" s="1"/>
  <c r="AK27" i="61"/>
  <c r="AJ27" i="61"/>
  <c r="AL26" i="61"/>
  <c r="AM26" i="61" s="1"/>
  <c r="AN26" i="61" s="1"/>
  <c r="AO26" i="61" s="1"/>
  <c r="AP26" i="61" s="1"/>
  <c r="AQ26" i="61" s="1"/>
  <c r="AR26" i="61" s="1"/>
  <c r="AS26" i="61" s="1"/>
  <c r="AT26" i="61" s="1"/>
  <c r="AU26" i="61" s="1"/>
  <c r="AK26" i="61"/>
  <c r="AJ26" i="61"/>
  <c r="AM25" i="61"/>
  <c r="AN25" i="61" s="1"/>
  <c r="AO25" i="61" s="1"/>
  <c r="AP25" i="61" s="1"/>
  <c r="AQ25" i="61" s="1"/>
  <c r="AR25" i="61" s="1"/>
  <c r="AS25" i="61" s="1"/>
  <c r="AT25" i="61" s="1"/>
  <c r="AU25" i="61" s="1"/>
  <c r="AK25" i="61"/>
  <c r="AJ25" i="61"/>
  <c r="AU17" i="61"/>
  <c r="AT17" i="61"/>
  <c r="BM39" i="61" s="1"/>
  <c r="AJ13" i="54" s="1"/>
  <c r="AS17" i="61"/>
  <c r="BH39" i="61" s="1"/>
  <c r="AE13" i="54" s="1"/>
  <c r="AR17" i="61"/>
  <c r="AQ17" i="61"/>
  <c r="AX39" i="61" s="1"/>
  <c r="U13" i="54" s="1"/>
  <c r="AP17" i="61"/>
  <c r="AS39" i="61" s="1"/>
  <c r="P13" i="54" s="1"/>
  <c r="AO17" i="61"/>
  <c r="AN39" i="61" s="1"/>
  <c r="K13" i="54" s="1"/>
  <c r="AN17" i="61"/>
  <c r="AU16" i="61"/>
  <c r="AT16" i="61"/>
  <c r="BL39" i="61" s="1"/>
  <c r="AI13" i="54" s="1"/>
  <c r="AS16" i="61"/>
  <c r="BG39" i="61" s="1"/>
  <c r="AD13" i="54" s="1"/>
  <c r="AR16" i="61"/>
  <c r="AQ16" i="61"/>
  <c r="AW39" i="61" s="1"/>
  <c r="T13" i="54" s="1"/>
  <c r="AP16" i="61"/>
  <c r="AR39" i="61" s="1"/>
  <c r="O13" i="54" s="1"/>
  <c r="AO16" i="61"/>
  <c r="AM39" i="61" s="1"/>
  <c r="J13" i="54" s="1"/>
  <c r="AN16" i="61"/>
  <c r="AU15" i="61"/>
  <c r="AT15" i="61"/>
  <c r="AS15" i="61"/>
  <c r="BF39" i="61" s="1"/>
  <c r="AC13" i="54" s="1"/>
  <c r="AR15" i="61"/>
  <c r="BA39" i="61" s="1"/>
  <c r="X13" i="54" s="1"/>
  <c r="AQ15" i="61"/>
  <c r="AV39" i="61" s="1"/>
  <c r="S13" i="54" s="1"/>
  <c r="AP15" i="61"/>
  <c r="AQ39" i="61" s="1"/>
  <c r="N13" i="54" s="1"/>
  <c r="AO15" i="61"/>
  <c r="AL39" i="61" s="1"/>
  <c r="I13" i="54" s="1"/>
  <c r="AN15" i="61"/>
  <c r="AU14" i="61"/>
  <c r="AT14" i="61"/>
  <c r="BJ39" i="61" s="1"/>
  <c r="AG13" i="54" s="1"/>
  <c r="AS14" i="61"/>
  <c r="BE39" i="61" s="1"/>
  <c r="AB13" i="54" s="1"/>
  <c r="AR14" i="61"/>
  <c r="AZ39" i="61" s="1"/>
  <c r="W13" i="54" s="1"/>
  <c r="AQ14" i="61"/>
  <c r="AU39" i="61" s="1"/>
  <c r="R13" i="54" s="1"/>
  <c r="AP14" i="61"/>
  <c r="AP39" i="61" s="1"/>
  <c r="M13" i="54" s="1"/>
  <c r="AO14" i="61"/>
  <c r="AK39" i="61" s="1"/>
  <c r="H13" i="54" s="1"/>
  <c r="AN14" i="61"/>
  <c r="AU13" i="61"/>
  <c r="AZ13" i="61" s="1"/>
  <c r="AT13" i="61"/>
  <c r="BI39" i="61" s="1"/>
  <c r="AF13" i="54" s="1"/>
  <c r="AS13" i="61"/>
  <c r="BD39" i="61" s="1"/>
  <c r="AA13" i="54" s="1"/>
  <c r="AR13" i="61"/>
  <c r="AQ13" i="61"/>
  <c r="AP13" i="61"/>
  <c r="AO39" i="61" s="1"/>
  <c r="L13" i="54" s="1"/>
  <c r="AO13" i="61"/>
  <c r="AN13" i="61"/>
  <c r="AN18" i="61" s="1"/>
  <c r="AL5" i="61" s="1"/>
  <c r="F13" i="48" s="1"/>
  <c r="N10" i="61"/>
  <c r="N74" i="61" s="1"/>
  <c r="K10" i="61"/>
  <c r="I10" i="61"/>
  <c r="I264" i="61" s="1"/>
  <c r="F10" i="61"/>
  <c r="F201" i="61" s="1"/>
  <c r="I60" i="60"/>
  <c r="I59" i="60"/>
  <c r="AM32" i="60"/>
  <c r="AN32" i="60" s="1"/>
  <c r="AO32" i="60" s="1"/>
  <c r="AP32" i="60" s="1"/>
  <c r="AQ32" i="60" s="1"/>
  <c r="AR32" i="60" s="1"/>
  <c r="AS32" i="60" s="1"/>
  <c r="AT32" i="60" s="1"/>
  <c r="AU32" i="60" s="1"/>
  <c r="AM31" i="60"/>
  <c r="AN31" i="60" s="1"/>
  <c r="AO31" i="60" s="1"/>
  <c r="AP31" i="60" s="1"/>
  <c r="AQ31" i="60" s="1"/>
  <c r="AR31" i="60" s="1"/>
  <c r="AS31" i="60" s="1"/>
  <c r="AT31" i="60" s="1"/>
  <c r="AU31" i="60" s="1"/>
  <c r="AM30" i="60"/>
  <c r="AN30" i="60" s="1"/>
  <c r="AO30" i="60" s="1"/>
  <c r="AP30" i="60" s="1"/>
  <c r="AQ30" i="60" s="1"/>
  <c r="AR30" i="60" s="1"/>
  <c r="AS30" i="60" s="1"/>
  <c r="AT30" i="60" s="1"/>
  <c r="AU30" i="60" s="1"/>
  <c r="AM29" i="60"/>
  <c r="AN29" i="60" s="1"/>
  <c r="AO29" i="60" s="1"/>
  <c r="AP29" i="60" s="1"/>
  <c r="AQ29" i="60" s="1"/>
  <c r="AR29" i="60" s="1"/>
  <c r="AS29" i="60" s="1"/>
  <c r="AT29" i="60" s="1"/>
  <c r="AU29" i="60" s="1"/>
  <c r="AM28" i="60"/>
  <c r="AN28" i="60" s="1"/>
  <c r="AO28" i="60" s="1"/>
  <c r="AP28" i="60" s="1"/>
  <c r="AQ28" i="60" s="1"/>
  <c r="AR28" i="60" s="1"/>
  <c r="AS28" i="60" s="1"/>
  <c r="AT28" i="60" s="1"/>
  <c r="AU28" i="60" s="1"/>
  <c r="AL27" i="60"/>
  <c r="AM27" i="60" s="1"/>
  <c r="AN27" i="60" s="1"/>
  <c r="AO27" i="60" s="1"/>
  <c r="AP27" i="60" s="1"/>
  <c r="AQ27" i="60" s="1"/>
  <c r="AR27" i="60" s="1"/>
  <c r="AS27" i="60" s="1"/>
  <c r="AT27" i="60" s="1"/>
  <c r="AU27" i="60" s="1"/>
  <c r="AK27" i="60"/>
  <c r="AJ27" i="60"/>
  <c r="AL26" i="60"/>
  <c r="AM26" i="60" s="1"/>
  <c r="AN26" i="60" s="1"/>
  <c r="AO26" i="60" s="1"/>
  <c r="AP26" i="60" s="1"/>
  <c r="AQ26" i="60" s="1"/>
  <c r="AR26" i="60" s="1"/>
  <c r="AS26" i="60" s="1"/>
  <c r="AT26" i="60" s="1"/>
  <c r="AU26" i="60" s="1"/>
  <c r="AK26" i="60"/>
  <c r="AJ26" i="60"/>
  <c r="AM25" i="60"/>
  <c r="AN25" i="60" s="1"/>
  <c r="AO25" i="60" s="1"/>
  <c r="AP25" i="60" s="1"/>
  <c r="AQ25" i="60" s="1"/>
  <c r="AR25" i="60" s="1"/>
  <c r="AS25" i="60" s="1"/>
  <c r="AT25" i="60" s="1"/>
  <c r="AU25" i="60" s="1"/>
  <c r="AK25" i="60"/>
  <c r="AJ25" i="60"/>
  <c r="AU17" i="60"/>
  <c r="AT17" i="60"/>
  <c r="BM39" i="60" s="1"/>
  <c r="AJ12" i="54" s="1"/>
  <c r="AS17" i="60"/>
  <c r="BH39" i="60" s="1"/>
  <c r="AE12" i="54" s="1"/>
  <c r="AR17" i="60"/>
  <c r="AQ17" i="60"/>
  <c r="AX39" i="60" s="1"/>
  <c r="U12" i="54" s="1"/>
  <c r="AP17" i="60"/>
  <c r="AS39" i="60" s="1"/>
  <c r="P12" i="54" s="1"/>
  <c r="AO17" i="60"/>
  <c r="AN39" i="60" s="1"/>
  <c r="K12" i="54" s="1"/>
  <c r="AN17" i="60"/>
  <c r="AU16" i="60"/>
  <c r="AZ16" i="60" s="1"/>
  <c r="AT16" i="60"/>
  <c r="BL39" i="60" s="1"/>
  <c r="AI12" i="54" s="1"/>
  <c r="AS16" i="60"/>
  <c r="BG39" i="60" s="1"/>
  <c r="AD12" i="54" s="1"/>
  <c r="AR16" i="60"/>
  <c r="AQ16" i="60"/>
  <c r="AW39" i="60" s="1"/>
  <c r="T12" i="54" s="1"/>
  <c r="AP16" i="60"/>
  <c r="AR39" i="60" s="1"/>
  <c r="O12" i="54" s="1"/>
  <c r="AO16" i="60"/>
  <c r="AM39" i="60" s="1"/>
  <c r="J12" i="54" s="1"/>
  <c r="AN16" i="60"/>
  <c r="AU15" i="60"/>
  <c r="AT15" i="60"/>
  <c r="AS15" i="60"/>
  <c r="BF39" i="60" s="1"/>
  <c r="AC12" i="54" s="1"/>
  <c r="AR15" i="60"/>
  <c r="BA39" i="60" s="1"/>
  <c r="X12" i="54" s="1"/>
  <c r="AQ15" i="60"/>
  <c r="AV39" i="60" s="1"/>
  <c r="S12" i="54" s="1"/>
  <c r="AP15" i="60"/>
  <c r="AQ39" i="60" s="1"/>
  <c r="N12" i="54" s="1"/>
  <c r="AO15" i="60"/>
  <c r="AL39" i="60" s="1"/>
  <c r="I12" i="54" s="1"/>
  <c r="AN15" i="60"/>
  <c r="AU14" i="60"/>
  <c r="AT14" i="60"/>
  <c r="BJ39" i="60" s="1"/>
  <c r="AG12" i="54" s="1"/>
  <c r="AS14" i="60"/>
  <c r="BE39" i="60" s="1"/>
  <c r="AB12" i="54" s="1"/>
  <c r="AR14" i="60"/>
  <c r="AZ39" i="60" s="1"/>
  <c r="W12" i="54" s="1"/>
  <c r="AQ14" i="60"/>
  <c r="AU39" i="60" s="1"/>
  <c r="R12" i="54" s="1"/>
  <c r="AP14" i="60"/>
  <c r="AP39" i="60" s="1"/>
  <c r="M12" i="54" s="1"/>
  <c r="AO14" i="60"/>
  <c r="AK39" i="60" s="1"/>
  <c r="H12" i="54" s="1"/>
  <c r="AN14" i="60"/>
  <c r="AU13" i="60"/>
  <c r="AT13" i="60"/>
  <c r="BI39" i="60" s="1"/>
  <c r="AF12" i="54" s="1"/>
  <c r="AS13" i="60"/>
  <c r="AR13" i="60"/>
  <c r="AQ13" i="60"/>
  <c r="AP13" i="60"/>
  <c r="AO39" i="60" s="1"/>
  <c r="L12" i="54" s="1"/>
  <c r="AO13" i="60"/>
  <c r="AJ39" i="60" s="1"/>
  <c r="G12" i="54" s="1"/>
  <c r="AN13" i="60"/>
  <c r="AN18" i="60" s="1"/>
  <c r="AL5" i="60" s="1"/>
  <c r="F12" i="48" s="1"/>
  <c r="N10" i="60"/>
  <c r="N74" i="60" s="1"/>
  <c r="K10" i="60"/>
  <c r="I10" i="60"/>
  <c r="I264" i="60" s="1"/>
  <c r="F10" i="60"/>
  <c r="F201" i="60" s="1"/>
  <c r="S3" i="60"/>
  <c r="I58" i="60" s="1"/>
  <c r="I60" i="59"/>
  <c r="I59" i="59"/>
  <c r="AM32" i="59"/>
  <c r="AN32" i="59" s="1"/>
  <c r="AO32" i="59" s="1"/>
  <c r="AP32" i="59" s="1"/>
  <c r="AQ32" i="59" s="1"/>
  <c r="AR32" i="59" s="1"/>
  <c r="AS32" i="59" s="1"/>
  <c r="AT32" i="59" s="1"/>
  <c r="AU32" i="59" s="1"/>
  <c r="AM31" i="59"/>
  <c r="AN31" i="59" s="1"/>
  <c r="AO31" i="59" s="1"/>
  <c r="AP31" i="59" s="1"/>
  <c r="AQ31" i="59" s="1"/>
  <c r="AR31" i="59" s="1"/>
  <c r="AS31" i="59" s="1"/>
  <c r="AT31" i="59" s="1"/>
  <c r="AU31" i="59" s="1"/>
  <c r="AM30" i="59"/>
  <c r="AN30" i="59" s="1"/>
  <c r="AO30" i="59" s="1"/>
  <c r="AP30" i="59" s="1"/>
  <c r="AQ30" i="59" s="1"/>
  <c r="AR30" i="59" s="1"/>
  <c r="AS30" i="59" s="1"/>
  <c r="AT30" i="59" s="1"/>
  <c r="AU30" i="59" s="1"/>
  <c r="AM29" i="59"/>
  <c r="AN29" i="59" s="1"/>
  <c r="AO29" i="59" s="1"/>
  <c r="AP29" i="59" s="1"/>
  <c r="AQ29" i="59" s="1"/>
  <c r="AR29" i="59" s="1"/>
  <c r="AS29" i="59" s="1"/>
  <c r="AT29" i="59" s="1"/>
  <c r="AU29" i="59" s="1"/>
  <c r="AM28" i="59"/>
  <c r="AN28" i="59" s="1"/>
  <c r="AO28" i="59" s="1"/>
  <c r="AP28" i="59" s="1"/>
  <c r="AQ28" i="59" s="1"/>
  <c r="AR28" i="59" s="1"/>
  <c r="AS28" i="59" s="1"/>
  <c r="AT28" i="59" s="1"/>
  <c r="AU28" i="59" s="1"/>
  <c r="AL27" i="59"/>
  <c r="AM27" i="59" s="1"/>
  <c r="AN27" i="59" s="1"/>
  <c r="AO27" i="59" s="1"/>
  <c r="AP27" i="59" s="1"/>
  <c r="AQ27" i="59" s="1"/>
  <c r="AR27" i="59" s="1"/>
  <c r="AS27" i="59" s="1"/>
  <c r="AT27" i="59" s="1"/>
  <c r="AU27" i="59" s="1"/>
  <c r="AK27" i="59"/>
  <c r="AJ27" i="59"/>
  <c r="AL26" i="59"/>
  <c r="AM26" i="59" s="1"/>
  <c r="AN26" i="59" s="1"/>
  <c r="AO26" i="59" s="1"/>
  <c r="AP26" i="59" s="1"/>
  <c r="AQ26" i="59" s="1"/>
  <c r="AR26" i="59" s="1"/>
  <c r="AS26" i="59" s="1"/>
  <c r="AT26" i="59" s="1"/>
  <c r="AU26" i="59" s="1"/>
  <c r="AK26" i="59"/>
  <c r="AJ26" i="59"/>
  <c r="AM25" i="59"/>
  <c r="AN25" i="59" s="1"/>
  <c r="AO25" i="59" s="1"/>
  <c r="AP25" i="59" s="1"/>
  <c r="AQ25" i="59" s="1"/>
  <c r="AR25" i="59" s="1"/>
  <c r="AS25" i="59" s="1"/>
  <c r="AT25" i="59" s="1"/>
  <c r="AU25" i="59" s="1"/>
  <c r="AK25" i="59"/>
  <c r="AJ25" i="59"/>
  <c r="AU17" i="59"/>
  <c r="AT17" i="59"/>
  <c r="BM39" i="59" s="1"/>
  <c r="AJ11" i="54" s="1"/>
  <c r="AS17" i="59"/>
  <c r="BH39" i="59" s="1"/>
  <c r="AE11" i="54" s="1"/>
  <c r="AR17" i="59"/>
  <c r="AQ17" i="59"/>
  <c r="AX39" i="59" s="1"/>
  <c r="U11" i="54" s="1"/>
  <c r="AP17" i="59"/>
  <c r="AS39" i="59" s="1"/>
  <c r="P11" i="54" s="1"/>
  <c r="AO17" i="59"/>
  <c r="AN39" i="59" s="1"/>
  <c r="K11" i="54" s="1"/>
  <c r="AN17" i="59"/>
  <c r="AU16" i="59"/>
  <c r="AZ16" i="59" s="1"/>
  <c r="AT16" i="59"/>
  <c r="BL39" i="59" s="1"/>
  <c r="AI11" i="54" s="1"/>
  <c r="AS16" i="59"/>
  <c r="BG39" i="59" s="1"/>
  <c r="AD11" i="54" s="1"/>
  <c r="AR16" i="59"/>
  <c r="AQ16" i="59"/>
  <c r="AW39" i="59" s="1"/>
  <c r="T11" i="54" s="1"/>
  <c r="AP16" i="59"/>
  <c r="AR39" i="59" s="1"/>
  <c r="O11" i="54" s="1"/>
  <c r="AO16" i="59"/>
  <c r="AM39" i="59" s="1"/>
  <c r="J11" i="54" s="1"/>
  <c r="AN16" i="59"/>
  <c r="AU15" i="59"/>
  <c r="AT15" i="59"/>
  <c r="AS15" i="59"/>
  <c r="BF39" i="59" s="1"/>
  <c r="AC11" i="54" s="1"/>
  <c r="AR15" i="59"/>
  <c r="BA39" i="59" s="1"/>
  <c r="X11" i="54" s="1"/>
  <c r="AQ15" i="59"/>
  <c r="AV39" i="59" s="1"/>
  <c r="S11" i="54" s="1"/>
  <c r="AP15" i="59"/>
  <c r="AQ39" i="59" s="1"/>
  <c r="N11" i="54" s="1"/>
  <c r="AO15" i="59"/>
  <c r="AL39" i="59" s="1"/>
  <c r="I11" i="54" s="1"/>
  <c r="AN15" i="59"/>
  <c r="AU14" i="59"/>
  <c r="BE14" i="59" s="1"/>
  <c r="AT14" i="59"/>
  <c r="BJ39" i="59" s="1"/>
  <c r="AG11" i="54" s="1"/>
  <c r="AS14" i="59"/>
  <c r="BE39" i="59" s="1"/>
  <c r="AB11" i="54" s="1"/>
  <c r="AR14" i="59"/>
  <c r="AZ39" i="59" s="1"/>
  <c r="W11" i="54" s="1"/>
  <c r="AQ14" i="59"/>
  <c r="AU39" i="59" s="1"/>
  <c r="R11" i="54" s="1"/>
  <c r="AP14" i="59"/>
  <c r="AP39" i="59" s="1"/>
  <c r="M11" i="54" s="1"/>
  <c r="AO14" i="59"/>
  <c r="AK39" i="59" s="1"/>
  <c r="H11" i="54" s="1"/>
  <c r="AN14" i="59"/>
  <c r="AU13" i="59"/>
  <c r="AT13" i="59"/>
  <c r="BI39" i="59" s="1"/>
  <c r="AF11" i="54" s="1"/>
  <c r="AS13" i="59"/>
  <c r="AR13" i="59"/>
  <c r="AQ13" i="59"/>
  <c r="AP13" i="59"/>
  <c r="AO39" i="59" s="1"/>
  <c r="L11" i="54" s="1"/>
  <c r="AO13" i="59"/>
  <c r="AN13" i="59"/>
  <c r="AN18" i="59" s="1"/>
  <c r="AL5" i="59" s="1"/>
  <c r="F11" i="48" s="1"/>
  <c r="N10" i="59"/>
  <c r="N74" i="59" s="1"/>
  <c r="K10" i="59"/>
  <c r="I10" i="59"/>
  <c r="I264" i="59" s="1"/>
  <c r="F10" i="59"/>
  <c r="F201" i="59" s="1"/>
  <c r="S3" i="59"/>
  <c r="I58" i="59" s="1"/>
  <c r="I60" i="58"/>
  <c r="I59" i="58"/>
  <c r="AM32" i="58"/>
  <c r="AN32" i="58" s="1"/>
  <c r="AO32" i="58" s="1"/>
  <c r="AP32" i="58" s="1"/>
  <c r="AQ32" i="58" s="1"/>
  <c r="AR32" i="58" s="1"/>
  <c r="AS32" i="58" s="1"/>
  <c r="AT32" i="58" s="1"/>
  <c r="AU32" i="58" s="1"/>
  <c r="AM31" i="58"/>
  <c r="AN31" i="58" s="1"/>
  <c r="AO31" i="58" s="1"/>
  <c r="AP31" i="58" s="1"/>
  <c r="AQ31" i="58" s="1"/>
  <c r="AR31" i="58" s="1"/>
  <c r="AS31" i="58" s="1"/>
  <c r="AT31" i="58" s="1"/>
  <c r="AU31" i="58" s="1"/>
  <c r="AM30" i="58"/>
  <c r="AN30" i="58" s="1"/>
  <c r="AO30" i="58" s="1"/>
  <c r="AP30" i="58" s="1"/>
  <c r="AQ30" i="58" s="1"/>
  <c r="AR30" i="58" s="1"/>
  <c r="AS30" i="58" s="1"/>
  <c r="AT30" i="58" s="1"/>
  <c r="AU30" i="58" s="1"/>
  <c r="AM29" i="58"/>
  <c r="AN29" i="58" s="1"/>
  <c r="AO29" i="58" s="1"/>
  <c r="AP29" i="58" s="1"/>
  <c r="AQ29" i="58" s="1"/>
  <c r="AR29" i="58" s="1"/>
  <c r="AS29" i="58" s="1"/>
  <c r="AT29" i="58" s="1"/>
  <c r="AU29" i="58" s="1"/>
  <c r="AM28" i="58"/>
  <c r="AN28" i="58" s="1"/>
  <c r="AO28" i="58" s="1"/>
  <c r="AP28" i="58" s="1"/>
  <c r="AQ28" i="58" s="1"/>
  <c r="AR28" i="58" s="1"/>
  <c r="AS28" i="58" s="1"/>
  <c r="AT28" i="58" s="1"/>
  <c r="AU28" i="58" s="1"/>
  <c r="AL27" i="58"/>
  <c r="AM27" i="58" s="1"/>
  <c r="AN27" i="58" s="1"/>
  <c r="AO27" i="58" s="1"/>
  <c r="AP27" i="58" s="1"/>
  <c r="AQ27" i="58" s="1"/>
  <c r="AR27" i="58" s="1"/>
  <c r="AS27" i="58" s="1"/>
  <c r="AT27" i="58" s="1"/>
  <c r="AU27" i="58" s="1"/>
  <c r="AK27" i="58"/>
  <c r="AJ27" i="58"/>
  <c r="AL26" i="58"/>
  <c r="AM26" i="58" s="1"/>
  <c r="AN26" i="58" s="1"/>
  <c r="AO26" i="58" s="1"/>
  <c r="AP26" i="58" s="1"/>
  <c r="AQ26" i="58" s="1"/>
  <c r="AR26" i="58" s="1"/>
  <c r="AS26" i="58" s="1"/>
  <c r="AT26" i="58" s="1"/>
  <c r="AU26" i="58" s="1"/>
  <c r="AK26" i="58"/>
  <c r="AJ26" i="58"/>
  <c r="AM25" i="58"/>
  <c r="AN25" i="58" s="1"/>
  <c r="AO25" i="58" s="1"/>
  <c r="AP25" i="58" s="1"/>
  <c r="AQ25" i="58" s="1"/>
  <c r="AR25" i="58" s="1"/>
  <c r="AS25" i="58" s="1"/>
  <c r="AT25" i="58" s="1"/>
  <c r="AU25" i="58" s="1"/>
  <c r="AK25" i="58"/>
  <c r="AJ25" i="58"/>
  <c r="AU17" i="58"/>
  <c r="BF17" i="58" s="1"/>
  <c r="AT17" i="58"/>
  <c r="BM39" i="58" s="1"/>
  <c r="AJ10" i="54" s="1"/>
  <c r="AS17" i="58"/>
  <c r="BH39" i="58" s="1"/>
  <c r="AE10" i="54" s="1"/>
  <c r="AR17" i="58"/>
  <c r="AQ17" i="58"/>
  <c r="AX39" i="58" s="1"/>
  <c r="U10" i="54" s="1"/>
  <c r="AP17" i="58"/>
  <c r="AS39" i="58" s="1"/>
  <c r="P10" i="54" s="1"/>
  <c r="AO17" i="58"/>
  <c r="AN39" i="58" s="1"/>
  <c r="K10" i="54" s="1"/>
  <c r="AN17" i="58"/>
  <c r="AU16" i="58"/>
  <c r="AT16" i="58"/>
  <c r="BL39" i="58" s="1"/>
  <c r="AI10" i="54" s="1"/>
  <c r="AS16" i="58"/>
  <c r="BG39" i="58" s="1"/>
  <c r="AD10" i="54" s="1"/>
  <c r="AR16" i="58"/>
  <c r="AQ16" i="58"/>
  <c r="AW39" i="58" s="1"/>
  <c r="T10" i="54" s="1"/>
  <c r="AP16" i="58"/>
  <c r="AR39" i="58" s="1"/>
  <c r="O10" i="54" s="1"/>
  <c r="AO16" i="58"/>
  <c r="AM39" i="58" s="1"/>
  <c r="J10" i="54" s="1"/>
  <c r="AN16" i="58"/>
  <c r="AU15" i="58"/>
  <c r="AT15" i="58"/>
  <c r="AS15" i="58"/>
  <c r="BF39" i="58" s="1"/>
  <c r="AC10" i="54" s="1"/>
  <c r="AR15" i="58"/>
  <c r="BA39" i="58" s="1"/>
  <c r="X10" i="54" s="1"/>
  <c r="AQ15" i="58"/>
  <c r="AV39" i="58" s="1"/>
  <c r="S10" i="54" s="1"/>
  <c r="AP15" i="58"/>
  <c r="AQ39" i="58" s="1"/>
  <c r="N10" i="54" s="1"/>
  <c r="AO15" i="58"/>
  <c r="AL39" i="58" s="1"/>
  <c r="I10" i="54" s="1"/>
  <c r="AN15" i="58"/>
  <c r="AU14" i="58"/>
  <c r="AT14" i="58"/>
  <c r="BJ39" i="58" s="1"/>
  <c r="AG10" i="54" s="1"/>
  <c r="AS14" i="58"/>
  <c r="BE39" i="58" s="1"/>
  <c r="AB10" i="54" s="1"/>
  <c r="AR14" i="58"/>
  <c r="AZ39" i="58" s="1"/>
  <c r="W10" i="54" s="1"/>
  <c r="AQ14" i="58"/>
  <c r="AU39" i="58" s="1"/>
  <c r="R10" i="54" s="1"/>
  <c r="AP14" i="58"/>
  <c r="AP39" i="58" s="1"/>
  <c r="M10" i="54" s="1"/>
  <c r="AO14" i="58"/>
  <c r="AK39" i="58" s="1"/>
  <c r="H10" i="54" s="1"/>
  <c r="AN14" i="58"/>
  <c r="AU13" i="58"/>
  <c r="AT13" i="58"/>
  <c r="BI39" i="58" s="1"/>
  <c r="AF10" i="54" s="1"/>
  <c r="AS13" i="58"/>
  <c r="AR13" i="58"/>
  <c r="AQ13" i="58"/>
  <c r="AP13" i="58"/>
  <c r="AO39" i="58" s="1"/>
  <c r="L10" i="54" s="1"/>
  <c r="AO13" i="58"/>
  <c r="AJ39" i="58" s="1"/>
  <c r="G10" i="54" s="1"/>
  <c r="AN13" i="58"/>
  <c r="AN18" i="58" s="1"/>
  <c r="AL5" i="58" s="1"/>
  <c r="F10" i="48" s="1"/>
  <c r="N10" i="58"/>
  <c r="N74" i="58" s="1"/>
  <c r="K10" i="58"/>
  <c r="I10" i="58"/>
  <c r="I264" i="58" s="1"/>
  <c r="F10" i="58"/>
  <c r="F201" i="58" s="1"/>
  <c r="S3" i="58"/>
  <c r="I58" i="58" s="1"/>
  <c r="I60" i="57"/>
  <c r="I59" i="57"/>
  <c r="AM32" i="57"/>
  <c r="AN32" i="57" s="1"/>
  <c r="AO32" i="57" s="1"/>
  <c r="AP32" i="57" s="1"/>
  <c r="AQ32" i="57" s="1"/>
  <c r="AR32" i="57" s="1"/>
  <c r="AS32" i="57" s="1"/>
  <c r="AT32" i="57" s="1"/>
  <c r="AU32" i="57" s="1"/>
  <c r="AM31" i="57"/>
  <c r="AN31" i="57" s="1"/>
  <c r="AO31" i="57" s="1"/>
  <c r="AP31" i="57" s="1"/>
  <c r="AQ31" i="57" s="1"/>
  <c r="AR31" i="57" s="1"/>
  <c r="AS31" i="57" s="1"/>
  <c r="AT31" i="57" s="1"/>
  <c r="AU31" i="57" s="1"/>
  <c r="AM30" i="57"/>
  <c r="AN30" i="57" s="1"/>
  <c r="AO30" i="57" s="1"/>
  <c r="AP30" i="57" s="1"/>
  <c r="AQ30" i="57" s="1"/>
  <c r="AR30" i="57" s="1"/>
  <c r="AS30" i="57" s="1"/>
  <c r="AT30" i="57" s="1"/>
  <c r="AU30" i="57" s="1"/>
  <c r="AM29" i="57"/>
  <c r="AN29" i="57" s="1"/>
  <c r="AO29" i="57" s="1"/>
  <c r="AP29" i="57" s="1"/>
  <c r="AQ29" i="57" s="1"/>
  <c r="AR29" i="57" s="1"/>
  <c r="AS29" i="57" s="1"/>
  <c r="AT29" i="57" s="1"/>
  <c r="AU29" i="57" s="1"/>
  <c r="AM28" i="57"/>
  <c r="AN28" i="57" s="1"/>
  <c r="AO28" i="57" s="1"/>
  <c r="AP28" i="57" s="1"/>
  <c r="AQ28" i="57" s="1"/>
  <c r="AR28" i="57" s="1"/>
  <c r="AS28" i="57" s="1"/>
  <c r="AT28" i="57" s="1"/>
  <c r="AU28" i="57" s="1"/>
  <c r="AL27" i="57"/>
  <c r="AM27" i="57" s="1"/>
  <c r="AN27" i="57" s="1"/>
  <c r="AO27" i="57" s="1"/>
  <c r="AP27" i="57" s="1"/>
  <c r="AQ27" i="57" s="1"/>
  <c r="AR27" i="57" s="1"/>
  <c r="AS27" i="57" s="1"/>
  <c r="AT27" i="57" s="1"/>
  <c r="AU27" i="57" s="1"/>
  <c r="AK27" i="57"/>
  <c r="AJ27" i="57"/>
  <c r="AL26" i="57"/>
  <c r="AM26" i="57" s="1"/>
  <c r="AN26" i="57" s="1"/>
  <c r="AO26" i="57" s="1"/>
  <c r="AP26" i="57" s="1"/>
  <c r="AQ26" i="57" s="1"/>
  <c r="AR26" i="57" s="1"/>
  <c r="AS26" i="57" s="1"/>
  <c r="AT26" i="57" s="1"/>
  <c r="AU26" i="57" s="1"/>
  <c r="AK26" i="57"/>
  <c r="AJ26" i="57"/>
  <c r="AM25" i="57"/>
  <c r="AN25" i="57" s="1"/>
  <c r="AO25" i="57" s="1"/>
  <c r="AP25" i="57" s="1"/>
  <c r="AQ25" i="57" s="1"/>
  <c r="AR25" i="57" s="1"/>
  <c r="AS25" i="57" s="1"/>
  <c r="AT25" i="57" s="1"/>
  <c r="AU25" i="57" s="1"/>
  <c r="AK25" i="57"/>
  <c r="AJ25" i="57"/>
  <c r="AU17" i="57"/>
  <c r="AT17" i="57"/>
  <c r="BM39" i="57" s="1"/>
  <c r="AJ9" i="54" s="1"/>
  <c r="AS17" i="57"/>
  <c r="BH39" i="57" s="1"/>
  <c r="AE9" i="54" s="1"/>
  <c r="AR17" i="57"/>
  <c r="AQ17" i="57"/>
  <c r="AX39" i="57" s="1"/>
  <c r="U9" i="54" s="1"/>
  <c r="AP17" i="57"/>
  <c r="AS39" i="57" s="1"/>
  <c r="P9" i="54" s="1"/>
  <c r="AO17" i="57"/>
  <c r="AN39" i="57" s="1"/>
  <c r="K9" i="54" s="1"/>
  <c r="AN17" i="57"/>
  <c r="AU16" i="57"/>
  <c r="AT16" i="57"/>
  <c r="BL39" i="57" s="1"/>
  <c r="AI9" i="54" s="1"/>
  <c r="AS16" i="57"/>
  <c r="BG39" i="57" s="1"/>
  <c r="AD9" i="54" s="1"/>
  <c r="AR16" i="57"/>
  <c r="AQ16" i="57"/>
  <c r="AW39" i="57" s="1"/>
  <c r="T9" i="54" s="1"/>
  <c r="AP16" i="57"/>
  <c r="AR39" i="57" s="1"/>
  <c r="O9" i="54" s="1"/>
  <c r="AO16" i="57"/>
  <c r="AM39" i="57" s="1"/>
  <c r="J9" i="54" s="1"/>
  <c r="AN16" i="57"/>
  <c r="AU15" i="57"/>
  <c r="AT15" i="57"/>
  <c r="AS15" i="57"/>
  <c r="BF39" i="57" s="1"/>
  <c r="AC9" i="54" s="1"/>
  <c r="AR15" i="57"/>
  <c r="BA39" i="57" s="1"/>
  <c r="X9" i="54" s="1"/>
  <c r="AQ15" i="57"/>
  <c r="AV39" i="57" s="1"/>
  <c r="S9" i="54" s="1"/>
  <c r="AP15" i="57"/>
  <c r="AQ39" i="57" s="1"/>
  <c r="N9" i="54" s="1"/>
  <c r="AO15" i="57"/>
  <c r="AL39" i="57" s="1"/>
  <c r="I9" i="54" s="1"/>
  <c r="AN15" i="57"/>
  <c r="AU14" i="57"/>
  <c r="AT14" i="57"/>
  <c r="BJ39" i="57" s="1"/>
  <c r="AG9" i="54" s="1"/>
  <c r="AS14" i="57"/>
  <c r="BE39" i="57" s="1"/>
  <c r="AB9" i="54" s="1"/>
  <c r="AR14" i="57"/>
  <c r="AZ39" i="57" s="1"/>
  <c r="W9" i="54" s="1"/>
  <c r="AQ14" i="57"/>
  <c r="AU39" i="57" s="1"/>
  <c r="R9" i="54" s="1"/>
  <c r="AP14" i="57"/>
  <c r="AP39" i="57" s="1"/>
  <c r="M9" i="54" s="1"/>
  <c r="AO14" i="57"/>
  <c r="AN14" i="57"/>
  <c r="AU13" i="57"/>
  <c r="BB13" i="57" s="1"/>
  <c r="AT13" i="57"/>
  <c r="BI39" i="57" s="1"/>
  <c r="AF9" i="54" s="1"/>
  <c r="AS13" i="57"/>
  <c r="BD39" i="57" s="1"/>
  <c r="AA9" i="54" s="1"/>
  <c r="AR13" i="57"/>
  <c r="AQ13" i="57"/>
  <c r="AP13" i="57"/>
  <c r="AO39" i="57" s="1"/>
  <c r="L9" i="54" s="1"/>
  <c r="AO13" i="57"/>
  <c r="AJ39" i="57" s="1"/>
  <c r="G9" i="54" s="1"/>
  <c r="AN13" i="57"/>
  <c r="AN18" i="57" s="1"/>
  <c r="AL5" i="57" s="1"/>
  <c r="F9" i="48" s="1"/>
  <c r="N10" i="57"/>
  <c r="N74" i="57" s="1"/>
  <c r="K10" i="57"/>
  <c r="I10" i="57"/>
  <c r="I264" i="57" s="1"/>
  <c r="F10" i="57"/>
  <c r="F201" i="57" s="1"/>
  <c r="S3" i="57"/>
  <c r="I58" i="57" s="1"/>
  <c r="I60" i="56"/>
  <c r="I59" i="56"/>
  <c r="AM32" i="56"/>
  <c r="AN32" i="56" s="1"/>
  <c r="AO32" i="56" s="1"/>
  <c r="AP32" i="56" s="1"/>
  <c r="AQ32" i="56" s="1"/>
  <c r="AR32" i="56" s="1"/>
  <c r="AS32" i="56" s="1"/>
  <c r="AT32" i="56" s="1"/>
  <c r="AU32" i="56" s="1"/>
  <c r="AM31" i="56"/>
  <c r="AN31" i="56" s="1"/>
  <c r="AO31" i="56" s="1"/>
  <c r="AP31" i="56" s="1"/>
  <c r="AQ31" i="56" s="1"/>
  <c r="AR31" i="56" s="1"/>
  <c r="AS31" i="56" s="1"/>
  <c r="AT31" i="56" s="1"/>
  <c r="AU31" i="56" s="1"/>
  <c r="AM30" i="56"/>
  <c r="AN30" i="56" s="1"/>
  <c r="AO30" i="56" s="1"/>
  <c r="AP30" i="56" s="1"/>
  <c r="AQ30" i="56" s="1"/>
  <c r="AR30" i="56" s="1"/>
  <c r="AS30" i="56" s="1"/>
  <c r="AT30" i="56" s="1"/>
  <c r="AU30" i="56" s="1"/>
  <c r="AM29" i="56"/>
  <c r="AN29" i="56" s="1"/>
  <c r="AO29" i="56" s="1"/>
  <c r="AP29" i="56" s="1"/>
  <c r="AQ29" i="56" s="1"/>
  <c r="AR29" i="56" s="1"/>
  <c r="AS29" i="56" s="1"/>
  <c r="AT29" i="56" s="1"/>
  <c r="AU29" i="56" s="1"/>
  <c r="AM28" i="56"/>
  <c r="AN28" i="56" s="1"/>
  <c r="AO28" i="56" s="1"/>
  <c r="AP28" i="56" s="1"/>
  <c r="AQ28" i="56" s="1"/>
  <c r="AR28" i="56" s="1"/>
  <c r="AS28" i="56" s="1"/>
  <c r="AT28" i="56" s="1"/>
  <c r="AU28" i="56" s="1"/>
  <c r="AL27" i="56"/>
  <c r="AM27" i="56" s="1"/>
  <c r="AN27" i="56" s="1"/>
  <c r="AO27" i="56" s="1"/>
  <c r="AP27" i="56" s="1"/>
  <c r="AQ27" i="56" s="1"/>
  <c r="AR27" i="56" s="1"/>
  <c r="AS27" i="56" s="1"/>
  <c r="AT27" i="56" s="1"/>
  <c r="AU27" i="56" s="1"/>
  <c r="AK27" i="56"/>
  <c r="AJ27" i="56"/>
  <c r="AL26" i="56"/>
  <c r="AM26" i="56" s="1"/>
  <c r="AN26" i="56" s="1"/>
  <c r="AO26" i="56" s="1"/>
  <c r="AP26" i="56" s="1"/>
  <c r="AQ26" i="56" s="1"/>
  <c r="AR26" i="56" s="1"/>
  <c r="AS26" i="56" s="1"/>
  <c r="AT26" i="56" s="1"/>
  <c r="AU26" i="56" s="1"/>
  <c r="AK26" i="56"/>
  <c r="AJ26" i="56"/>
  <c r="AM25" i="56"/>
  <c r="AN25" i="56" s="1"/>
  <c r="AO25" i="56" s="1"/>
  <c r="AP25" i="56" s="1"/>
  <c r="AQ25" i="56" s="1"/>
  <c r="AR25" i="56" s="1"/>
  <c r="AS25" i="56" s="1"/>
  <c r="AT25" i="56" s="1"/>
  <c r="AU25" i="56" s="1"/>
  <c r="AK25" i="56"/>
  <c r="AJ25" i="56"/>
  <c r="AU17" i="56"/>
  <c r="BF17" i="56" s="1"/>
  <c r="AT17" i="56"/>
  <c r="BM39" i="56" s="1"/>
  <c r="AJ8" i="54" s="1"/>
  <c r="AS17" i="56"/>
  <c r="BH39" i="56" s="1"/>
  <c r="AE8" i="54" s="1"/>
  <c r="AR17" i="56"/>
  <c r="AQ17" i="56"/>
  <c r="AX39" i="56" s="1"/>
  <c r="U8" i="54" s="1"/>
  <c r="AP17" i="56"/>
  <c r="AS39" i="56" s="1"/>
  <c r="P8" i="54" s="1"/>
  <c r="AO17" i="56"/>
  <c r="AN39" i="56" s="1"/>
  <c r="K8" i="54" s="1"/>
  <c r="AN17" i="56"/>
  <c r="AU16" i="56"/>
  <c r="AZ16" i="56" s="1"/>
  <c r="AT16" i="56"/>
  <c r="BL39" i="56" s="1"/>
  <c r="AI8" i="54" s="1"/>
  <c r="AS16" i="56"/>
  <c r="BG39" i="56" s="1"/>
  <c r="AD8" i="54" s="1"/>
  <c r="AR16" i="56"/>
  <c r="AQ16" i="56"/>
  <c r="AW39" i="56" s="1"/>
  <c r="T8" i="54" s="1"/>
  <c r="AP16" i="56"/>
  <c r="AR39" i="56" s="1"/>
  <c r="O8" i="54" s="1"/>
  <c r="AO16" i="56"/>
  <c r="AM39" i="56" s="1"/>
  <c r="J8" i="54" s="1"/>
  <c r="AN16" i="56"/>
  <c r="AU15" i="56"/>
  <c r="AZ15" i="56" s="1"/>
  <c r="AT15" i="56"/>
  <c r="AS15" i="56"/>
  <c r="BF39" i="56" s="1"/>
  <c r="AC8" i="54" s="1"/>
  <c r="AR15" i="56"/>
  <c r="BA39" i="56" s="1"/>
  <c r="X8" i="54" s="1"/>
  <c r="AQ15" i="56"/>
  <c r="AV39" i="56" s="1"/>
  <c r="S8" i="54" s="1"/>
  <c r="AP15" i="56"/>
  <c r="AQ39" i="56" s="1"/>
  <c r="N8" i="54" s="1"/>
  <c r="AO15" i="56"/>
  <c r="AL39" i="56" s="1"/>
  <c r="I8" i="54" s="1"/>
  <c r="AN15" i="56"/>
  <c r="AU14" i="56"/>
  <c r="AT14" i="56"/>
  <c r="BJ39" i="56" s="1"/>
  <c r="AG8" i="54" s="1"/>
  <c r="AS14" i="56"/>
  <c r="BE39" i="56" s="1"/>
  <c r="AB8" i="54" s="1"/>
  <c r="AR14" i="56"/>
  <c r="AZ39" i="56" s="1"/>
  <c r="W8" i="54" s="1"/>
  <c r="AQ14" i="56"/>
  <c r="AU39" i="56" s="1"/>
  <c r="R8" i="54" s="1"/>
  <c r="AP14" i="56"/>
  <c r="AP39" i="56" s="1"/>
  <c r="M8" i="54" s="1"/>
  <c r="AO14" i="56"/>
  <c r="AK39" i="56" s="1"/>
  <c r="H8" i="54" s="1"/>
  <c r="AN14" i="56"/>
  <c r="AU13" i="56"/>
  <c r="AT13" i="56"/>
  <c r="BI39" i="56" s="1"/>
  <c r="AF8" i="54" s="1"/>
  <c r="AS13" i="56"/>
  <c r="AR13" i="56"/>
  <c r="AQ13" i="56"/>
  <c r="AP13" i="56"/>
  <c r="AO39" i="56" s="1"/>
  <c r="L8" i="54" s="1"/>
  <c r="AO13" i="56"/>
  <c r="AN13" i="56"/>
  <c r="AN18" i="56" s="1"/>
  <c r="AL5" i="56" s="1"/>
  <c r="F8" i="48" s="1"/>
  <c r="N10" i="56"/>
  <c r="N74" i="56" s="1"/>
  <c r="K10" i="56"/>
  <c r="I10" i="56"/>
  <c r="I264" i="56" s="1"/>
  <c r="F10" i="56"/>
  <c r="F201" i="56" s="1"/>
  <c r="S3" i="56"/>
  <c r="I58" i="56" s="1"/>
  <c r="I60" i="55"/>
  <c r="I59" i="55"/>
  <c r="AM32" i="55"/>
  <c r="AN32" i="55" s="1"/>
  <c r="AO32" i="55" s="1"/>
  <c r="AP32" i="55" s="1"/>
  <c r="AQ32" i="55" s="1"/>
  <c r="AR32" i="55" s="1"/>
  <c r="AS32" i="55" s="1"/>
  <c r="AT32" i="55" s="1"/>
  <c r="AU32" i="55" s="1"/>
  <c r="AM31" i="55"/>
  <c r="AN31" i="55" s="1"/>
  <c r="AO31" i="55" s="1"/>
  <c r="AP31" i="55" s="1"/>
  <c r="AQ31" i="55" s="1"/>
  <c r="AR31" i="55" s="1"/>
  <c r="AS31" i="55" s="1"/>
  <c r="AT31" i="55" s="1"/>
  <c r="AU31" i="55" s="1"/>
  <c r="AM30" i="55"/>
  <c r="AN30" i="55" s="1"/>
  <c r="AO30" i="55" s="1"/>
  <c r="AP30" i="55" s="1"/>
  <c r="AQ30" i="55" s="1"/>
  <c r="AR30" i="55" s="1"/>
  <c r="AS30" i="55" s="1"/>
  <c r="AT30" i="55" s="1"/>
  <c r="AU30" i="55" s="1"/>
  <c r="AM29" i="55"/>
  <c r="AN29" i="55" s="1"/>
  <c r="AO29" i="55" s="1"/>
  <c r="AP29" i="55" s="1"/>
  <c r="AQ29" i="55" s="1"/>
  <c r="AR29" i="55" s="1"/>
  <c r="AS29" i="55" s="1"/>
  <c r="AT29" i="55" s="1"/>
  <c r="AU29" i="55" s="1"/>
  <c r="AM28" i="55"/>
  <c r="AN28" i="55" s="1"/>
  <c r="AO28" i="55" s="1"/>
  <c r="AP28" i="55" s="1"/>
  <c r="AQ28" i="55" s="1"/>
  <c r="AR28" i="55" s="1"/>
  <c r="AS28" i="55" s="1"/>
  <c r="AT28" i="55" s="1"/>
  <c r="AU28" i="55" s="1"/>
  <c r="AL27" i="55"/>
  <c r="AM27" i="55" s="1"/>
  <c r="AN27" i="55" s="1"/>
  <c r="AO27" i="55" s="1"/>
  <c r="AP27" i="55" s="1"/>
  <c r="AQ27" i="55" s="1"/>
  <c r="AR27" i="55" s="1"/>
  <c r="AS27" i="55" s="1"/>
  <c r="AT27" i="55" s="1"/>
  <c r="AU27" i="55" s="1"/>
  <c r="AK27" i="55"/>
  <c r="AJ27" i="55"/>
  <c r="AL26" i="55"/>
  <c r="AM26" i="55" s="1"/>
  <c r="AN26" i="55" s="1"/>
  <c r="AO26" i="55" s="1"/>
  <c r="AP26" i="55" s="1"/>
  <c r="AQ26" i="55" s="1"/>
  <c r="AR26" i="55" s="1"/>
  <c r="AS26" i="55" s="1"/>
  <c r="AT26" i="55" s="1"/>
  <c r="AU26" i="55" s="1"/>
  <c r="AK26" i="55"/>
  <c r="AJ26" i="55"/>
  <c r="AM25" i="55"/>
  <c r="AN25" i="55" s="1"/>
  <c r="AO25" i="55" s="1"/>
  <c r="AP25" i="55" s="1"/>
  <c r="AQ25" i="55" s="1"/>
  <c r="AR25" i="55" s="1"/>
  <c r="AS25" i="55" s="1"/>
  <c r="AT25" i="55" s="1"/>
  <c r="AU25" i="55" s="1"/>
  <c r="AK25" i="55"/>
  <c r="AJ25" i="55"/>
  <c r="AU17" i="55"/>
  <c r="AT17" i="55"/>
  <c r="BM39" i="55" s="1"/>
  <c r="AJ7" i="54" s="1"/>
  <c r="AS17" i="55"/>
  <c r="BH39" i="55" s="1"/>
  <c r="AE7" i="54" s="1"/>
  <c r="AR17" i="55"/>
  <c r="AQ17" i="55"/>
  <c r="AX39" i="55" s="1"/>
  <c r="U7" i="54" s="1"/>
  <c r="AP17" i="55"/>
  <c r="AS39" i="55" s="1"/>
  <c r="P7" i="54" s="1"/>
  <c r="AO17" i="55"/>
  <c r="AN39" i="55" s="1"/>
  <c r="K7" i="54" s="1"/>
  <c r="AN17" i="55"/>
  <c r="AU16" i="55"/>
  <c r="AT16" i="55"/>
  <c r="BL39" i="55" s="1"/>
  <c r="AI7" i="54" s="1"/>
  <c r="AS16" i="55"/>
  <c r="BG39" i="55" s="1"/>
  <c r="AD7" i="54" s="1"/>
  <c r="AR16" i="55"/>
  <c r="AQ16" i="55"/>
  <c r="AW39" i="55" s="1"/>
  <c r="T7" i="54" s="1"/>
  <c r="AP16" i="55"/>
  <c r="AR39" i="55" s="1"/>
  <c r="O7" i="54" s="1"/>
  <c r="AO16" i="55"/>
  <c r="AM39" i="55" s="1"/>
  <c r="J7" i="54" s="1"/>
  <c r="AN16" i="55"/>
  <c r="AU15" i="55"/>
  <c r="AT15" i="55"/>
  <c r="AS15" i="55"/>
  <c r="BF39" i="55" s="1"/>
  <c r="AC7" i="54" s="1"/>
  <c r="AR15" i="55"/>
  <c r="BA39" i="55" s="1"/>
  <c r="X7" i="54" s="1"/>
  <c r="AQ15" i="55"/>
  <c r="AV39" i="55" s="1"/>
  <c r="S7" i="54" s="1"/>
  <c r="AP15" i="55"/>
  <c r="AQ39" i="55" s="1"/>
  <c r="N7" i="54" s="1"/>
  <c r="AO15" i="55"/>
  <c r="AL39" i="55" s="1"/>
  <c r="I7" i="54" s="1"/>
  <c r="AN15" i="55"/>
  <c r="AU14" i="55"/>
  <c r="AT14" i="55"/>
  <c r="BJ39" i="55" s="1"/>
  <c r="AG7" i="54" s="1"/>
  <c r="AS14" i="55"/>
  <c r="BE39" i="55" s="1"/>
  <c r="AB7" i="54" s="1"/>
  <c r="AR14" i="55"/>
  <c r="AZ39" i="55" s="1"/>
  <c r="W7" i="54" s="1"/>
  <c r="AQ14" i="55"/>
  <c r="AU39" i="55" s="1"/>
  <c r="R7" i="54" s="1"/>
  <c r="AP14" i="55"/>
  <c r="AP39" i="55" s="1"/>
  <c r="M7" i="54" s="1"/>
  <c r="AO14" i="55"/>
  <c r="AN14" i="55"/>
  <c r="AU13" i="55"/>
  <c r="AT13" i="55"/>
  <c r="BI39" i="55" s="1"/>
  <c r="AF7" i="54" s="1"/>
  <c r="AS13" i="55"/>
  <c r="AR13" i="55"/>
  <c r="AQ13" i="55"/>
  <c r="AT39" i="55" s="1"/>
  <c r="Q7" i="54" s="1"/>
  <c r="AP13" i="55"/>
  <c r="AO39" i="55" s="1"/>
  <c r="L7" i="54" s="1"/>
  <c r="AO13" i="55"/>
  <c r="AJ39" i="55" s="1"/>
  <c r="G7" i="54" s="1"/>
  <c r="AN13" i="55"/>
  <c r="AN18" i="55" s="1"/>
  <c r="AL5" i="55" s="1"/>
  <c r="F7" i="48" s="1"/>
  <c r="N10" i="55"/>
  <c r="N74" i="55" s="1"/>
  <c r="K10" i="55"/>
  <c r="I10" i="55"/>
  <c r="I264" i="55" s="1"/>
  <c r="F10" i="55"/>
  <c r="F201" i="55" s="1"/>
  <c r="AP5" i="55"/>
  <c r="J7" i="48" s="1"/>
  <c r="S3" i="55"/>
  <c r="I58" i="55" s="1"/>
  <c r="I60" i="52"/>
  <c r="I59" i="52"/>
  <c r="AM32" i="52"/>
  <c r="AN32" i="52" s="1"/>
  <c r="AO32" i="52" s="1"/>
  <c r="AP32" i="52" s="1"/>
  <c r="AQ32" i="52" s="1"/>
  <c r="AR32" i="52" s="1"/>
  <c r="AS32" i="52" s="1"/>
  <c r="AT32" i="52" s="1"/>
  <c r="AU32" i="52" s="1"/>
  <c r="AM31" i="52"/>
  <c r="AN31" i="52" s="1"/>
  <c r="AO31" i="52" s="1"/>
  <c r="AP31" i="52" s="1"/>
  <c r="AQ31" i="52" s="1"/>
  <c r="AR31" i="52" s="1"/>
  <c r="AS31" i="52" s="1"/>
  <c r="AT31" i="52" s="1"/>
  <c r="AU31" i="52" s="1"/>
  <c r="AM30" i="52"/>
  <c r="AN30" i="52" s="1"/>
  <c r="AO30" i="52" s="1"/>
  <c r="AP30" i="52" s="1"/>
  <c r="AQ30" i="52" s="1"/>
  <c r="AR30" i="52" s="1"/>
  <c r="AS30" i="52" s="1"/>
  <c r="AT30" i="52" s="1"/>
  <c r="AU30" i="52" s="1"/>
  <c r="AM29" i="52"/>
  <c r="AN29" i="52" s="1"/>
  <c r="AO29" i="52" s="1"/>
  <c r="AP29" i="52" s="1"/>
  <c r="AQ29" i="52" s="1"/>
  <c r="AR29" i="52" s="1"/>
  <c r="AS29" i="52" s="1"/>
  <c r="AT29" i="52" s="1"/>
  <c r="AU29" i="52" s="1"/>
  <c r="AM28" i="52"/>
  <c r="AN28" i="52" s="1"/>
  <c r="AO28" i="52" s="1"/>
  <c r="AP28" i="52" s="1"/>
  <c r="AQ28" i="52" s="1"/>
  <c r="AR28" i="52" s="1"/>
  <c r="AS28" i="52" s="1"/>
  <c r="AT28" i="52" s="1"/>
  <c r="AU28" i="52" s="1"/>
  <c r="AL27" i="52"/>
  <c r="AM27" i="52" s="1"/>
  <c r="AN27" i="52" s="1"/>
  <c r="AO27" i="52" s="1"/>
  <c r="AP27" i="52" s="1"/>
  <c r="AQ27" i="52" s="1"/>
  <c r="AR27" i="52" s="1"/>
  <c r="AS27" i="52" s="1"/>
  <c r="AT27" i="52" s="1"/>
  <c r="AU27" i="52" s="1"/>
  <c r="AK27" i="52"/>
  <c r="AJ27" i="52"/>
  <c r="AL26" i="52"/>
  <c r="AM26" i="52" s="1"/>
  <c r="AN26" i="52" s="1"/>
  <c r="AO26" i="52" s="1"/>
  <c r="AP26" i="52" s="1"/>
  <c r="AQ26" i="52" s="1"/>
  <c r="AR26" i="52" s="1"/>
  <c r="AS26" i="52" s="1"/>
  <c r="AT26" i="52" s="1"/>
  <c r="AU26" i="52" s="1"/>
  <c r="AK26" i="52"/>
  <c r="AJ26" i="52"/>
  <c r="AM25" i="52"/>
  <c r="AN25" i="52" s="1"/>
  <c r="AO25" i="52" s="1"/>
  <c r="AP25" i="52" s="1"/>
  <c r="AQ25" i="52" s="1"/>
  <c r="AR25" i="52" s="1"/>
  <c r="AS25" i="52" s="1"/>
  <c r="AT25" i="52" s="1"/>
  <c r="AU25" i="52" s="1"/>
  <c r="AK25" i="52"/>
  <c r="AJ25" i="52"/>
  <c r="AU17" i="52"/>
  <c r="AZ17" i="52" s="1"/>
  <c r="AT17" i="52"/>
  <c r="BM39" i="52" s="1"/>
  <c r="AJ6" i="54" s="1"/>
  <c r="AS17" i="52"/>
  <c r="BH39" i="52" s="1"/>
  <c r="AE6" i="54" s="1"/>
  <c r="AR17" i="52"/>
  <c r="AQ17" i="52"/>
  <c r="AX39" i="52" s="1"/>
  <c r="U6" i="54" s="1"/>
  <c r="AP17" i="52"/>
  <c r="AS39" i="52" s="1"/>
  <c r="P6" i="54" s="1"/>
  <c r="AO17" i="52"/>
  <c r="AN39" i="52" s="1"/>
  <c r="K6" i="54" s="1"/>
  <c r="AN17" i="52"/>
  <c r="AU16" i="52"/>
  <c r="AZ16" i="52" s="1"/>
  <c r="AT16" i="52"/>
  <c r="BL39" i="52" s="1"/>
  <c r="AI6" i="54" s="1"/>
  <c r="AS16" i="52"/>
  <c r="BG39" i="52" s="1"/>
  <c r="AD6" i="54" s="1"/>
  <c r="AR16" i="52"/>
  <c r="AQ16" i="52"/>
  <c r="AW39" i="52" s="1"/>
  <c r="T6" i="54" s="1"/>
  <c r="AP16" i="52"/>
  <c r="AR39" i="52" s="1"/>
  <c r="O6" i="54" s="1"/>
  <c r="AO16" i="52"/>
  <c r="AM39" i="52" s="1"/>
  <c r="J6" i="54" s="1"/>
  <c r="AN16" i="52"/>
  <c r="AU15" i="52"/>
  <c r="AT15" i="52"/>
  <c r="AS15" i="52"/>
  <c r="BF39" i="52" s="1"/>
  <c r="AC6" i="54" s="1"/>
  <c r="AR15" i="52"/>
  <c r="BA39" i="52" s="1"/>
  <c r="X6" i="54" s="1"/>
  <c r="AQ15" i="52"/>
  <c r="AV39" i="52" s="1"/>
  <c r="S6" i="54" s="1"/>
  <c r="AP15" i="52"/>
  <c r="AQ39" i="52" s="1"/>
  <c r="N6" i="54" s="1"/>
  <c r="AO15" i="52"/>
  <c r="AL39" i="52" s="1"/>
  <c r="I6" i="54" s="1"/>
  <c r="AN15" i="52"/>
  <c r="AU14" i="52"/>
  <c r="AT14" i="52"/>
  <c r="BJ39" i="52" s="1"/>
  <c r="AG6" i="54" s="1"/>
  <c r="AS14" i="52"/>
  <c r="BE39" i="52" s="1"/>
  <c r="AB6" i="54" s="1"/>
  <c r="AR14" i="52"/>
  <c r="AZ39" i="52" s="1"/>
  <c r="W6" i="54" s="1"/>
  <c r="AQ14" i="52"/>
  <c r="AU39" i="52" s="1"/>
  <c r="R6" i="54" s="1"/>
  <c r="AP14" i="52"/>
  <c r="AP39" i="52" s="1"/>
  <c r="M6" i="54" s="1"/>
  <c r="AO14" i="52"/>
  <c r="AK39" i="52" s="1"/>
  <c r="H6" i="54" s="1"/>
  <c r="AN14" i="52"/>
  <c r="AU13" i="52"/>
  <c r="AT13" i="52"/>
  <c r="BI39" i="52" s="1"/>
  <c r="AF6" i="54" s="1"/>
  <c r="AS13" i="52"/>
  <c r="BD39" i="52" s="1"/>
  <c r="AA6" i="54" s="1"/>
  <c r="AR13" i="52"/>
  <c r="AQ13" i="52"/>
  <c r="AP13" i="52"/>
  <c r="AO39" i="52" s="1"/>
  <c r="L6" i="54" s="1"/>
  <c r="AO13" i="52"/>
  <c r="AJ39" i="52" s="1"/>
  <c r="AN13" i="52"/>
  <c r="AN18" i="52" s="1"/>
  <c r="AL5" i="52" s="1"/>
  <c r="F6" i="48" s="1"/>
  <c r="N10" i="52"/>
  <c r="N74" i="52" s="1"/>
  <c r="K10" i="52"/>
  <c r="I10" i="52"/>
  <c r="I264" i="52" s="1"/>
  <c r="F10" i="52"/>
  <c r="F201" i="52" s="1"/>
  <c r="S3" i="52"/>
  <c r="I58" i="52" s="1"/>
  <c r="I60" i="1"/>
  <c r="I59" i="1"/>
  <c r="S3" i="1"/>
  <c r="I58" i="1" s="1"/>
  <c r="I122" i="1" s="1"/>
  <c r="AR18" i="52" l="1"/>
  <c r="AR5" i="52" s="1"/>
  <c r="L6" i="48" s="1"/>
  <c r="AY39" i="52"/>
  <c r="V6" i="54" s="1"/>
  <c r="BD13" i="52"/>
  <c r="AX13" i="52"/>
  <c r="AV13" i="52"/>
  <c r="BE14" i="52"/>
  <c r="BA14" i="52"/>
  <c r="AT18" i="52"/>
  <c r="AT5" i="52" s="1"/>
  <c r="N6" i="48" s="1"/>
  <c r="BK39" i="52"/>
  <c r="AH6" i="54" s="1"/>
  <c r="BC39" i="52"/>
  <c r="Z6" i="54" s="1"/>
  <c r="BB39" i="52"/>
  <c r="Y6" i="54" s="1"/>
  <c r="AR18" i="55"/>
  <c r="AR5" i="55" s="1"/>
  <c r="L7" i="48" s="1"/>
  <c r="AY39" i="55"/>
  <c r="V7" i="54" s="1"/>
  <c r="AS18" i="55"/>
  <c r="AS5" i="55" s="1"/>
  <c r="M7" i="48" s="1"/>
  <c r="BD39" i="55"/>
  <c r="AA7" i="54" s="1"/>
  <c r="BE13" i="55"/>
  <c r="AZ13" i="55"/>
  <c r="AW13" i="55"/>
  <c r="AT18" i="55"/>
  <c r="AT5" i="55" s="1"/>
  <c r="N7" i="48" s="1"/>
  <c r="BK39" i="55"/>
  <c r="AH7" i="54" s="1"/>
  <c r="BF15" i="55"/>
  <c r="BB15" i="55"/>
  <c r="BC39" i="55"/>
  <c r="Z7" i="54" s="1"/>
  <c r="BB39" i="55"/>
  <c r="Y7" i="54" s="1"/>
  <c r="BE16" i="55"/>
  <c r="BD16" i="55"/>
  <c r="AZ16" i="55"/>
  <c r="AW16" i="55"/>
  <c r="AV16" i="55"/>
  <c r="BF17" i="55"/>
  <c r="BB17" i="55"/>
  <c r="AX17" i="55"/>
  <c r="AR18" i="56"/>
  <c r="AR5" i="56" s="1"/>
  <c r="L8" i="48" s="1"/>
  <c r="AY39" i="56"/>
  <c r="V8" i="54" s="1"/>
  <c r="AS18" i="56"/>
  <c r="AS5" i="56" s="1"/>
  <c r="M8" i="48" s="1"/>
  <c r="BD39" i="56"/>
  <c r="AA8" i="54" s="1"/>
  <c r="BE14" i="56"/>
  <c r="BA14" i="56"/>
  <c r="AT18" i="56"/>
  <c r="AT5" i="56" s="1"/>
  <c r="N8" i="48" s="1"/>
  <c r="BK39" i="56"/>
  <c r="AH8" i="54" s="1"/>
  <c r="BC39" i="56"/>
  <c r="Z8" i="54" s="1"/>
  <c r="BB39" i="56"/>
  <c r="Y8" i="54" s="1"/>
  <c r="AR18" i="57"/>
  <c r="AR5" i="57" s="1"/>
  <c r="L9" i="48" s="1"/>
  <c r="AY39" i="57"/>
  <c r="V9" i="54" s="1"/>
  <c r="BE14" i="57"/>
  <c r="AW14" i="57"/>
  <c r="AT18" i="57"/>
  <c r="AT5" i="57" s="1"/>
  <c r="N9" i="48" s="1"/>
  <c r="BK39" i="57"/>
  <c r="AH9" i="54" s="1"/>
  <c r="BF15" i="57"/>
  <c r="BD15" i="57"/>
  <c r="AZ15" i="57"/>
  <c r="AX15" i="57"/>
  <c r="AV15" i="57"/>
  <c r="BC39" i="57"/>
  <c r="Z9" i="54" s="1"/>
  <c r="BB39" i="57"/>
  <c r="Y9" i="54" s="1"/>
  <c r="BF16" i="57"/>
  <c r="AX16" i="57"/>
  <c r="AZ17" i="57"/>
  <c r="BF17" i="57"/>
  <c r="AX17" i="57"/>
  <c r="AR18" i="58"/>
  <c r="AR5" i="58" s="1"/>
  <c r="L10" i="48" s="1"/>
  <c r="AY39" i="58"/>
  <c r="V10" i="54" s="1"/>
  <c r="AS18" i="58"/>
  <c r="AS5" i="58" s="1"/>
  <c r="M10" i="48" s="1"/>
  <c r="BD39" i="58"/>
  <c r="AA10" i="54" s="1"/>
  <c r="AT18" i="58"/>
  <c r="AT5" i="58" s="1"/>
  <c r="N10" i="48" s="1"/>
  <c r="BK39" i="58"/>
  <c r="AH10" i="54" s="1"/>
  <c r="BF15" i="58"/>
  <c r="BD15" i="58"/>
  <c r="AZ15" i="58"/>
  <c r="AX15" i="58"/>
  <c r="AV15" i="58"/>
  <c r="BC39" i="58"/>
  <c r="Z10" i="54" s="1"/>
  <c r="BB39" i="58"/>
  <c r="Y10" i="54" s="1"/>
  <c r="BF16" i="58"/>
  <c r="BD16" i="58"/>
  <c r="AZ16" i="58"/>
  <c r="AX16" i="58"/>
  <c r="AV16" i="58"/>
  <c r="AR18" i="59"/>
  <c r="AR5" i="59" s="1"/>
  <c r="L11" i="48" s="1"/>
  <c r="AY39" i="59"/>
  <c r="V11" i="54" s="1"/>
  <c r="AS18" i="59"/>
  <c r="AS5" i="59" s="1"/>
  <c r="M11" i="48" s="1"/>
  <c r="BD39" i="59"/>
  <c r="AA11" i="54" s="1"/>
  <c r="BD13" i="59"/>
  <c r="AZ13" i="59"/>
  <c r="AV13" i="59"/>
  <c r="AT18" i="59"/>
  <c r="AT5" i="59" s="1"/>
  <c r="N11" i="48" s="1"/>
  <c r="BK39" i="59"/>
  <c r="AH11" i="54" s="1"/>
  <c r="AZ15" i="59"/>
  <c r="BF15" i="59"/>
  <c r="AX15" i="59"/>
  <c r="BC39" i="59"/>
  <c r="Z11" i="54" s="1"/>
  <c r="BB39" i="59"/>
  <c r="Y11" i="54" s="1"/>
  <c r="BD17" i="59"/>
  <c r="AZ17" i="59"/>
  <c r="AV17" i="59"/>
  <c r="AR18" i="60"/>
  <c r="AR5" i="60" s="1"/>
  <c r="L12" i="48" s="1"/>
  <c r="AY39" i="60"/>
  <c r="V12" i="54" s="1"/>
  <c r="AS18" i="60"/>
  <c r="AS5" i="60" s="1"/>
  <c r="M12" i="48" s="1"/>
  <c r="BD39" i="60"/>
  <c r="AA12" i="54" s="1"/>
  <c r="BD13" i="60"/>
  <c r="BB13" i="60"/>
  <c r="AW13" i="60"/>
  <c r="AV13" i="60"/>
  <c r="BA14" i="60"/>
  <c r="BE14" i="60"/>
  <c r="AT18" i="60"/>
  <c r="AT5" i="60" s="1"/>
  <c r="N12" i="48" s="1"/>
  <c r="BK39" i="60"/>
  <c r="AH12" i="54" s="1"/>
  <c r="BF15" i="60"/>
  <c r="BD15" i="60"/>
  <c r="AZ15" i="60"/>
  <c r="AX15" i="60"/>
  <c r="AV15" i="60"/>
  <c r="BC39" i="60"/>
  <c r="Z12" i="54" s="1"/>
  <c r="BB39" i="60"/>
  <c r="Y12" i="54" s="1"/>
  <c r="BF17" i="60"/>
  <c r="BD17" i="60"/>
  <c r="AZ17" i="60"/>
  <c r="AX17" i="60"/>
  <c r="AV17" i="60"/>
  <c r="AR18" i="61"/>
  <c r="AR5" i="61" s="1"/>
  <c r="L13" i="48" s="1"/>
  <c r="AY39" i="61"/>
  <c r="V13" i="54" s="1"/>
  <c r="AT18" i="61"/>
  <c r="AT5" i="61" s="1"/>
  <c r="N13" i="48" s="1"/>
  <c r="BK39" i="61"/>
  <c r="AH13" i="54" s="1"/>
  <c r="BF15" i="61"/>
  <c r="BD15" i="61"/>
  <c r="AZ15" i="61"/>
  <c r="AX15" i="61"/>
  <c r="AV15" i="61"/>
  <c r="BC39" i="61"/>
  <c r="Z13" i="54" s="1"/>
  <c r="BB39" i="61"/>
  <c r="Y13" i="54" s="1"/>
  <c r="BF16" i="61"/>
  <c r="BD16" i="61"/>
  <c r="AZ16" i="61"/>
  <c r="AX16" i="61"/>
  <c r="AV16" i="61"/>
  <c r="BF17" i="61"/>
  <c r="BD17" i="61"/>
  <c r="AZ17" i="61"/>
  <c r="AX17" i="61"/>
  <c r="AV17" i="61"/>
  <c r="AR18" i="71"/>
  <c r="AR5" i="71" s="1"/>
  <c r="L23" i="48" s="1"/>
  <c r="AY39" i="71"/>
  <c r="V23" i="54" s="1"/>
  <c r="BI39" i="71"/>
  <c r="AF23" i="54" s="1"/>
  <c r="AT18" i="71"/>
  <c r="AT5" i="71" s="1"/>
  <c r="N23" i="48" s="1"/>
  <c r="BD13" i="71"/>
  <c r="AX13" i="71"/>
  <c r="AW13" i="71"/>
  <c r="BA14" i="71"/>
  <c r="AW14" i="71"/>
  <c r="BC39" i="71"/>
  <c r="Z23" i="54" s="1"/>
  <c r="BB39" i="71"/>
  <c r="Y23" i="54" s="1"/>
  <c r="BF16" i="71"/>
  <c r="AZ16" i="71"/>
  <c r="AZ17" i="71"/>
  <c r="BF17" i="71"/>
  <c r="AX17" i="71"/>
  <c r="I201" i="58"/>
  <c r="F138" i="52"/>
  <c r="I201" i="55"/>
  <c r="BG13" i="58"/>
  <c r="BN39" i="58"/>
  <c r="AK10" i="54" s="1"/>
  <c r="BB13" i="58"/>
  <c r="BG13" i="60"/>
  <c r="BN39" i="60"/>
  <c r="AK12" i="54" s="1"/>
  <c r="AZ13" i="60"/>
  <c r="AX13" i="61"/>
  <c r="BF13" i="61"/>
  <c r="BG13" i="71"/>
  <c r="BN39" i="71"/>
  <c r="AK23" i="54" s="1"/>
  <c r="AZ13" i="71"/>
  <c r="BG13" i="56"/>
  <c r="BN39" i="56"/>
  <c r="AK8" i="54" s="1"/>
  <c r="AZ13" i="56"/>
  <c r="BG13" i="59"/>
  <c r="BN39" i="59"/>
  <c r="AK11" i="54" s="1"/>
  <c r="BB13" i="59"/>
  <c r="AV13" i="71"/>
  <c r="BB13" i="71"/>
  <c r="AV13" i="56"/>
  <c r="BB13" i="56"/>
  <c r="AV13" i="57"/>
  <c r="BA13" i="57"/>
  <c r="BF13" i="57"/>
  <c r="AV13" i="58"/>
  <c r="BD13" i="58"/>
  <c r="BG13" i="55"/>
  <c r="BN39" i="55"/>
  <c r="AK7" i="54" s="1"/>
  <c r="BA13" i="55"/>
  <c r="AW13" i="56"/>
  <c r="BD13" i="56"/>
  <c r="AW13" i="57"/>
  <c r="AX13" i="58"/>
  <c r="BF13" i="58"/>
  <c r="BG13" i="61"/>
  <c r="BN39" i="61"/>
  <c r="AK13" i="54" s="1"/>
  <c r="BB13" i="61"/>
  <c r="BG13" i="57"/>
  <c r="BN39" i="57"/>
  <c r="AK9" i="54" s="1"/>
  <c r="AZ13" i="57"/>
  <c r="BE13" i="57"/>
  <c r="BG13" i="52"/>
  <c r="BN39" i="52"/>
  <c r="AK6" i="54" s="1"/>
  <c r="BF13" i="52"/>
  <c r="AV13" i="55"/>
  <c r="BD13" i="55"/>
  <c r="AX13" i="56"/>
  <c r="BF13" i="56"/>
  <c r="AX13" i="57"/>
  <c r="BD13" i="57"/>
  <c r="AZ13" i="58"/>
  <c r="AX13" i="59"/>
  <c r="BF13" i="59"/>
  <c r="AX13" i="60"/>
  <c r="BF13" i="60"/>
  <c r="AV13" i="61"/>
  <c r="BD13" i="61"/>
  <c r="BF13" i="71"/>
  <c r="N264" i="55"/>
  <c r="N264" i="56"/>
  <c r="F138" i="57"/>
  <c r="I138" i="55"/>
  <c r="I201" i="56"/>
  <c r="N264" i="57"/>
  <c r="I201" i="59"/>
  <c r="F138" i="61"/>
  <c r="I201" i="71"/>
  <c r="F138" i="58"/>
  <c r="N264" i="59"/>
  <c r="F138" i="60"/>
  <c r="I201" i="61"/>
  <c r="N264" i="71"/>
  <c r="I201" i="60"/>
  <c r="N264" i="61"/>
  <c r="N264" i="52"/>
  <c r="F74" i="55"/>
  <c r="I201" i="52"/>
  <c r="F138" i="55"/>
  <c r="F138" i="56"/>
  <c r="I201" i="57"/>
  <c r="N264" i="58"/>
  <c r="F138" i="59"/>
  <c r="N264" i="60"/>
  <c r="F138" i="71"/>
  <c r="AP5" i="59"/>
  <c r="J11" i="48" s="1"/>
  <c r="AJ39" i="59"/>
  <c r="G11" i="54" s="1"/>
  <c r="AP5" i="61"/>
  <c r="J13" i="48" s="1"/>
  <c r="AJ39" i="61"/>
  <c r="G13" i="54" s="1"/>
  <c r="AP5" i="56"/>
  <c r="J8" i="48" s="1"/>
  <c r="AJ39" i="56"/>
  <c r="G8" i="54" s="1"/>
  <c r="BE17" i="52"/>
  <c r="BR39" i="52"/>
  <c r="AO6" i="54" s="1"/>
  <c r="BB17" i="52"/>
  <c r="AV17" i="56"/>
  <c r="BD17" i="56"/>
  <c r="AV17" i="58"/>
  <c r="BD17" i="58"/>
  <c r="BE17" i="59"/>
  <c r="BR39" i="59"/>
  <c r="AO11" i="54" s="1"/>
  <c r="BB17" i="59"/>
  <c r="BE17" i="61"/>
  <c r="BR39" i="61"/>
  <c r="AO13" i="54" s="1"/>
  <c r="BB17" i="61"/>
  <c r="AV17" i="52"/>
  <c r="BD17" i="52"/>
  <c r="AX17" i="56"/>
  <c r="BE17" i="57"/>
  <c r="BR39" i="57"/>
  <c r="AO9" i="54" s="1"/>
  <c r="BB17" i="57"/>
  <c r="AX17" i="58"/>
  <c r="BE17" i="71"/>
  <c r="BR39" i="71"/>
  <c r="AO23" i="54" s="1"/>
  <c r="BB17" i="71"/>
  <c r="BE17" i="56"/>
  <c r="BR39" i="56"/>
  <c r="AO8" i="54" s="1"/>
  <c r="BB17" i="56"/>
  <c r="BE17" i="58"/>
  <c r="BR39" i="58"/>
  <c r="AO10" i="54" s="1"/>
  <c r="BB17" i="58"/>
  <c r="AX17" i="52"/>
  <c r="BF17" i="52"/>
  <c r="BE17" i="55"/>
  <c r="BR39" i="55"/>
  <c r="AO7" i="54" s="1"/>
  <c r="AZ17" i="56"/>
  <c r="AV17" i="57"/>
  <c r="BD17" i="57"/>
  <c r="AZ17" i="58"/>
  <c r="AX17" i="59"/>
  <c r="BF17" i="59"/>
  <c r="BE17" i="60"/>
  <c r="BR39" i="60"/>
  <c r="AO12" i="54" s="1"/>
  <c r="BB17" i="60"/>
  <c r="AV17" i="71"/>
  <c r="BD17" i="71"/>
  <c r="AS18" i="52"/>
  <c r="AS5" i="52" s="1"/>
  <c r="M6" i="48" s="1"/>
  <c r="AS18" i="71"/>
  <c r="AS5" i="71" s="1"/>
  <c r="M23" i="48" s="1"/>
  <c r="AS18" i="57"/>
  <c r="AS5" i="57" s="1"/>
  <c r="M9" i="48" s="1"/>
  <c r="AS18" i="61"/>
  <c r="AS5" i="61" s="1"/>
  <c r="M13" i="48" s="1"/>
  <c r="AX16" i="56"/>
  <c r="BF16" i="56"/>
  <c r="BG16" i="57"/>
  <c r="BQ39" i="57"/>
  <c r="AN9" i="54" s="1"/>
  <c r="BB16" i="57"/>
  <c r="AX16" i="59"/>
  <c r="BF16" i="59"/>
  <c r="AX16" i="60"/>
  <c r="BF16" i="60"/>
  <c r="AV16" i="71"/>
  <c r="BD16" i="71"/>
  <c r="AX16" i="52"/>
  <c r="BF16" i="52"/>
  <c r="AV16" i="57"/>
  <c r="BD16" i="57"/>
  <c r="BG16" i="61"/>
  <c r="BQ39" i="61"/>
  <c r="AN13" i="54" s="1"/>
  <c r="BB16" i="61"/>
  <c r="AX16" i="71"/>
  <c r="BG16" i="52"/>
  <c r="BQ39" i="52"/>
  <c r="AN6" i="54" s="1"/>
  <c r="BB16" i="52"/>
  <c r="BG16" i="56"/>
  <c r="BQ39" i="56"/>
  <c r="AN8" i="54" s="1"/>
  <c r="BB16" i="56"/>
  <c r="BG16" i="59"/>
  <c r="BQ39" i="59"/>
  <c r="AN11" i="54" s="1"/>
  <c r="BB16" i="59"/>
  <c r="BG16" i="60"/>
  <c r="BQ39" i="60"/>
  <c r="AN12" i="54" s="1"/>
  <c r="BB16" i="60"/>
  <c r="AV16" i="52"/>
  <c r="BD16" i="52"/>
  <c r="BG16" i="55"/>
  <c r="BQ39" i="55"/>
  <c r="AN7" i="54" s="1"/>
  <c r="BA16" i="55"/>
  <c r="AV16" i="56"/>
  <c r="BD16" i="56"/>
  <c r="AZ16" i="57"/>
  <c r="BG16" i="58"/>
  <c r="BQ39" i="58"/>
  <c r="AN10" i="54" s="1"/>
  <c r="BB16" i="58"/>
  <c r="AV16" i="59"/>
  <c r="BD16" i="59"/>
  <c r="AV16" i="60"/>
  <c r="BD16" i="60"/>
  <c r="BG16" i="71"/>
  <c r="BQ39" i="71"/>
  <c r="AN23" i="54" s="1"/>
  <c r="BB16" i="71"/>
  <c r="BE15" i="52"/>
  <c r="BP39" i="52"/>
  <c r="AM6" i="54" s="1"/>
  <c r="BB15" i="52"/>
  <c r="AV15" i="52"/>
  <c r="BD15" i="52"/>
  <c r="AV15" i="56"/>
  <c r="BD15" i="56"/>
  <c r="BE15" i="55"/>
  <c r="BP39" i="55"/>
  <c r="AM7" i="54" s="1"/>
  <c r="AX15" i="56"/>
  <c r="BF15" i="56"/>
  <c r="BE15" i="59"/>
  <c r="BP39" i="59"/>
  <c r="AM11" i="54" s="1"/>
  <c r="BB15" i="59"/>
  <c r="BE15" i="71"/>
  <c r="BP39" i="71"/>
  <c r="AM23" i="54" s="1"/>
  <c r="BB15" i="71"/>
  <c r="AX15" i="52"/>
  <c r="BF15" i="52"/>
  <c r="AZ15" i="52"/>
  <c r="AX15" i="55"/>
  <c r="BE15" i="57"/>
  <c r="BP39" i="57"/>
  <c r="AM9" i="54" s="1"/>
  <c r="BB15" i="57"/>
  <c r="BE15" i="58"/>
  <c r="BP39" i="58"/>
  <c r="AM10" i="54" s="1"/>
  <c r="BB15" i="58"/>
  <c r="AV15" i="59"/>
  <c r="BD15" i="59"/>
  <c r="BE15" i="60"/>
  <c r="BP39" i="60"/>
  <c r="AM12" i="54" s="1"/>
  <c r="BB15" i="60"/>
  <c r="BE15" i="61"/>
  <c r="BP39" i="61"/>
  <c r="AM13" i="54" s="1"/>
  <c r="BB15" i="61"/>
  <c r="AV15" i="71"/>
  <c r="BD15" i="71"/>
  <c r="BE15" i="56"/>
  <c r="BP39" i="56"/>
  <c r="AM8" i="54" s="1"/>
  <c r="BB15" i="56"/>
  <c r="AX15" i="71"/>
  <c r="BF15" i="71"/>
  <c r="BG14" i="55"/>
  <c r="BO39" i="55"/>
  <c r="AL7" i="54" s="1"/>
  <c r="BD14" i="58"/>
  <c r="BO39" i="58"/>
  <c r="AL10" i="54" s="1"/>
  <c r="AW14" i="59"/>
  <c r="BD14" i="71"/>
  <c r="BO39" i="71"/>
  <c r="AL23" i="54" s="1"/>
  <c r="BD14" i="56"/>
  <c r="BO39" i="56"/>
  <c r="AL8" i="54" s="1"/>
  <c r="BA14" i="59"/>
  <c r="BD14" i="61"/>
  <c r="BO39" i="61"/>
  <c r="AL13" i="54" s="1"/>
  <c r="BD14" i="52"/>
  <c r="BO39" i="52"/>
  <c r="AL6" i="54" s="1"/>
  <c r="AW14" i="56"/>
  <c r="BD14" i="57"/>
  <c r="BO39" i="57"/>
  <c r="AL9" i="54" s="1"/>
  <c r="BD14" i="60"/>
  <c r="BD18" i="60" s="1"/>
  <c r="BC5" i="60" s="1"/>
  <c r="W12" i="48" s="1"/>
  <c r="BO39" i="60"/>
  <c r="AL12" i="54" s="1"/>
  <c r="BA14" i="61"/>
  <c r="BD14" i="59"/>
  <c r="BD18" i="59" s="1"/>
  <c r="BC5" i="59" s="1"/>
  <c r="W11" i="48" s="1"/>
  <c r="BO39" i="59"/>
  <c r="AL11" i="54" s="1"/>
  <c r="AW14" i="60"/>
  <c r="BD18" i="71"/>
  <c r="BC5" i="71" s="1"/>
  <c r="W23" i="48" s="1"/>
  <c r="BE14" i="71"/>
  <c r="AM5" i="55"/>
  <c r="G7" i="48" s="1"/>
  <c r="AK39" i="55"/>
  <c r="H7" i="54" s="1"/>
  <c r="AP5" i="57"/>
  <c r="J9" i="48" s="1"/>
  <c r="AJ5" i="58"/>
  <c r="D10" i="48" s="1"/>
  <c r="AO5" i="55"/>
  <c r="I7" i="48" s="1"/>
  <c r="AO5" i="57"/>
  <c r="I9" i="48" s="1"/>
  <c r="AK39" i="57"/>
  <c r="H9" i="54" s="1"/>
  <c r="AP5" i="58"/>
  <c r="J10" i="48" s="1"/>
  <c r="AJ5" i="52"/>
  <c r="D6" i="48" s="1"/>
  <c r="AI5" i="56"/>
  <c r="C8" i="48" s="1"/>
  <c r="AP5" i="60"/>
  <c r="J12" i="48" s="1"/>
  <c r="AJ5" i="61"/>
  <c r="D13" i="48" s="1"/>
  <c r="AQ18" i="56"/>
  <c r="AQ5" i="56" s="1"/>
  <c r="K8" i="48" s="1"/>
  <c r="AT39" i="56"/>
  <c r="Q8" i="54" s="1"/>
  <c r="AQ18" i="58"/>
  <c r="AQ5" i="58" s="1"/>
  <c r="K10" i="48" s="1"/>
  <c r="AT39" i="58"/>
  <c r="Q10" i="54" s="1"/>
  <c r="AQ18" i="52"/>
  <c r="AQ5" i="52" s="1"/>
  <c r="K6" i="48" s="1"/>
  <c r="AT39" i="52"/>
  <c r="Q6" i="54" s="1"/>
  <c r="AQ18" i="60"/>
  <c r="AQ5" i="60" s="1"/>
  <c r="K12" i="48" s="1"/>
  <c r="AT39" i="60"/>
  <c r="Q12" i="54" s="1"/>
  <c r="AQ18" i="61"/>
  <c r="AQ5" i="61" s="1"/>
  <c r="K13" i="48" s="1"/>
  <c r="AT39" i="61"/>
  <c r="Q13" i="54" s="1"/>
  <c r="AQ18" i="55"/>
  <c r="AQ5" i="55" s="1"/>
  <c r="K7" i="48" s="1"/>
  <c r="AQ18" i="57"/>
  <c r="AQ5" i="57" s="1"/>
  <c r="K9" i="48" s="1"/>
  <c r="AT39" i="57"/>
  <c r="Q9" i="54" s="1"/>
  <c r="AQ18" i="59"/>
  <c r="AQ5" i="59" s="1"/>
  <c r="K11" i="48" s="1"/>
  <c r="AT39" i="59"/>
  <c r="Q11" i="54" s="1"/>
  <c r="AQ18" i="71"/>
  <c r="AQ5" i="71" s="1"/>
  <c r="K23" i="48" s="1"/>
  <c r="AT39" i="71"/>
  <c r="Q23" i="54" s="1"/>
  <c r="G6" i="54"/>
  <c r="AO5" i="71"/>
  <c r="I23" i="48" s="1"/>
  <c r="AJ5" i="71"/>
  <c r="D23" i="48" s="1"/>
  <c r="AP5" i="71"/>
  <c r="J23" i="48" s="1"/>
  <c r="AJ5" i="55"/>
  <c r="D7" i="48" s="1"/>
  <c r="AI5" i="55"/>
  <c r="C7" i="48" s="1"/>
  <c r="AO5" i="61"/>
  <c r="I13" i="48" s="1"/>
  <c r="AO5" i="56"/>
  <c r="I8" i="48" s="1"/>
  <c r="AJ5" i="56"/>
  <c r="D8" i="48" s="1"/>
  <c r="AO5" i="58"/>
  <c r="I10" i="48" s="1"/>
  <c r="AO5" i="59"/>
  <c r="I11" i="48" s="1"/>
  <c r="AJ5" i="59"/>
  <c r="D11" i="48" s="1"/>
  <c r="AO5" i="60"/>
  <c r="I12" i="48" s="1"/>
  <c r="AJ5" i="60"/>
  <c r="D12" i="48" s="1"/>
  <c r="AO5" i="52"/>
  <c r="I6" i="48" s="1"/>
  <c r="AV14" i="55"/>
  <c r="BA14" i="55"/>
  <c r="BF14" i="55"/>
  <c r="AW14" i="58"/>
  <c r="BE14" i="61"/>
  <c r="AZ14" i="55"/>
  <c r="BE14" i="55"/>
  <c r="BE18" i="55" s="1"/>
  <c r="BD5" i="55" s="1"/>
  <c r="X7" i="48" s="1"/>
  <c r="AW14" i="55"/>
  <c r="BB14" i="55"/>
  <c r="BA14" i="58"/>
  <c r="AW14" i="52"/>
  <c r="AX14" i="55"/>
  <c r="BD14" i="55"/>
  <c r="BD18" i="57"/>
  <c r="BC5" i="57" s="1"/>
  <c r="W9" i="48" s="1"/>
  <c r="BA14" i="57"/>
  <c r="BD18" i="58"/>
  <c r="BC5" i="58" s="1"/>
  <c r="W10" i="48" s="1"/>
  <c r="BE14" i="58"/>
  <c r="AW14" i="61"/>
  <c r="AP5" i="52"/>
  <c r="J6" i="48" s="1"/>
  <c r="AJ5" i="57"/>
  <c r="D9" i="48" s="1"/>
  <c r="I312" i="71"/>
  <c r="M15" i="71"/>
  <c r="I122" i="71"/>
  <c r="I249" i="71"/>
  <c r="I186" i="71"/>
  <c r="O7" i="71"/>
  <c r="AL13" i="71" s="1"/>
  <c r="AE39" i="71" s="1"/>
  <c r="M14" i="71"/>
  <c r="AI5" i="71"/>
  <c r="C23" i="48" s="1"/>
  <c r="AM5" i="71"/>
  <c r="G23" i="48" s="1"/>
  <c r="BA13" i="71"/>
  <c r="BE13" i="71"/>
  <c r="AX14" i="71"/>
  <c r="AX18" i="71" s="1"/>
  <c r="AW5" i="71" s="1"/>
  <c r="Q23" i="48" s="1"/>
  <c r="BB14" i="71"/>
  <c r="BF14" i="71"/>
  <c r="BF18" i="71" s="1"/>
  <c r="BE5" i="71" s="1"/>
  <c r="Y23" i="48" s="1"/>
  <c r="AY15" i="71"/>
  <c r="BC15" i="71"/>
  <c r="BG15" i="71"/>
  <c r="AW16" i="71"/>
  <c r="BA16" i="71"/>
  <c r="BE16" i="71"/>
  <c r="AY17" i="71"/>
  <c r="BC17" i="71"/>
  <c r="BG17" i="71"/>
  <c r="F74" i="71"/>
  <c r="I138" i="71"/>
  <c r="N201" i="71"/>
  <c r="AN5" i="71"/>
  <c r="H23" i="48" s="1"/>
  <c r="AY14" i="71"/>
  <c r="BC14" i="71"/>
  <c r="BG14" i="71"/>
  <c r="BG18" i="71" s="1"/>
  <c r="BF5" i="71" s="1"/>
  <c r="Z23" i="48" s="1"/>
  <c r="I74" i="71"/>
  <c r="N138" i="71"/>
  <c r="F264" i="71"/>
  <c r="AY13" i="71"/>
  <c r="BC13" i="71"/>
  <c r="AV14" i="71"/>
  <c r="AZ14" i="71"/>
  <c r="AZ18" i="71" s="1"/>
  <c r="AY5" i="71" s="1"/>
  <c r="S23" i="48" s="1"/>
  <c r="AW15" i="71"/>
  <c r="BA15" i="71"/>
  <c r="AY16" i="71"/>
  <c r="BC16" i="71"/>
  <c r="AW17" i="71"/>
  <c r="BA17" i="71"/>
  <c r="I312" i="61"/>
  <c r="M15" i="61"/>
  <c r="I122" i="61"/>
  <c r="I249" i="61"/>
  <c r="I186" i="61"/>
  <c r="O7" i="61"/>
  <c r="AL13" i="61" s="1"/>
  <c r="AE39" i="61" s="1"/>
  <c r="M14" i="61"/>
  <c r="BD18" i="61"/>
  <c r="BC5" i="61" s="1"/>
  <c r="W13" i="48" s="1"/>
  <c r="AI5" i="61"/>
  <c r="C13" i="48" s="1"/>
  <c r="AM5" i="61"/>
  <c r="G13" i="48" s="1"/>
  <c r="AW13" i="61"/>
  <c r="BA13" i="61"/>
  <c r="BE13" i="61"/>
  <c r="AX14" i="61"/>
  <c r="AX18" i="61" s="1"/>
  <c r="AW5" i="61" s="1"/>
  <c r="Q13" i="48" s="1"/>
  <c r="BB14" i="61"/>
  <c r="BB18" i="61" s="1"/>
  <c r="BA5" i="61" s="1"/>
  <c r="U13" i="48" s="1"/>
  <c r="BF14" i="61"/>
  <c r="BF18" i="61" s="1"/>
  <c r="BE5" i="61" s="1"/>
  <c r="Y13" i="48" s="1"/>
  <c r="AY15" i="61"/>
  <c r="BC15" i="61"/>
  <c r="BG15" i="61"/>
  <c r="AW16" i="61"/>
  <c r="BA16" i="61"/>
  <c r="BE16" i="61"/>
  <c r="AY17" i="61"/>
  <c r="BC17" i="61"/>
  <c r="BG17" i="61"/>
  <c r="F74" i="61"/>
  <c r="I138" i="61"/>
  <c r="N201" i="61"/>
  <c r="AN5" i="61"/>
  <c r="H13" i="48" s="1"/>
  <c r="AY14" i="61"/>
  <c r="BC14" i="61"/>
  <c r="BG14" i="61"/>
  <c r="I74" i="61"/>
  <c r="N138" i="61"/>
  <c r="F264" i="61"/>
  <c r="AY13" i="61"/>
  <c r="BC13" i="61"/>
  <c r="AV14" i="61"/>
  <c r="AV18" i="61" s="1"/>
  <c r="AU5" i="61" s="1"/>
  <c r="O13" i="48" s="1"/>
  <c r="AZ14" i="61"/>
  <c r="AZ18" i="61" s="1"/>
  <c r="AY5" i="61" s="1"/>
  <c r="S13" i="48" s="1"/>
  <c r="AW15" i="61"/>
  <c r="BA15" i="61"/>
  <c r="AY16" i="61"/>
  <c r="BC16" i="61"/>
  <c r="AW17" i="61"/>
  <c r="BA17" i="61"/>
  <c r="I312" i="60"/>
  <c r="M15" i="60"/>
  <c r="I122" i="60"/>
  <c r="I249" i="60"/>
  <c r="M14" i="60"/>
  <c r="I186" i="60"/>
  <c r="O7" i="60"/>
  <c r="AL13" i="60" s="1"/>
  <c r="AE39" i="60" s="1"/>
  <c r="B12" i="54" s="1"/>
  <c r="AI5" i="60"/>
  <c r="C12" i="48" s="1"/>
  <c r="AM5" i="60"/>
  <c r="G12" i="48" s="1"/>
  <c r="BA13" i="60"/>
  <c r="BE13" i="60"/>
  <c r="AX14" i="60"/>
  <c r="AX18" i="60" s="1"/>
  <c r="AW5" i="60" s="1"/>
  <c r="Q12" i="48" s="1"/>
  <c r="BB14" i="60"/>
  <c r="BF14" i="60"/>
  <c r="BF18" i="60" s="1"/>
  <c r="BE5" i="60" s="1"/>
  <c r="Y12" i="48" s="1"/>
  <c r="AY15" i="60"/>
  <c r="BC15" i="60"/>
  <c r="BG15" i="60"/>
  <c r="AW16" i="60"/>
  <c r="BA16" i="60"/>
  <c r="BE16" i="60"/>
  <c r="AY17" i="60"/>
  <c r="BC17" i="60"/>
  <c r="BG17" i="60"/>
  <c r="F74" i="60"/>
  <c r="I138" i="60"/>
  <c r="N201" i="60"/>
  <c r="AN5" i="60"/>
  <c r="H12" i="48" s="1"/>
  <c r="AY14" i="60"/>
  <c r="BC14" i="60"/>
  <c r="BG14" i="60"/>
  <c r="I74" i="60"/>
  <c r="N138" i="60"/>
  <c r="F264" i="60"/>
  <c r="AY13" i="60"/>
  <c r="BC13" i="60"/>
  <c r="AV14" i="60"/>
  <c r="AV18" i="60" s="1"/>
  <c r="AU5" i="60" s="1"/>
  <c r="O12" i="48" s="1"/>
  <c r="AZ14" i="60"/>
  <c r="AZ18" i="60" s="1"/>
  <c r="AY5" i="60" s="1"/>
  <c r="S12" i="48" s="1"/>
  <c r="AW15" i="60"/>
  <c r="BA15" i="60"/>
  <c r="AY16" i="60"/>
  <c r="BC16" i="60"/>
  <c r="AW17" i="60"/>
  <c r="BA17" i="60"/>
  <c r="I312" i="59"/>
  <c r="M15" i="59"/>
  <c r="I122" i="59"/>
  <c r="I186" i="59"/>
  <c r="O7" i="59"/>
  <c r="AL13" i="59" s="1"/>
  <c r="AE39" i="59" s="1"/>
  <c r="B11" i="54" s="1"/>
  <c r="I249" i="59"/>
  <c r="M14" i="59"/>
  <c r="AI5" i="59"/>
  <c r="C11" i="48" s="1"/>
  <c r="AM5" i="59"/>
  <c r="G11" i="48" s="1"/>
  <c r="AW13" i="59"/>
  <c r="BA13" i="59"/>
  <c r="BE13" i="59"/>
  <c r="AX14" i="59"/>
  <c r="AX18" i="59" s="1"/>
  <c r="AW5" i="59" s="1"/>
  <c r="Q11" i="48" s="1"/>
  <c r="BB14" i="59"/>
  <c r="BB18" i="59" s="1"/>
  <c r="BA5" i="59" s="1"/>
  <c r="U11" i="48" s="1"/>
  <c r="BF14" i="59"/>
  <c r="BF18" i="59" s="1"/>
  <c r="BE5" i="59" s="1"/>
  <c r="Y11" i="48" s="1"/>
  <c r="AY15" i="59"/>
  <c r="BC15" i="59"/>
  <c r="BG15" i="59"/>
  <c r="AW16" i="59"/>
  <c r="BA16" i="59"/>
  <c r="BE16" i="59"/>
  <c r="AY17" i="59"/>
  <c r="BC17" i="59"/>
  <c r="BG17" i="59"/>
  <c r="F74" i="59"/>
  <c r="I138" i="59"/>
  <c r="N201" i="59"/>
  <c r="AN5" i="59"/>
  <c r="H11" i="48" s="1"/>
  <c r="AY14" i="59"/>
  <c r="BC14" i="59"/>
  <c r="BG14" i="59"/>
  <c r="I74" i="59"/>
  <c r="N138" i="59"/>
  <c r="F264" i="59"/>
  <c r="AY13" i="59"/>
  <c r="BC13" i="59"/>
  <c r="AV14" i="59"/>
  <c r="AV18" i="59" s="1"/>
  <c r="AU5" i="59" s="1"/>
  <c r="O11" i="48" s="1"/>
  <c r="AZ14" i="59"/>
  <c r="AZ18" i="59" s="1"/>
  <c r="AY5" i="59" s="1"/>
  <c r="S11" i="48" s="1"/>
  <c r="AW15" i="59"/>
  <c r="BA15" i="59"/>
  <c r="AY16" i="59"/>
  <c r="BC16" i="59"/>
  <c r="AW17" i="59"/>
  <c r="BA17" i="59"/>
  <c r="I312" i="58"/>
  <c r="M15" i="58"/>
  <c r="I122" i="58"/>
  <c r="I186" i="58"/>
  <c r="O7" i="58"/>
  <c r="AL13" i="58" s="1"/>
  <c r="AE39" i="58" s="1"/>
  <c r="B10" i="54" s="1"/>
  <c r="I249" i="58"/>
  <c r="M14" i="58"/>
  <c r="AI5" i="58"/>
  <c r="C10" i="48" s="1"/>
  <c r="AM5" i="58"/>
  <c r="G10" i="48" s="1"/>
  <c r="AW13" i="58"/>
  <c r="BA13" i="58"/>
  <c r="BE13" i="58"/>
  <c r="AX14" i="58"/>
  <c r="AX18" i="58" s="1"/>
  <c r="AW5" i="58" s="1"/>
  <c r="Q10" i="48" s="1"/>
  <c r="BB14" i="58"/>
  <c r="BB18" i="58" s="1"/>
  <c r="BA5" i="58" s="1"/>
  <c r="U10" i="48" s="1"/>
  <c r="BF14" i="58"/>
  <c r="BF18" i="58" s="1"/>
  <c r="BE5" i="58" s="1"/>
  <c r="Y10" i="48" s="1"/>
  <c r="AY15" i="58"/>
  <c r="BC15" i="58"/>
  <c r="BG15" i="58"/>
  <c r="AW16" i="58"/>
  <c r="BA16" i="58"/>
  <c r="BE16" i="58"/>
  <c r="AY17" i="58"/>
  <c r="BC17" i="58"/>
  <c r="BG17" i="58"/>
  <c r="F74" i="58"/>
  <c r="I138" i="58"/>
  <c r="N201" i="58"/>
  <c r="AN5" i="58"/>
  <c r="H10" i="48" s="1"/>
  <c r="AY14" i="58"/>
  <c r="BC14" i="58"/>
  <c r="BG14" i="58"/>
  <c r="BG18" i="58" s="1"/>
  <c r="BF5" i="58" s="1"/>
  <c r="Z10" i="48" s="1"/>
  <c r="I74" i="58"/>
  <c r="N138" i="58"/>
  <c r="F264" i="58"/>
  <c r="AY13" i="58"/>
  <c r="BC13" i="58"/>
  <c r="AV14" i="58"/>
  <c r="AV18" i="58" s="1"/>
  <c r="AU5" i="58" s="1"/>
  <c r="O10" i="48" s="1"/>
  <c r="AZ14" i="58"/>
  <c r="AZ18" i="58" s="1"/>
  <c r="AY5" i="58" s="1"/>
  <c r="S10" i="48" s="1"/>
  <c r="AW15" i="58"/>
  <c r="BA15" i="58"/>
  <c r="AY16" i="58"/>
  <c r="BC16" i="58"/>
  <c r="AW17" i="58"/>
  <c r="BA17" i="58"/>
  <c r="I312" i="57"/>
  <c r="M15" i="57"/>
  <c r="I122" i="57"/>
  <c r="I186" i="57"/>
  <c r="O7" i="57"/>
  <c r="AL13" i="57" s="1"/>
  <c r="AE39" i="57" s="1"/>
  <c r="B9" i="54" s="1"/>
  <c r="I249" i="57"/>
  <c r="M14" i="57"/>
  <c r="AI5" i="57"/>
  <c r="C9" i="48" s="1"/>
  <c r="AM5" i="57"/>
  <c r="G9" i="48" s="1"/>
  <c r="AX14" i="57"/>
  <c r="AX18" i="57" s="1"/>
  <c r="AW5" i="57" s="1"/>
  <c r="Q9" i="48" s="1"/>
  <c r="BB14" i="57"/>
  <c r="BF14" i="57"/>
  <c r="BF18" i="57" s="1"/>
  <c r="BE5" i="57" s="1"/>
  <c r="Y9" i="48" s="1"/>
  <c r="AY15" i="57"/>
  <c r="BC15" i="57"/>
  <c r="BG15" i="57"/>
  <c r="AW16" i="57"/>
  <c r="BA16" i="57"/>
  <c r="BE16" i="57"/>
  <c r="BE18" i="57" s="1"/>
  <c r="BD5" i="57" s="1"/>
  <c r="X9" i="48" s="1"/>
  <c r="AY17" i="57"/>
  <c r="BC17" i="57"/>
  <c r="BG17" i="57"/>
  <c r="F74" i="57"/>
  <c r="I138" i="57"/>
  <c r="N201" i="57"/>
  <c r="AN5" i="57"/>
  <c r="H9" i="48" s="1"/>
  <c r="AY14" i="57"/>
  <c r="BC14" i="57"/>
  <c r="BG14" i="57"/>
  <c r="I74" i="57"/>
  <c r="N138" i="57"/>
  <c r="F264" i="57"/>
  <c r="AY13" i="57"/>
  <c r="BC13" i="57"/>
  <c r="AV14" i="57"/>
  <c r="AV18" i="57" s="1"/>
  <c r="AU5" i="57" s="1"/>
  <c r="O9" i="48" s="1"/>
  <c r="AZ14" i="57"/>
  <c r="AZ18" i="57" s="1"/>
  <c r="AY5" i="57" s="1"/>
  <c r="S9" i="48" s="1"/>
  <c r="AW15" i="57"/>
  <c r="BA15" i="57"/>
  <c r="AY16" i="57"/>
  <c r="BC16" i="57"/>
  <c r="AW17" i="57"/>
  <c r="BA17" i="57"/>
  <c r="I312" i="56"/>
  <c r="M15" i="56"/>
  <c r="I122" i="56"/>
  <c r="I186" i="56"/>
  <c r="O7" i="56"/>
  <c r="AL13" i="56" s="1"/>
  <c r="AE39" i="56" s="1"/>
  <c r="B8" i="54" s="1"/>
  <c r="I249" i="56"/>
  <c r="M14" i="56"/>
  <c r="BD18" i="56"/>
  <c r="BC5" i="56" s="1"/>
  <c r="W8" i="48" s="1"/>
  <c r="AM5" i="56"/>
  <c r="G8" i="48" s="1"/>
  <c r="BA13" i="56"/>
  <c r="BE13" i="56"/>
  <c r="AX14" i="56"/>
  <c r="AX18" i="56" s="1"/>
  <c r="AW5" i="56" s="1"/>
  <c r="Q8" i="48" s="1"/>
  <c r="BB14" i="56"/>
  <c r="BB18" i="56" s="1"/>
  <c r="BA5" i="56" s="1"/>
  <c r="U8" i="48" s="1"/>
  <c r="BF14" i="56"/>
  <c r="BF18" i="56" s="1"/>
  <c r="BE5" i="56" s="1"/>
  <c r="Y8" i="48" s="1"/>
  <c r="AY15" i="56"/>
  <c r="BC15" i="56"/>
  <c r="BG15" i="56"/>
  <c r="AW16" i="56"/>
  <c r="BA16" i="56"/>
  <c r="BE16" i="56"/>
  <c r="AY17" i="56"/>
  <c r="BC17" i="56"/>
  <c r="BG17" i="56"/>
  <c r="F74" i="56"/>
  <c r="I138" i="56"/>
  <c r="N201" i="56"/>
  <c r="AN5" i="56"/>
  <c r="H8" i="48" s="1"/>
  <c r="AY14" i="56"/>
  <c r="BC14" i="56"/>
  <c r="BG14" i="56"/>
  <c r="BG18" i="56" s="1"/>
  <c r="BF5" i="56" s="1"/>
  <c r="Z8" i="48" s="1"/>
  <c r="I74" i="56"/>
  <c r="N138" i="56"/>
  <c r="F264" i="56"/>
  <c r="AY13" i="56"/>
  <c r="BC13" i="56"/>
  <c r="AV14" i="56"/>
  <c r="AV18" i="56" s="1"/>
  <c r="AU5" i="56" s="1"/>
  <c r="O8" i="48" s="1"/>
  <c r="AZ14" i="56"/>
  <c r="AZ18" i="56" s="1"/>
  <c r="AY5" i="56" s="1"/>
  <c r="S8" i="48" s="1"/>
  <c r="AW15" i="56"/>
  <c r="BA15" i="56"/>
  <c r="AY16" i="56"/>
  <c r="BC16" i="56"/>
  <c r="AW17" i="56"/>
  <c r="BA17" i="56"/>
  <c r="I312" i="55"/>
  <c r="O261" i="55" s="1"/>
  <c r="AL17" i="55" s="1"/>
  <c r="M14" i="55"/>
  <c r="I249" i="55"/>
  <c r="M206" i="55" s="1"/>
  <c r="O7" i="55"/>
  <c r="AL13" i="55" s="1"/>
  <c r="AY15" i="55"/>
  <c r="BC15" i="55"/>
  <c r="BG15" i="55"/>
  <c r="AY17" i="55"/>
  <c r="BC17" i="55"/>
  <c r="BG17" i="55"/>
  <c r="I186" i="55"/>
  <c r="N201" i="55"/>
  <c r="AN5" i="55"/>
  <c r="H7" i="48" s="1"/>
  <c r="AX13" i="55"/>
  <c r="BB13" i="55"/>
  <c r="BF13" i="55"/>
  <c r="AY14" i="55"/>
  <c r="BC14" i="55"/>
  <c r="AV15" i="55"/>
  <c r="AZ15" i="55"/>
  <c r="BD15" i="55"/>
  <c r="AX16" i="55"/>
  <c r="BB16" i="55"/>
  <c r="BF16" i="55"/>
  <c r="AV17" i="55"/>
  <c r="AZ17" i="55"/>
  <c r="BD17" i="55"/>
  <c r="I74" i="55"/>
  <c r="I122" i="55"/>
  <c r="N138" i="55"/>
  <c r="F264" i="55"/>
  <c r="AY13" i="55"/>
  <c r="BC13" i="55"/>
  <c r="M15" i="55"/>
  <c r="AW15" i="55"/>
  <c r="BA15" i="55"/>
  <c r="AY16" i="55"/>
  <c r="BC16" i="55"/>
  <c r="AW17" i="55"/>
  <c r="BA17" i="55"/>
  <c r="AZ13" i="52"/>
  <c r="BB13" i="52"/>
  <c r="I312" i="52"/>
  <c r="M15" i="52"/>
  <c r="I122" i="52"/>
  <c r="I249" i="52"/>
  <c r="M14" i="52"/>
  <c r="I186" i="52"/>
  <c r="O7" i="52"/>
  <c r="AL13" i="52" s="1"/>
  <c r="AE39" i="52" s="1"/>
  <c r="B6" i="54" s="1"/>
  <c r="BD18" i="52"/>
  <c r="BC5" i="52" s="1"/>
  <c r="W6" i="48" s="1"/>
  <c r="AI5" i="52"/>
  <c r="C6" i="48" s="1"/>
  <c r="AM5" i="52"/>
  <c r="G6" i="48" s="1"/>
  <c r="AW13" i="52"/>
  <c r="BA13" i="52"/>
  <c r="BE13" i="52"/>
  <c r="AX14" i="52"/>
  <c r="AX18" i="52" s="1"/>
  <c r="AW5" i="52" s="1"/>
  <c r="Q6" i="48" s="1"/>
  <c r="BB14" i="52"/>
  <c r="BB18" i="52" s="1"/>
  <c r="BA5" i="52" s="1"/>
  <c r="U6" i="48" s="1"/>
  <c r="BF14" i="52"/>
  <c r="BF18" i="52" s="1"/>
  <c r="BE5" i="52" s="1"/>
  <c r="Y6" i="48" s="1"/>
  <c r="AY15" i="52"/>
  <c r="BC15" i="52"/>
  <c r="BG15" i="52"/>
  <c r="AW16" i="52"/>
  <c r="BA16" i="52"/>
  <c r="BE16" i="52"/>
  <c r="AY17" i="52"/>
  <c r="BC17" i="52"/>
  <c r="BG17" i="52"/>
  <c r="F74" i="52"/>
  <c r="I138" i="52"/>
  <c r="N201" i="52"/>
  <c r="AN5" i="52"/>
  <c r="H6" i="48" s="1"/>
  <c r="AY14" i="52"/>
  <c r="BC14" i="52"/>
  <c r="BG14" i="52"/>
  <c r="I74" i="52"/>
  <c r="N138" i="52"/>
  <c r="F264" i="52"/>
  <c r="AY13" i="52"/>
  <c r="BC13" i="52"/>
  <c r="AV14" i="52"/>
  <c r="AZ14" i="52"/>
  <c r="AZ18" i="52" s="1"/>
  <c r="AY5" i="52" s="1"/>
  <c r="S6" i="48" s="1"/>
  <c r="AW15" i="52"/>
  <c r="BA15" i="52"/>
  <c r="AY16" i="52"/>
  <c r="BC16" i="52"/>
  <c r="AW17" i="52"/>
  <c r="BA17" i="52"/>
  <c r="I249" i="1"/>
  <c r="I186" i="1"/>
  <c r="BG18" i="55" l="1"/>
  <c r="BF5" i="55" s="1"/>
  <c r="Z7" i="48" s="1"/>
  <c r="B23" i="54"/>
  <c r="B13" i="54"/>
  <c r="AW18" i="55"/>
  <c r="AV5" i="55" s="1"/>
  <c r="P7" i="48" s="1"/>
  <c r="AV18" i="55"/>
  <c r="AU5" i="55" s="1"/>
  <c r="O7" i="48" s="1"/>
  <c r="AW18" i="56"/>
  <c r="AV5" i="56" s="1"/>
  <c r="P8" i="48" s="1"/>
  <c r="BG18" i="59"/>
  <c r="BF5" i="59" s="1"/>
  <c r="Z11" i="48" s="1"/>
  <c r="AW18" i="60"/>
  <c r="AV5" i="60" s="1"/>
  <c r="P12" i="48" s="1"/>
  <c r="BG18" i="60"/>
  <c r="BF5" i="60" s="1"/>
  <c r="Z12" i="48" s="1"/>
  <c r="AW18" i="71"/>
  <c r="AV5" i="71" s="1"/>
  <c r="P23" i="48" s="1"/>
  <c r="BD18" i="55"/>
  <c r="BC5" i="55" s="1"/>
  <c r="W7" i="48" s="1"/>
  <c r="BA18" i="55"/>
  <c r="AZ5" i="55" s="1"/>
  <c r="T7" i="48" s="1"/>
  <c r="AZ18" i="55"/>
  <c r="AY5" i="55" s="1"/>
  <c r="S7" i="48" s="1"/>
  <c r="AW18" i="57"/>
  <c r="AV5" i="57" s="1"/>
  <c r="P9" i="48" s="1"/>
  <c r="BE18" i="58"/>
  <c r="BD5" i="58" s="1"/>
  <c r="X10" i="48" s="1"/>
  <c r="AV18" i="52"/>
  <c r="AU5" i="52" s="1"/>
  <c r="O6" i="48" s="1"/>
  <c r="BG18" i="57"/>
  <c r="BF5" i="57" s="1"/>
  <c r="Z9" i="48" s="1"/>
  <c r="BG18" i="61"/>
  <c r="BF5" i="61" s="1"/>
  <c r="Z13" i="48" s="1"/>
  <c r="BB18" i="71"/>
  <c r="BA5" i="71" s="1"/>
  <c r="U23" i="48" s="1"/>
  <c r="BB18" i="57"/>
  <c r="BA5" i="57" s="1"/>
  <c r="U9" i="48" s="1"/>
  <c r="AV18" i="71"/>
  <c r="AU5" i="71" s="1"/>
  <c r="O23" i="48" s="1"/>
  <c r="BG18" i="52"/>
  <c r="BF5" i="52" s="1"/>
  <c r="Z6" i="48" s="1"/>
  <c r="BB18" i="60"/>
  <c r="BA5" i="60" s="1"/>
  <c r="U12" i="48" s="1"/>
  <c r="AY18" i="57"/>
  <c r="AX5" i="57" s="1"/>
  <c r="R9" i="48" s="1"/>
  <c r="BC18" i="58"/>
  <c r="BB5" i="58" s="1"/>
  <c r="V10" i="48" s="1"/>
  <c r="BC18" i="59"/>
  <c r="BB5" i="59" s="1"/>
  <c r="V11" i="48" s="1"/>
  <c r="BC18" i="60"/>
  <c r="BB5" i="60" s="1"/>
  <c r="V12" i="48" s="1"/>
  <c r="AY18" i="58"/>
  <c r="AX5" i="58" s="1"/>
  <c r="R10" i="48" s="1"/>
  <c r="AM17" i="55"/>
  <c r="AI39" i="55"/>
  <c r="F7" i="54" s="1"/>
  <c r="AM13" i="55"/>
  <c r="AE39" i="55"/>
  <c r="B7" i="54" s="1"/>
  <c r="M269" i="55"/>
  <c r="BA18" i="57"/>
  <c r="AZ5" i="57" s="1"/>
  <c r="T9" i="48" s="1"/>
  <c r="BC18" i="57"/>
  <c r="BB5" i="57" s="1"/>
  <c r="V9" i="48" s="1"/>
  <c r="BC18" i="61"/>
  <c r="BB5" i="61" s="1"/>
  <c r="V13" i="48" s="1"/>
  <c r="M206" i="71"/>
  <c r="M205" i="71"/>
  <c r="O198" i="71"/>
  <c r="AL16" i="71" s="1"/>
  <c r="M79" i="71"/>
  <c r="M78" i="71"/>
  <c r="O71" i="71"/>
  <c r="AL14" i="71" s="1"/>
  <c r="BC18" i="71"/>
  <c r="BB5" i="71" s="1"/>
  <c r="V23" i="48" s="1"/>
  <c r="BE18" i="71"/>
  <c r="BD5" i="71" s="1"/>
  <c r="X23" i="48" s="1"/>
  <c r="AM13" i="71"/>
  <c r="AY18" i="71"/>
  <c r="AX5" i="71" s="1"/>
  <c r="R23" i="48" s="1"/>
  <c r="BA18" i="71"/>
  <c r="AZ5" i="71" s="1"/>
  <c r="T23" i="48" s="1"/>
  <c r="M142" i="71"/>
  <c r="O135" i="71"/>
  <c r="AL15" i="71" s="1"/>
  <c r="M143" i="71"/>
  <c r="M269" i="71"/>
  <c r="M268" i="71"/>
  <c r="O261" i="71"/>
  <c r="AL17" i="71" s="1"/>
  <c r="O198" i="55"/>
  <c r="AL16" i="55" s="1"/>
  <c r="AM13" i="61"/>
  <c r="BE18" i="61"/>
  <c r="BD5" i="61" s="1"/>
  <c r="X13" i="48" s="1"/>
  <c r="M142" i="61"/>
  <c r="O135" i="61"/>
  <c r="AL15" i="61" s="1"/>
  <c r="M143" i="61"/>
  <c r="M269" i="61"/>
  <c r="M268" i="61"/>
  <c r="O261" i="61"/>
  <c r="AL17" i="61" s="1"/>
  <c r="AY18" i="61"/>
  <c r="AX5" i="61" s="1"/>
  <c r="R13" i="48" s="1"/>
  <c r="BA18" i="61"/>
  <c r="AZ5" i="61" s="1"/>
  <c r="T13" i="48" s="1"/>
  <c r="M206" i="61"/>
  <c r="M205" i="61"/>
  <c r="O198" i="61"/>
  <c r="AL16" i="61" s="1"/>
  <c r="AW18" i="61"/>
  <c r="AV5" i="61" s="1"/>
  <c r="P13" i="48" s="1"/>
  <c r="M78" i="61"/>
  <c r="O71" i="61"/>
  <c r="AL14" i="61" s="1"/>
  <c r="M79" i="61"/>
  <c r="M206" i="60"/>
  <c r="M205" i="60"/>
  <c r="O198" i="60"/>
  <c r="AL16" i="60" s="1"/>
  <c r="AM13" i="60"/>
  <c r="M78" i="60"/>
  <c r="O71" i="60"/>
  <c r="AL14" i="60" s="1"/>
  <c r="M79" i="60"/>
  <c r="BE18" i="60"/>
  <c r="BD5" i="60" s="1"/>
  <c r="X12" i="48" s="1"/>
  <c r="M142" i="60"/>
  <c r="O135" i="60"/>
  <c r="AL15" i="60" s="1"/>
  <c r="M143" i="60"/>
  <c r="AY18" i="60"/>
  <c r="AX5" i="60" s="1"/>
  <c r="R12" i="48" s="1"/>
  <c r="BA18" i="60"/>
  <c r="AZ5" i="60" s="1"/>
  <c r="T12" i="48" s="1"/>
  <c r="M269" i="60"/>
  <c r="M268" i="60"/>
  <c r="O261" i="60"/>
  <c r="AL17" i="60" s="1"/>
  <c r="AW18" i="59"/>
  <c r="AV5" i="59" s="1"/>
  <c r="P11" i="48" s="1"/>
  <c r="M206" i="59"/>
  <c r="M205" i="59"/>
  <c r="O198" i="59"/>
  <c r="AL16" i="59" s="1"/>
  <c r="AM13" i="59"/>
  <c r="M269" i="59"/>
  <c r="M268" i="59"/>
  <c r="O261" i="59"/>
  <c r="AL17" i="59" s="1"/>
  <c r="BE18" i="59"/>
  <c r="BD5" i="59" s="1"/>
  <c r="X11" i="48" s="1"/>
  <c r="M142" i="59"/>
  <c r="O135" i="59"/>
  <c r="AL15" i="59" s="1"/>
  <c r="M143" i="59"/>
  <c r="AY18" i="59"/>
  <c r="AX5" i="59" s="1"/>
  <c r="R11" i="48" s="1"/>
  <c r="BA18" i="59"/>
  <c r="AZ5" i="59" s="1"/>
  <c r="T11" i="48" s="1"/>
  <c r="M79" i="59"/>
  <c r="M78" i="59"/>
  <c r="O71" i="59"/>
  <c r="AL14" i="59" s="1"/>
  <c r="AW18" i="58"/>
  <c r="AV5" i="58" s="1"/>
  <c r="P10" i="48" s="1"/>
  <c r="M206" i="58"/>
  <c r="M205" i="58"/>
  <c r="O198" i="58"/>
  <c r="AL16" i="58" s="1"/>
  <c r="M205" i="55"/>
  <c r="AM13" i="58"/>
  <c r="M269" i="58"/>
  <c r="M268" i="58"/>
  <c r="O261" i="58"/>
  <c r="AL17" i="58" s="1"/>
  <c r="M142" i="58"/>
  <c r="O135" i="58"/>
  <c r="AL15" i="58" s="1"/>
  <c r="M143" i="58"/>
  <c r="BA18" i="58"/>
  <c r="AZ5" i="58" s="1"/>
  <c r="T10" i="48" s="1"/>
  <c r="M79" i="58"/>
  <c r="M78" i="58"/>
  <c r="O71" i="58"/>
  <c r="AL14" i="58" s="1"/>
  <c r="M79" i="57"/>
  <c r="M78" i="57"/>
  <c r="O71" i="57"/>
  <c r="AL14" i="57" s="1"/>
  <c r="M268" i="55"/>
  <c r="M206" i="57"/>
  <c r="M205" i="57"/>
  <c r="O198" i="57"/>
  <c r="AL16" i="57" s="1"/>
  <c r="AM13" i="57"/>
  <c r="M269" i="57"/>
  <c r="M268" i="57"/>
  <c r="O261" i="57"/>
  <c r="AL17" i="57" s="1"/>
  <c r="M142" i="57"/>
  <c r="O135" i="57"/>
  <c r="AL15" i="57" s="1"/>
  <c r="M143" i="57"/>
  <c r="M206" i="56"/>
  <c r="M205" i="56"/>
  <c r="O198" i="56"/>
  <c r="AL16" i="56" s="1"/>
  <c r="AM13" i="56"/>
  <c r="M269" i="56"/>
  <c r="M268" i="56"/>
  <c r="O261" i="56"/>
  <c r="AL17" i="56" s="1"/>
  <c r="BC18" i="56"/>
  <c r="BB5" i="56" s="1"/>
  <c r="V8" i="48" s="1"/>
  <c r="BE18" i="56"/>
  <c r="BD5" i="56" s="1"/>
  <c r="X8" i="48" s="1"/>
  <c r="M142" i="56"/>
  <c r="O135" i="56"/>
  <c r="AL15" i="56" s="1"/>
  <c r="M143" i="56"/>
  <c r="AY18" i="56"/>
  <c r="AX5" i="56" s="1"/>
  <c r="R8" i="48" s="1"/>
  <c r="BA18" i="56"/>
  <c r="AZ5" i="56" s="1"/>
  <c r="T8" i="48" s="1"/>
  <c r="M79" i="56"/>
  <c r="M78" i="56"/>
  <c r="O71" i="56"/>
  <c r="AL14" i="56" s="1"/>
  <c r="M79" i="55"/>
  <c r="M78" i="55"/>
  <c r="O71" i="55"/>
  <c r="AL14" i="55" s="1"/>
  <c r="AF39" i="55" s="1"/>
  <c r="C7" i="54" s="1"/>
  <c r="BF18" i="55"/>
  <c r="BE5" i="55" s="1"/>
  <c r="Y7" i="48" s="1"/>
  <c r="BC18" i="55"/>
  <c r="BB5" i="55" s="1"/>
  <c r="V7" i="48" s="1"/>
  <c r="BB18" i="55"/>
  <c r="BA5" i="55" s="1"/>
  <c r="U7" i="48" s="1"/>
  <c r="M142" i="55"/>
  <c r="O135" i="55"/>
  <c r="AL15" i="55" s="1"/>
  <c r="M143" i="55"/>
  <c r="AY18" i="55"/>
  <c r="AX5" i="55" s="1"/>
  <c r="R7" i="48" s="1"/>
  <c r="AX18" i="55"/>
  <c r="AW5" i="55" s="1"/>
  <c r="Q7" i="48" s="1"/>
  <c r="M206" i="52"/>
  <c r="M205" i="52"/>
  <c r="O198" i="52"/>
  <c r="AL16" i="52" s="1"/>
  <c r="BC18" i="52"/>
  <c r="BB5" i="52" s="1"/>
  <c r="V6" i="48" s="1"/>
  <c r="BE18" i="52"/>
  <c r="BD5" i="52" s="1"/>
  <c r="X6" i="48" s="1"/>
  <c r="AM13" i="52"/>
  <c r="M79" i="52"/>
  <c r="M78" i="52"/>
  <c r="O71" i="52"/>
  <c r="AL14" i="52" s="1"/>
  <c r="AY18" i="52"/>
  <c r="AX5" i="52" s="1"/>
  <c r="R6" i="48" s="1"/>
  <c r="BA18" i="52"/>
  <c r="AZ5" i="52" s="1"/>
  <c r="T6" i="48" s="1"/>
  <c r="M142" i="52"/>
  <c r="O135" i="52"/>
  <c r="AL15" i="52" s="1"/>
  <c r="M143" i="52"/>
  <c r="AW18" i="52"/>
  <c r="AV5" i="52" s="1"/>
  <c r="P6" i="48" s="1"/>
  <c r="M269" i="52"/>
  <c r="M268" i="52"/>
  <c r="O261" i="52"/>
  <c r="AL17" i="52" s="1"/>
  <c r="AM17" i="52" l="1"/>
  <c r="AI39" i="52"/>
  <c r="F6" i="54" s="1"/>
  <c r="AM15" i="52"/>
  <c r="AG39" i="52"/>
  <c r="D6" i="54" s="1"/>
  <c r="AM14" i="52"/>
  <c r="AF39" i="52"/>
  <c r="C6" i="54" s="1"/>
  <c r="AM15" i="59"/>
  <c r="AG39" i="59"/>
  <c r="D11" i="54" s="1"/>
  <c r="AM16" i="60"/>
  <c r="AH39" i="60"/>
  <c r="E12" i="54" s="1"/>
  <c r="AM14" i="61"/>
  <c r="AF39" i="61"/>
  <c r="C13" i="54" s="1"/>
  <c r="AM17" i="61"/>
  <c r="AI39" i="61"/>
  <c r="F13" i="54" s="1"/>
  <c r="AM15" i="61"/>
  <c r="AG39" i="61"/>
  <c r="D13" i="54" s="1"/>
  <c r="AM16" i="55"/>
  <c r="AH39" i="55"/>
  <c r="E7" i="54" s="1"/>
  <c r="AM17" i="71"/>
  <c r="AI39" i="71"/>
  <c r="F23" i="54" s="1"/>
  <c r="AM15" i="71"/>
  <c r="AG39" i="71"/>
  <c r="D23" i="54" s="1"/>
  <c r="AM15" i="56"/>
  <c r="AG39" i="56"/>
  <c r="D8" i="54" s="1"/>
  <c r="AM17" i="56"/>
  <c r="AI39" i="56"/>
  <c r="F8" i="54" s="1"/>
  <c r="AM16" i="56"/>
  <c r="AH39" i="56"/>
  <c r="E8" i="54" s="1"/>
  <c r="AM15" i="57"/>
  <c r="AG39" i="57"/>
  <c r="D9" i="54" s="1"/>
  <c r="AM17" i="58"/>
  <c r="AI39" i="58"/>
  <c r="F10" i="54" s="1"/>
  <c r="AM15" i="60"/>
  <c r="AG39" i="60"/>
  <c r="D12" i="54" s="1"/>
  <c r="AM14" i="60"/>
  <c r="AF39" i="60"/>
  <c r="C12" i="54" s="1"/>
  <c r="AM16" i="52"/>
  <c r="AH39" i="52"/>
  <c r="E6" i="54" s="1"/>
  <c r="AM14" i="58"/>
  <c r="AF39" i="58"/>
  <c r="C10" i="54" s="1"/>
  <c r="AM16" i="58"/>
  <c r="AH39" i="58"/>
  <c r="E10" i="54" s="1"/>
  <c r="AM14" i="59"/>
  <c r="AF39" i="59"/>
  <c r="C11" i="54" s="1"/>
  <c r="AM16" i="71"/>
  <c r="AH39" i="71"/>
  <c r="E23" i="54" s="1"/>
  <c r="AM15" i="55"/>
  <c r="AG39" i="55"/>
  <c r="D7" i="54" s="1"/>
  <c r="AM14" i="56"/>
  <c r="AF39" i="56"/>
  <c r="C8" i="54" s="1"/>
  <c r="AM17" i="57"/>
  <c r="AI39" i="57"/>
  <c r="F9" i="54" s="1"/>
  <c r="AM16" i="57"/>
  <c r="AH39" i="57"/>
  <c r="E9" i="54" s="1"/>
  <c r="AM14" i="57"/>
  <c r="AF39" i="57"/>
  <c r="C9" i="54" s="1"/>
  <c r="AM15" i="58"/>
  <c r="AG39" i="58"/>
  <c r="D10" i="54" s="1"/>
  <c r="AM17" i="59"/>
  <c r="AI39" i="59"/>
  <c r="F11" i="54" s="1"/>
  <c r="AM16" i="59"/>
  <c r="AH39" i="59"/>
  <c r="E11" i="54" s="1"/>
  <c r="AM17" i="60"/>
  <c r="AI39" i="60"/>
  <c r="F12" i="54" s="1"/>
  <c r="AM16" i="61"/>
  <c r="AH39" i="61"/>
  <c r="E13" i="54" s="1"/>
  <c r="AM14" i="71"/>
  <c r="AF39" i="71"/>
  <c r="C23" i="54" s="1"/>
  <c r="AL18" i="71"/>
  <c r="AH5" i="71" s="1"/>
  <c r="B23" i="48" s="1"/>
  <c r="AL18" i="61"/>
  <c r="AH5" i="61" s="1"/>
  <c r="B13" i="48" s="1"/>
  <c r="AL18" i="60"/>
  <c r="AH5" i="60" s="1"/>
  <c r="B12" i="48" s="1"/>
  <c r="AL18" i="59"/>
  <c r="AH5" i="59" s="1"/>
  <c r="B11" i="48" s="1"/>
  <c r="AL18" i="58"/>
  <c r="AH5" i="58" s="1"/>
  <c r="B10" i="48" s="1"/>
  <c r="AL18" i="57"/>
  <c r="AH5" i="57" s="1"/>
  <c r="B9" i="48" s="1"/>
  <c r="AL18" i="56"/>
  <c r="AH5" i="56" s="1"/>
  <c r="B8" i="48" s="1"/>
  <c r="AM14" i="55"/>
  <c r="AL18" i="55"/>
  <c r="AH5" i="55" s="1"/>
  <c r="B7" i="48" s="1"/>
  <c r="AL18" i="52"/>
  <c r="AH5" i="52" s="1"/>
  <c r="B6" i="48" s="1"/>
  <c r="AM18" i="71" l="1"/>
  <c r="AK5" i="71" s="1"/>
  <c r="E23" i="48" s="1"/>
  <c r="AM18" i="61"/>
  <c r="AK5" i="61" s="1"/>
  <c r="E13" i="48" s="1"/>
  <c r="AM18" i="56"/>
  <c r="AK5" i="56" s="1"/>
  <c r="E8" i="48" s="1"/>
  <c r="AM18" i="52"/>
  <c r="AK5" i="52" s="1"/>
  <c r="E6" i="48" s="1"/>
  <c r="AM18" i="58"/>
  <c r="AK5" i="58" s="1"/>
  <c r="E10" i="48" s="1"/>
  <c r="AM18" i="60"/>
  <c r="AK5" i="60" s="1"/>
  <c r="E12" i="48" s="1"/>
  <c r="AM18" i="59"/>
  <c r="AK5" i="59" s="1"/>
  <c r="E11" i="48" s="1"/>
  <c r="AM18" i="55"/>
  <c r="AK5" i="55" s="1"/>
  <c r="E7" i="48" s="1"/>
  <c r="AM18" i="57"/>
  <c r="AK5" i="57" s="1"/>
  <c r="E9" i="48" s="1"/>
  <c r="AU17" i="1" l="1"/>
  <c r="AZ17" i="1" s="1"/>
  <c r="AU16" i="1"/>
  <c r="AT17" i="1"/>
  <c r="BM39" i="1" s="1"/>
  <c r="AJ5" i="54" s="1"/>
  <c r="AS17" i="1"/>
  <c r="BH39" i="1" s="1"/>
  <c r="AE5" i="54" s="1"/>
  <c r="AR17" i="1"/>
  <c r="AQ17" i="1"/>
  <c r="AX39" i="1" s="1"/>
  <c r="U5" i="54" s="1"/>
  <c r="AP17" i="1"/>
  <c r="AS39" i="1" s="1"/>
  <c r="P5" i="54" s="1"/>
  <c r="AO17" i="1"/>
  <c r="AN17" i="1"/>
  <c r="AT16" i="1"/>
  <c r="BL39" i="1" s="1"/>
  <c r="AI5" i="54" s="1"/>
  <c r="AS16" i="1"/>
  <c r="AR16" i="1"/>
  <c r="AQ16" i="1"/>
  <c r="AW39" i="1" s="1"/>
  <c r="T5" i="54" s="1"/>
  <c r="AP16" i="1"/>
  <c r="AR39" i="1" s="1"/>
  <c r="O5" i="54" s="1"/>
  <c r="AO16" i="1"/>
  <c r="AN16" i="1"/>
  <c r="BB16" i="1"/>
  <c r="AU15" i="1"/>
  <c r="AT15" i="1"/>
  <c r="BK39" i="1" s="1"/>
  <c r="AH5" i="54" s="1"/>
  <c r="AS15" i="1"/>
  <c r="BF39" i="1" s="1"/>
  <c r="AC5" i="54" s="1"/>
  <c r="AR15" i="1"/>
  <c r="BA39" i="1" s="1"/>
  <c r="X5" i="54" s="1"/>
  <c r="AQ15" i="1"/>
  <c r="AV39" i="1" s="1"/>
  <c r="S5" i="54" s="1"/>
  <c r="AP15" i="1"/>
  <c r="AO15" i="1"/>
  <c r="AN15" i="1"/>
  <c r="AU14" i="1"/>
  <c r="BD14" i="1" s="1"/>
  <c r="AT14" i="1"/>
  <c r="BJ39" i="1" s="1"/>
  <c r="AG5" i="54" s="1"/>
  <c r="AS14" i="1"/>
  <c r="BE39" i="1" s="1"/>
  <c r="AB5" i="54" s="1"/>
  <c r="AR14" i="1"/>
  <c r="AZ39" i="1" s="1"/>
  <c r="W5" i="54" s="1"/>
  <c r="AQ14" i="1"/>
  <c r="AU39" i="1" s="1"/>
  <c r="R5" i="54" s="1"/>
  <c r="AP14" i="1"/>
  <c r="AO14" i="1"/>
  <c r="AN14" i="1"/>
  <c r="AU13" i="1"/>
  <c r="AY13" i="1" s="1"/>
  <c r="AM28" i="1"/>
  <c r="AN28" i="1" s="1"/>
  <c r="AO28" i="1" s="1"/>
  <c r="AP28" i="1" s="1"/>
  <c r="AQ28" i="1" s="1"/>
  <c r="AR28" i="1" s="1"/>
  <c r="AS28" i="1" s="1"/>
  <c r="AT28" i="1" s="1"/>
  <c r="AU28" i="1" s="1"/>
  <c r="AM29" i="1"/>
  <c r="AN29" i="1" s="1"/>
  <c r="AO29" i="1" s="1"/>
  <c r="AP29" i="1" s="1"/>
  <c r="AQ29" i="1" s="1"/>
  <c r="AR29" i="1" s="1"/>
  <c r="AS29" i="1" s="1"/>
  <c r="AT29" i="1" s="1"/>
  <c r="AU29" i="1" s="1"/>
  <c r="AM30" i="1"/>
  <c r="AN30" i="1" s="1"/>
  <c r="AO30" i="1" s="1"/>
  <c r="AP30" i="1" s="1"/>
  <c r="AQ30" i="1" s="1"/>
  <c r="AR30" i="1" s="1"/>
  <c r="AS30" i="1" s="1"/>
  <c r="AT30" i="1" s="1"/>
  <c r="AU30" i="1" s="1"/>
  <c r="AM31" i="1"/>
  <c r="AN31" i="1" s="1"/>
  <c r="AO31" i="1" s="1"/>
  <c r="AP31" i="1" s="1"/>
  <c r="AQ31" i="1" s="1"/>
  <c r="AR31" i="1" s="1"/>
  <c r="AS31" i="1" s="1"/>
  <c r="AT31" i="1" s="1"/>
  <c r="AU31" i="1" s="1"/>
  <c r="AM32" i="1"/>
  <c r="AN32" i="1" s="1"/>
  <c r="AO32" i="1" s="1"/>
  <c r="AP32" i="1" s="1"/>
  <c r="AQ32" i="1" s="1"/>
  <c r="AR32" i="1" s="1"/>
  <c r="AS32" i="1" s="1"/>
  <c r="AT32" i="1" s="1"/>
  <c r="AU32" i="1" s="1"/>
  <c r="AM25" i="1"/>
  <c r="AN25" i="1" s="1"/>
  <c r="AO25" i="1" s="1"/>
  <c r="AP25" i="1" s="1"/>
  <c r="AQ25" i="1" s="1"/>
  <c r="AR25" i="1" s="1"/>
  <c r="AS25" i="1" s="1"/>
  <c r="AT25" i="1" s="1"/>
  <c r="AU25" i="1" s="1"/>
  <c r="AJ26" i="1"/>
  <c r="AK26" i="1"/>
  <c r="AL26" i="1"/>
  <c r="AM26" i="1" s="1"/>
  <c r="AN26" i="1" s="1"/>
  <c r="AO26" i="1" s="1"/>
  <c r="AP26" i="1" s="1"/>
  <c r="AQ26" i="1" s="1"/>
  <c r="AR26" i="1" s="1"/>
  <c r="AS26" i="1" s="1"/>
  <c r="AT26" i="1" s="1"/>
  <c r="AU26" i="1" s="1"/>
  <c r="AJ27" i="1"/>
  <c r="AK27" i="1"/>
  <c r="AL27" i="1"/>
  <c r="AM27" i="1" s="1"/>
  <c r="AN27" i="1" s="1"/>
  <c r="AO27" i="1" s="1"/>
  <c r="AP27" i="1" s="1"/>
  <c r="AQ27" i="1" s="1"/>
  <c r="AR27" i="1" s="1"/>
  <c r="AS27" i="1" s="1"/>
  <c r="AT27" i="1" s="1"/>
  <c r="AU27" i="1" s="1"/>
  <c r="AK25" i="1"/>
  <c r="AJ25" i="1"/>
  <c r="AT13" i="1"/>
  <c r="AS13" i="1"/>
  <c r="BD39" i="1" s="1"/>
  <c r="AA5" i="54" s="1"/>
  <c r="AR13" i="1"/>
  <c r="AY39" i="1" s="1"/>
  <c r="V5" i="54" s="1"/>
  <c r="AQ13" i="1"/>
  <c r="AO13" i="1"/>
  <c r="AP13" i="1"/>
  <c r="AN13" i="1"/>
  <c r="AO5" i="1"/>
  <c r="AO6" i="1" s="1"/>
  <c r="AO7" i="1" s="1"/>
  <c r="AO8" i="1" s="1"/>
  <c r="AO9" i="1" s="1"/>
  <c r="AO10" i="1" s="1"/>
  <c r="AT18" i="1" l="1"/>
  <c r="AT5" i="1" s="1"/>
  <c r="N5" i="48" s="1"/>
  <c r="BI39" i="1"/>
  <c r="AF5" i="54" s="1"/>
  <c r="AL39" i="1"/>
  <c r="I5" i="54" s="1"/>
  <c r="AM8" i="1"/>
  <c r="AM39" i="1"/>
  <c r="J5" i="54" s="1"/>
  <c r="AM9" i="1"/>
  <c r="BC39" i="1"/>
  <c r="Z5" i="54" s="1"/>
  <c r="BB39" i="1"/>
  <c r="Y5" i="54" s="1"/>
  <c r="AN39" i="1"/>
  <c r="K5" i="54" s="1"/>
  <c r="AM10" i="1"/>
  <c r="AO39" i="1"/>
  <c r="L5" i="54" s="1"/>
  <c r="AJ39" i="1"/>
  <c r="G5" i="54" s="1"/>
  <c r="AM6" i="1"/>
  <c r="BG17" i="1"/>
  <c r="BR39" i="1"/>
  <c r="AO5" i="54" s="1"/>
  <c r="BB17" i="1"/>
  <c r="AV17" i="1"/>
  <c r="BD17" i="1"/>
  <c r="AX17" i="1"/>
  <c r="BG39" i="1"/>
  <c r="AD5" i="54" s="1"/>
  <c r="BD16" i="1"/>
  <c r="BQ39" i="1"/>
  <c r="AN5" i="54" s="1"/>
  <c r="BF16" i="1"/>
  <c r="AX16" i="1"/>
  <c r="BF15" i="1"/>
  <c r="BP39" i="1"/>
  <c r="AM5" i="54" s="1"/>
  <c r="AQ39" i="1"/>
  <c r="N5" i="54" s="1"/>
  <c r="BB14" i="1"/>
  <c r="AX14" i="1"/>
  <c r="BG14" i="1"/>
  <c r="BO39" i="1"/>
  <c r="AL5" i="54" s="1"/>
  <c r="AZ14" i="1"/>
  <c r="BE14" i="1"/>
  <c r="AV14" i="1"/>
  <c r="BA14" i="1"/>
  <c r="BF14" i="1"/>
  <c r="AW14" i="1"/>
  <c r="AI5" i="1"/>
  <c r="C5" i="48" s="1"/>
  <c r="I5" i="48"/>
  <c r="AK39" i="1"/>
  <c r="H5" i="54" s="1"/>
  <c r="AM7" i="1"/>
  <c r="AM5" i="1"/>
  <c r="G5" i="48" s="1"/>
  <c r="AP39" i="1"/>
  <c r="M5" i="54" s="1"/>
  <c r="AT39" i="1"/>
  <c r="Q5" i="54" s="1"/>
  <c r="BG13" i="1"/>
  <c r="BC13" i="1"/>
  <c r="AX13" i="1"/>
  <c r="BN39" i="1"/>
  <c r="AK5" i="54" s="1"/>
  <c r="AJ5" i="1"/>
  <c r="BE13" i="1"/>
  <c r="BA13" i="1"/>
  <c r="AW13" i="1"/>
  <c r="AY15" i="1"/>
  <c r="BC15" i="1"/>
  <c r="BG15" i="1"/>
  <c r="AV13" i="1"/>
  <c r="BD13" i="1"/>
  <c r="AZ13" i="1"/>
  <c r="AY14" i="1"/>
  <c r="BC14" i="1"/>
  <c r="BA16" i="1"/>
  <c r="AV15" i="1"/>
  <c r="AZ15" i="1"/>
  <c r="BD15" i="1"/>
  <c r="AW17" i="1"/>
  <c r="BA17" i="1"/>
  <c r="BE17" i="1"/>
  <c r="AW15" i="1"/>
  <c r="BA15" i="1"/>
  <c r="BE15" i="1"/>
  <c r="BF17" i="1"/>
  <c r="AS18" i="1"/>
  <c r="BF13" i="1"/>
  <c r="BB13" i="1"/>
  <c r="AW16" i="1"/>
  <c r="BE16" i="1"/>
  <c r="AX15" i="1"/>
  <c r="BB15" i="1"/>
  <c r="AY17" i="1"/>
  <c r="BC17" i="1"/>
  <c r="AY16" i="1"/>
  <c r="BC16" i="1"/>
  <c r="BG16" i="1"/>
  <c r="AV16" i="1"/>
  <c r="AZ16" i="1"/>
  <c r="AN5" i="1"/>
  <c r="AN18" i="1"/>
  <c r="AL5" i="1" s="1"/>
  <c r="F5" i="48" s="1"/>
  <c r="AP5" i="1"/>
  <c r="AR18" i="1"/>
  <c r="AR5" i="1" s="1"/>
  <c r="L5" i="48" s="1"/>
  <c r="AQ18" i="1"/>
  <c r="AQ5" i="1" s="1"/>
  <c r="K5" i="48" s="1"/>
  <c r="AP6" i="1" l="1"/>
  <c r="AP7" i="1" s="1"/>
  <c r="AP8" i="1" s="1"/>
  <c r="AP9" i="1" s="1"/>
  <c r="AP10" i="1" s="1"/>
  <c r="J5" i="48"/>
  <c r="AN6" i="1"/>
  <c r="AN7" i="1" s="1"/>
  <c r="AN8" i="1" s="1"/>
  <c r="AN9" i="1" s="1"/>
  <c r="AN10" i="1" s="1"/>
  <c r="H5" i="48"/>
  <c r="AS5" i="1"/>
  <c r="D5" i="48"/>
  <c r="M5" i="48" l="1"/>
  <c r="M35" i="48" l="1"/>
  <c r="N35" i="48"/>
  <c r="L35" i="48"/>
  <c r="D35" i="48"/>
  <c r="I35" i="48" l="1"/>
  <c r="H35" i="48"/>
  <c r="J35" i="48"/>
  <c r="K35" i="48" l="1"/>
  <c r="I312" i="1" l="1"/>
  <c r="O261" i="1" l="1"/>
  <c r="AL17" i="1" s="1"/>
  <c r="AI39" i="1" s="1"/>
  <c r="F5" i="54" s="1"/>
  <c r="M268" i="1"/>
  <c r="M269" i="1"/>
  <c r="M205" i="1"/>
  <c r="M206" i="1"/>
  <c r="O198" i="1"/>
  <c r="AL16" i="1" s="1"/>
  <c r="AH39" i="1" s="1"/>
  <c r="E5" i="54" s="1"/>
  <c r="M143" i="1"/>
  <c r="M142" i="1"/>
  <c r="O135" i="1"/>
  <c r="AL15" i="1" s="1"/>
  <c r="AG39" i="1" s="1"/>
  <c r="D5" i="54" s="1"/>
  <c r="M79" i="1"/>
  <c r="M78" i="1"/>
  <c r="O71" i="1"/>
  <c r="AL14" i="1" s="1"/>
  <c r="AF39" i="1" s="1"/>
  <c r="C5" i="54" s="1"/>
  <c r="AM14" i="1" l="1"/>
  <c r="AM16" i="1"/>
  <c r="AM15" i="1"/>
  <c r="AM17" i="1"/>
  <c r="M15" i="1"/>
  <c r="M14" i="1"/>
  <c r="O7" i="1"/>
  <c r="AL13" i="1" s="1"/>
  <c r="AE39" i="1" s="1"/>
  <c r="B5" i="54" s="1"/>
  <c r="AM13" i="1" l="1"/>
  <c r="AL18" i="1"/>
  <c r="N10" i="1"/>
  <c r="I10" i="1"/>
  <c r="F10" i="1"/>
  <c r="K10" i="1"/>
  <c r="F35" i="48" l="1"/>
  <c r="AH5" i="1"/>
  <c r="AM18" i="1"/>
  <c r="F138" i="1"/>
  <c r="F201" i="1"/>
  <c r="F264" i="1"/>
  <c r="F74" i="1"/>
  <c r="I264" i="1"/>
  <c r="I201" i="1"/>
  <c r="I138" i="1"/>
  <c r="I74" i="1"/>
  <c r="N264" i="1"/>
  <c r="N201" i="1"/>
  <c r="N138" i="1"/>
  <c r="N74" i="1"/>
  <c r="AJ40" i="6"/>
  <c r="AC40" i="6"/>
  <c r="V40" i="6"/>
  <c r="O40" i="6"/>
  <c r="H40" i="6"/>
  <c r="C35" i="48" l="1"/>
  <c r="B5" i="48"/>
  <c r="G35" i="48"/>
  <c r="AK5" i="1"/>
  <c r="C44" i="6"/>
  <c r="AH40" i="6"/>
  <c r="AF40" i="6"/>
  <c r="AA40" i="6"/>
  <c r="Y40" i="6"/>
  <c r="T40" i="6"/>
  <c r="R40" i="6"/>
  <c r="M40" i="6"/>
  <c r="K40" i="6"/>
  <c r="F40" i="6"/>
  <c r="D40" i="6"/>
  <c r="B35" i="48" l="1"/>
  <c r="E5" i="48"/>
  <c r="C41" i="6"/>
  <c r="C42" i="6"/>
  <c r="C43" i="6" l="1"/>
  <c r="AY18" i="1"/>
  <c r="AX18" i="1"/>
  <c r="BE18" i="1"/>
  <c r="AV18" i="1"/>
  <c r="BB18" i="1"/>
  <c r="AW18" i="1"/>
  <c r="AZ18" i="1"/>
  <c r="BF18" i="1"/>
  <c r="BA18" i="1"/>
  <c r="BC18" i="1"/>
  <c r="BD18" i="1"/>
  <c r="BG18" i="1"/>
  <c r="BC5" i="1" l="1"/>
  <c r="W5" i="48" s="1"/>
  <c r="AZ5" i="1"/>
  <c r="T5" i="48" s="1"/>
  <c r="BF5" i="1"/>
  <c r="Z5" i="48" s="1"/>
  <c r="BE5" i="1"/>
  <c r="Y5" i="48" s="1"/>
  <c r="Y35" i="48" s="1"/>
  <c r="BA5" i="1"/>
  <c r="U5" i="48" s="1"/>
  <c r="AW5" i="1"/>
  <c r="Q5" i="48" s="1"/>
  <c r="AY5" i="1"/>
  <c r="S5" i="48" s="1"/>
  <c r="S35" i="48" s="1"/>
  <c r="AU5" i="1"/>
  <c r="O5" i="48" s="1"/>
  <c r="O35" i="48" s="1"/>
  <c r="BB5" i="1"/>
  <c r="V5" i="48" s="1"/>
  <c r="V35" i="48" s="1"/>
  <c r="AV5" i="1"/>
  <c r="P5" i="48" s="1"/>
  <c r="AX5" i="1"/>
  <c r="R5" i="48" s="1"/>
  <c r="BD5" i="1"/>
  <c r="X5" i="48" s="1"/>
  <c r="X35" i="48" s="1"/>
  <c r="U35" i="48" l="1"/>
  <c r="Z35" i="48"/>
  <c r="R35" i="48"/>
  <c r="T35" i="48"/>
  <c r="P35" i="48"/>
  <c r="Q35" i="48"/>
  <c r="W35" i="4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Gisela Osses Baeza</author>
  </authors>
  <commentList>
    <comment ref="G9" authorId="0" shapeId="0" xr:uid="{D42F325D-3062-4A57-9412-092BD6A9170C}">
      <text>
        <r>
          <rPr>
            <sz val="9"/>
            <color indexed="81"/>
            <rFont val="Tahoma"/>
            <family val="2"/>
          </rPr>
          <t xml:space="preserve">
completar solo si resultado de actividad
Eximición</t>
        </r>
      </text>
    </comment>
    <comment ref="N9" authorId="0" shapeId="0" xr:uid="{32FCE832-0D5C-468C-8171-C2CFFFE7EF70}">
      <text>
        <r>
          <rPr>
            <sz val="9"/>
            <color indexed="81"/>
            <rFont val="Tahoma"/>
            <family val="2"/>
          </rPr>
          <t xml:space="preserve">
completar solo si resultado de actividad
Eximición</t>
        </r>
      </text>
    </comment>
    <comment ref="U9" authorId="0" shapeId="0" xr:uid="{FD55BC9D-0B76-402A-8618-532CC431B375}">
      <text>
        <r>
          <rPr>
            <sz val="9"/>
            <color indexed="81"/>
            <rFont val="Tahoma"/>
            <family val="2"/>
          </rPr>
          <t xml:space="preserve">
completar solo si resultado de actividad
Eximición</t>
        </r>
      </text>
    </comment>
    <comment ref="AB9" authorId="0" shapeId="0" xr:uid="{7EDE253F-F237-4AF7-8945-CE898F58458D}">
      <text>
        <r>
          <rPr>
            <sz val="9"/>
            <color indexed="81"/>
            <rFont val="Tahoma"/>
            <family val="2"/>
          </rPr>
          <t xml:space="preserve">
completar solo si resultado de actividad
Eximición</t>
        </r>
      </text>
    </comment>
    <comment ref="AI9" authorId="0" shapeId="0" xr:uid="{06897CA4-28BF-40F0-898D-2170D8564C1A}">
      <text>
        <r>
          <rPr>
            <sz val="9"/>
            <color indexed="81"/>
            <rFont val="Tahoma"/>
            <family val="2"/>
          </rPr>
          <t xml:space="preserve">
completar solo si resultado de actividad
Eximición</t>
        </r>
      </text>
    </comment>
  </commentList>
</comments>
</file>

<file path=xl/sharedStrings.xml><?xml version="1.0" encoding="utf-8"?>
<sst xmlns="http://schemas.openxmlformats.org/spreadsheetml/2006/main" count="10681" uniqueCount="242">
  <si>
    <t xml:space="preserve">Causales de eximición de asesorías según  protoclo </t>
  </si>
  <si>
    <t>Técnologico</t>
  </si>
  <si>
    <t>FamIlias con Problemas asociados a recursos tecnológicos</t>
  </si>
  <si>
    <t>Con teléfono / necesitan chip</t>
  </si>
  <si>
    <t>Sin teléfono / Sin contacto telefónico</t>
  </si>
  <si>
    <t>Sin señal / zona rural</t>
  </si>
  <si>
    <t xml:space="preserve">Capacidad del teléfono impide el envío de imágenes o videos / instalación de aplicaciones </t>
  </si>
  <si>
    <t>Beneficiarios</t>
  </si>
  <si>
    <t>FamIlias con Problemas asociados a los beneficiarios</t>
  </si>
  <si>
    <t>Persona de contacto no responde llamados</t>
  </si>
  <si>
    <t>Persona de contacto es Adulto Mayor con dificultad de contestar</t>
  </si>
  <si>
    <t>Persona de contacto con dificultad auditiva / cognitiva</t>
  </si>
  <si>
    <t>Persona de contacto no tiene comprensión de las aplicaciones (whatsaap, videollamadas)</t>
  </si>
  <si>
    <t>No existe persona de apoyo / Horario de persona de apoyo es después d elas 18:00 horas</t>
  </si>
  <si>
    <t>Familia rechaza asesoría remota</t>
  </si>
  <si>
    <t>A.presenciales</t>
  </si>
  <si>
    <t>Familias con problemas para realizar asesorías presenciales</t>
  </si>
  <si>
    <t>Población de riesgo (Adulto Mayor, enfermedades base)</t>
  </si>
  <si>
    <t>Familia no permite el ingreso de externos</t>
  </si>
  <si>
    <t>Padece o padeció COVID-19</t>
  </si>
  <si>
    <t>A.presenciales.temporales</t>
  </si>
  <si>
    <t>Familias con problemas para realizar asesorías presenciales temporalmente</t>
  </si>
  <si>
    <t>Comuna en cuarentena</t>
  </si>
  <si>
    <t>Se planifican asesoría remota al finalizar el programa, a la espera disminuir el riesgo.</t>
  </si>
  <si>
    <t>Otro</t>
  </si>
  <si>
    <t>Es causal de eximición temporal cuando al momento de aprobar PIC y debiendo realizarse la asesoría ya sea remota o presencial no es factible realizarla a la espera de realizarla presencialmente ya que no es factible de manera remota; tal es el caso de comunas en cuarentenas, esperar que la situación mejore y disminuya el riesgo, u otro. para todas las cusales debe quedar consignado en esta alternativa y dejar la observación.</t>
  </si>
  <si>
    <t xml:space="preserve">BITÁCORA SEGUIMIENTO A LA EJECUCIÓN DE ASESORÍAS </t>
  </si>
  <si>
    <r>
      <rPr>
        <b/>
        <sz val="24"/>
        <color indexed="63"/>
        <rFont val="Calibri"/>
        <family val="2"/>
      </rPr>
      <t>FOSIS - MDSF</t>
    </r>
    <r>
      <rPr>
        <b/>
        <sz val="22"/>
        <color indexed="63"/>
        <rFont val="Calibri"/>
        <family val="2"/>
      </rPr>
      <t xml:space="preserve"> </t>
    </r>
    <r>
      <rPr>
        <b/>
        <sz val="24"/>
        <color indexed="63"/>
        <rFont val="Calibri"/>
        <family val="2"/>
      </rPr>
      <t>2020</t>
    </r>
  </si>
  <si>
    <t>Ejecutor:</t>
  </si>
  <si>
    <t>Encargado Ejecutor:</t>
  </si>
  <si>
    <t>Ejecutor Social</t>
  </si>
  <si>
    <t>Encargado Prog SEREMI:</t>
  </si>
  <si>
    <t>ATE FOSIS:</t>
  </si>
  <si>
    <t>NO BORRAR</t>
  </si>
  <si>
    <t>Comuna:</t>
  </si>
  <si>
    <t>Email:</t>
  </si>
  <si>
    <t>Región:</t>
  </si>
  <si>
    <t>Teléfono de contacto:</t>
  </si>
  <si>
    <t>MEDIO DE CONTACTO</t>
  </si>
  <si>
    <t>RESULTADO ACTIVIDAD</t>
  </si>
  <si>
    <t>1. Asesorías Familiares.</t>
  </si>
  <si>
    <t>N° Familia</t>
  </si>
  <si>
    <t>Nombre Representante</t>
  </si>
  <si>
    <t>1° Contacto/Asesoría</t>
  </si>
  <si>
    <t>2° Contacto/Asesoría</t>
  </si>
  <si>
    <t>3° Contacto/Asesoria</t>
  </si>
  <si>
    <t>4° Contacto/Asesoría</t>
  </si>
  <si>
    <t>5° Contacto/Asesoría</t>
  </si>
  <si>
    <t>1. Llamado telefónico</t>
  </si>
  <si>
    <t>1. No contesta</t>
  </si>
  <si>
    <t>Fecha contacto</t>
  </si>
  <si>
    <t>N° contacto</t>
  </si>
  <si>
    <t>Medio de contacto</t>
  </si>
  <si>
    <t>Resultado Actividad</t>
  </si>
  <si>
    <t>Causal Eximición (Ver cuadro inferior)</t>
  </si>
  <si>
    <t xml:space="preserve">Detalle eximición </t>
  </si>
  <si>
    <t>Otra Actividad realizada no considerada como asesoría.</t>
  </si>
  <si>
    <t>2. Video Llamada</t>
  </si>
  <si>
    <t>2. Constesta y no puede atender</t>
  </si>
  <si>
    <t>3. Mensaje de texto</t>
  </si>
  <si>
    <t>3. Se realiza asesoría remota</t>
  </si>
  <si>
    <t>4. Whatsapp / mensaje/audio/videollamada</t>
  </si>
  <si>
    <t>4. Se realiza asesoría presencial</t>
  </si>
  <si>
    <t>5. Visita Domiciliaria</t>
  </si>
  <si>
    <t>5. Asesoría incompleta</t>
  </si>
  <si>
    <t>6. Correo electrónico</t>
  </si>
  <si>
    <t>6. Eximición</t>
  </si>
  <si>
    <t>7. Otro medio de contacto</t>
  </si>
  <si>
    <t>CAUSAL EXIMICIÓN</t>
  </si>
  <si>
    <t>OTRA ACTIVIDAD NO CONSIDERADA COMO ASESORÍA</t>
  </si>
  <si>
    <t>1.Problemas asociados a recursos tecnológicos</t>
  </si>
  <si>
    <t>Seguimiento Estado Emergencia</t>
  </si>
  <si>
    <t>Problemas asociados a los beneficiarios</t>
  </si>
  <si>
    <t>Se realiza conversación con orientación a otros problemas.</t>
  </si>
  <si>
    <t>Problemas para realizar asesorías presenciales permanentemente</t>
  </si>
  <si>
    <t>Envío material digital</t>
  </si>
  <si>
    <t>Problemas para realizar asesorías presenciales temporalmente</t>
  </si>
  <si>
    <t>Entrega material presencial</t>
  </si>
  <si>
    <t>TOTALES</t>
  </si>
  <si>
    <t xml:space="preserve">1° Asesoría Remota </t>
  </si>
  <si>
    <t>1° Asesoría presencial</t>
  </si>
  <si>
    <t xml:space="preserve">Eximición </t>
  </si>
  <si>
    <t xml:space="preserve">2° Asesoría Remota </t>
  </si>
  <si>
    <t>2° Asesoría presencial</t>
  </si>
  <si>
    <t xml:space="preserve">3° Asesoría Remota </t>
  </si>
  <si>
    <t>3° Asesoría presencial</t>
  </si>
  <si>
    <t xml:space="preserve">4° Asesoría Remota </t>
  </si>
  <si>
    <t>4° Asesoría presencial</t>
  </si>
  <si>
    <t xml:space="preserve">5° Asesoría Remota </t>
  </si>
  <si>
    <t>5° Asesoría presencial</t>
  </si>
  <si>
    <t xml:space="preserve">Asesorias presenciales </t>
  </si>
  <si>
    <t>Asesorias remotas</t>
  </si>
  <si>
    <t>Total ejecutadas</t>
  </si>
  <si>
    <t>Eximidas</t>
  </si>
  <si>
    <r>
      <t xml:space="preserve">(*) Se debe para cada resultado de </t>
    </r>
    <r>
      <rPr>
        <b/>
        <sz val="12"/>
        <color theme="1"/>
        <rFont val="Calibri"/>
        <family val="2"/>
        <scheme val="minor"/>
      </rPr>
      <t>"se realiza asesoría remota"</t>
    </r>
    <r>
      <rPr>
        <sz val="12"/>
        <color theme="1"/>
        <rFont val="Calibri"/>
        <family val="2"/>
        <scheme val="minor"/>
      </rPr>
      <t xml:space="preserve"> y </t>
    </r>
    <r>
      <rPr>
        <b/>
        <sz val="12"/>
        <color theme="1"/>
        <rFont val="Calibri"/>
        <family val="2"/>
        <scheme val="minor"/>
      </rPr>
      <t>"se realiza asesoría presencial"</t>
    </r>
    <r>
      <rPr>
        <sz val="12"/>
        <color theme="1"/>
        <rFont val="Calibri"/>
        <family val="2"/>
        <scheme val="minor"/>
      </rPr>
      <t xml:space="preserve">, registrar su contenido en el Registro de Asesorías Familiares digital en el número de familia que le fue asignado para todas las fichas y en el número de asesoría realizada. </t>
    </r>
    <r>
      <rPr>
        <i/>
        <sz val="12"/>
        <color theme="1"/>
        <rFont val="Calibri"/>
        <family val="2"/>
        <scheme val="minor"/>
      </rPr>
      <t>(en el caso de las presenciales se debe adjuntar además respaldo en papel en archivador de cierre).</t>
    </r>
  </si>
  <si>
    <t>2. Asesorías Grupales.</t>
  </si>
  <si>
    <t>Se planificaron asesorías grupales según PFI*</t>
  </si>
  <si>
    <t>Completar cuadro inferior solo si la respuesta es "SI"</t>
  </si>
  <si>
    <t>Asesoria Grupal 1</t>
  </si>
  <si>
    <t>Asesoria Grupal 2</t>
  </si>
  <si>
    <t>Asesoria Grupal 3</t>
  </si>
  <si>
    <t>Medio de ejecucíon</t>
  </si>
  <si>
    <t>Tipo de Grupo</t>
  </si>
  <si>
    <t xml:space="preserve">Causal </t>
  </si>
  <si>
    <t>Medio Ejecución</t>
  </si>
  <si>
    <t>Resultado actividad</t>
  </si>
  <si>
    <t>Tipo de grupo</t>
  </si>
  <si>
    <t>Se planificaron</t>
  </si>
  <si>
    <t xml:space="preserve">Remota </t>
  </si>
  <si>
    <t>Pendiente</t>
  </si>
  <si>
    <t>Adultos</t>
  </si>
  <si>
    <t>SI</t>
  </si>
  <si>
    <t>Presencial</t>
  </si>
  <si>
    <t>Ejecutada</t>
  </si>
  <si>
    <t>Adulto mayor</t>
  </si>
  <si>
    <t>NO</t>
  </si>
  <si>
    <t>Intergeneracional</t>
  </si>
  <si>
    <t>Infantil</t>
  </si>
  <si>
    <t>X</t>
  </si>
  <si>
    <t>REGISTRO DE ASESORÍA FAMILIAR</t>
  </si>
  <si>
    <t>Total AF realizadas</t>
  </si>
  <si>
    <t>AF remota</t>
  </si>
  <si>
    <t>AF presencial</t>
  </si>
  <si>
    <t>Meses</t>
  </si>
  <si>
    <t>Duración total AF</t>
  </si>
  <si>
    <t>Charla</t>
  </si>
  <si>
    <t>Capacitación</t>
  </si>
  <si>
    <t>Taller</t>
  </si>
  <si>
    <t>Mentoría</t>
  </si>
  <si>
    <t>Servicios básicos</t>
  </si>
  <si>
    <t>Vivienda</t>
  </si>
  <si>
    <t>Equipamiento</t>
  </si>
  <si>
    <t>Entorno</t>
  </si>
  <si>
    <t>Conceptos de Habitabilidad</t>
  </si>
  <si>
    <t>Vivienda y entorno seguro</t>
  </si>
  <si>
    <t>Entorno saludable</t>
  </si>
  <si>
    <t>Salubridad rural</t>
  </si>
  <si>
    <t xml:space="preserve">Ahorro y eficiencia </t>
  </si>
  <si>
    <t>Distribución de tareas domésticas</t>
  </si>
  <si>
    <t>Mantención de la vivienda y entorno</t>
  </si>
  <si>
    <t>Mantención del mobiliario</t>
  </si>
  <si>
    <t xml:space="preserve">Apropiación de la vivienda </t>
  </si>
  <si>
    <t xml:space="preserve">Plan de mejora </t>
  </si>
  <si>
    <t xml:space="preserve">Oferta pública </t>
  </si>
  <si>
    <t>AF1</t>
  </si>
  <si>
    <t>CONVOCATORIA</t>
  </si>
  <si>
    <t>N° ASESORÍA</t>
  </si>
  <si>
    <t>HORARIO</t>
  </si>
  <si>
    <t>FECHA</t>
  </si>
  <si>
    <t>AF2</t>
  </si>
  <si>
    <t>6. Correo eléctrónico</t>
  </si>
  <si>
    <t>AF3</t>
  </si>
  <si>
    <t>AF4</t>
  </si>
  <si>
    <t>Región</t>
  </si>
  <si>
    <t>Comuna</t>
  </si>
  <si>
    <t>Institución ejecutora</t>
  </si>
  <si>
    <t xml:space="preserve">tipo asesoria </t>
  </si>
  <si>
    <t>AF5</t>
  </si>
  <si>
    <t xml:space="preserve">Temáticas </t>
  </si>
  <si>
    <r>
      <t>I. Antecedentes Familia o Persona Participantes en la Asesoría:</t>
    </r>
    <r>
      <rPr>
        <sz val="12"/>
        <color rgb="FF231F20"/>
        <rFont val="Calibri"/>
        <family val="2"/>
      </rPr>
      <t xml:space="preserve"> registre sólo a quienes participaron de la asesoría.</t>
    </r>
  </si>
  <si>
    <t>II. Antecedentes generales de la asesoría</t>
  </si>
  <si>
    <t>Asesoría</t>
  </si>
  <si>
    <t>Cantidad AF</t>
  </si>
  <si>
    <t>Mes</t>
  </si>
  <si>
    <t>Duración</t>
  </si>
  <si>
    <t>Tipo de Asesorías</t>
  </si>
  <si>
    <t>Modalidad</t>
  </si>
  <si>
    <t>Temática</t>
  </si>
  <si>
    <t>Otro, detallar:</t>
  </si>
  <si>
    <t>Nombre de pila</t>
  </si>
  <si>
    <r>
      <t xml:space="preserve">Parentesco </t>
    </r>
    <r>
      <rPr>
        <b/>
        <sz val="8"/>
        <color rgb="FF231F20"/>
        <rFont val="Calibri"/>
        <family val="2"/>
      </rPr>
      <t>(en relación con el beneficiario/a)</t>
    </r>
  </si>
  <si>
    <t>Edad</t>
  </si>
  <si>
    <t>N° Teléfono que contactó</t>
  </si>
  <si>
    <t>Tipo asesoría (medio)</t>
  </si>
  <si>
    <t>o Dirección que se realizó</t>
  </si>
  <si>
    <t>Remota</t>
  </si>
  <si>
    <r>
      <t xml:space="preserve">Tipo de asesoría </t>
    </r>
    <r>
      <rPr>
        <b/>
        <sz val="9"/>
        <color rgb="FF231F20"/>
        <rFont val="Calibri"/>
        <family val="2"/>
      </rPr>
      <t>(metodología)</t>
    </r>
  </si>
  <si>
    <t>x</t>
  </si>
  <si>
    <t>TOTAL</t>
  </si>
  <si>
    <t>III. Descripción de la asesoría ejecutada.</t>
  </si>
  <si>
    <t>Temas tratados:</t>
  </si>
  <si>
    <t>Temática tratada</t>
  </si>
  <si>
    <t xml:space="preserve">1) Informar a la familia respecto de la propuesta familiar (soluciones a implementar y actividades a las cuales será invitada a participar, plazos estimados),                                                                                                                                                                       </t>
  </si>
  <si>
    <t>N°</t>
  </si>
  <si>
    <t>Nombre participantes</t>
  </si>
  <si>
    <r>
      <t xml:space="preserve">Parentesco 
</t>
    </r>
    <r>
      <rPr>
        <sz val="10"/>
        <rFont val="Calibri"/>
        <family val="2"/>
      </rPr>
      <t>(En relación al Beneficiario/a)</t>
    </r>
  </si>
  <si>
    <t>Participación por asesoría familiar de cada integrante (x) **</t>
  </si>
  <si>
    <t>2) Acordar compromisos familiares, de acuerdo a la Propuesta familiar.</t>
  </si>
  <si>
    <t>AF6</t>
  </si>
  <si>
    <t>AG1</t>
  </si>
  <si>
    <t>AG2</t>
  </si>
  <si>
    <t>AG3</t>
  </si>
  <si>
    <t>Principales énfasis en la conversación:</t>
  </si>
  <si>
    <t xml:space="preserve">1) El día de hoy el equipo Técnico-Social del programa de Habitabilidad, informa a la familia que será beneficiada del programa en su versión 2020/2021, con las siguientes soluciones técnicas y/o equipamiento para su vivienda:
</t>
  </si>
  <si>
    <t>1.</t>
  </si>
  <si>
    <t>2.</t>
  </si>
  <si>
    <t>3.</t>
  </si>
  <si>
    <t>4.</t>
  </si>
  <si>
    <t>5.</t>
  </si>
  <si>
    <t>Las que irán en mejora de su calidad de vida.</t>
  </si>
  <si>
    <t>Subcomponente trabajado (x)</t>
  </si>
  <si>
    <t>Servicios Básicos</t>
  </si>
  <si>
    <t>Compromisos y acuerdos de la familia:</t>
  </si>
  <si>
    <t xml:space="preserve">2) La familia manifiesta su compromiso y disposición a participar activamente de cada una de las actividades que esta intervención implique tales como: Asesorías de Habitabilidad (*), comprendidas en: 2 a 3 Asesorías Grupales, 4 Asesorías Familiares (en la vivienda), Visitas Domiciliarias de parte del equipo ejecutor para la supervisión de obras y/o entrega de equipamientos y visitas de supervisión Asistencia Técnica Fosis, entre otros. 
(*)esto podría verse afectado por la contingencia sanitaria, por lo que la intervención social podría ser de forma remota a través de contactos telefónicos, video llamadas u otros.
Durante todo el periodo que dure la intervención a partir de (mesa sanción P.I.C) _____________ y hasta ____________ (término ejecución constructiva, indicada en acta de mesa de inicio).  Plazos que podrán verse afectados por factores climáticos y/o administrativos que surjan durante la ejecución, los cuales serán informados oportunamente por el equipo Ejecutor Municipal. 
La familia se compromete además a Cuidar, Mantener y dar Buen Uso a los beneficios otorgados y aplicar conceptos tratados en cada una de las asesorías de habitabilidad realizadas.                                                                                                                   
</t>
  </si>
  <si>
    <t>Fechas de asesorías Familiares</t>
  </si>
  <si>
    <t>Tipo de asesorías Familiares</t>
  </si>
  <si>
    <t>OBSERVACIONES U OTROS A INDICAR:</t>
  </si>
  <si>
    <t>Gestiones y/o derivaciones por informar al Apoyo Familiar:</t>
  </si>
  <si>
    <t>Profesional ejecutor responsable</t>
  </si>
  <si>
    <t xml:space="preserve">Firma digital:   </t>
  </si>
  <si>
    <t xml:space="preserve">Nombre: </t>
  </si>
  <si>
    <t>PARENTESCO</t>
  </si>
  <si>
    <t>TEMÁTICAS</t>
  </si>
  <si>
    <t>Beneficiario/a</t>
  </si>
  <si>
    <t>Pareja</t>
  </si>
  <si>
    <t>Hijo/a</t>
  </si>
  <si>
    <t>Padre /madre</t>
  </si>
  <si>
    <t>Hermano /a</t>
  </si>
  <si>
    <t>Sobrino/a</t>
  </si>
  <si>
    <t>Tío/a</t>
  </si>
  <si>
    <t>Primo/a</t>
  </si>
  <si>
    <t>Abuelo/a</t>
  </si>
  <si>
    <t>Nieto/a</t>
  </si>
  <si>
    <t>Otro/a</t>
  </si>
  <si>
    <t>Allegado /a</t>
  </si>
  <si>
    <t>Transitorio (&lt; 1 año)</t>
  </si>
  <si>
    <t>Tutor</t>
  </si>
  <si>
    <t>RESUMEN POR FAMILIA</t>
  </si>
  <si>
    <t>MDSF - FOSIS 2020</t>
  </si>
  <si>
    <t>ASESORÍAS FAMILIARES</t>
  </si>
  <si>
    <t>Resumen Asesorías Familiares (AF)</t>
  </si>
  <si>
    <t>N° Temáticas por Subcomponente tratados en la Asesoría Familiar</t>
  </si>
  <si>
    <t>Familia</t>
  </si>
  <si>
    <t>Meses AF</t>
  </si>
  <si>
    <t>Concepto de habitabilidad</t>
  </si>
  <si>
    <t>Ahorro y eficiencia</t>
  </si>
  <si>
    <t>distribución de tareas domésticas</t>
  </si>
  <si>
    <t>Mantención de la viviernda y entorno</t>
  </si>
  <si>
    <t>Apropiación de la vivienda</t>
  </si>
  <si>
    <t>Plan de mejora</t>
  </si>
  <si>
    <t>Oferta pública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</si>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</sst>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_-* #,##0_-;\-* #,##0_-;_-* &quot;-&quot;_-;_-@_-"/>
  </numFmts>
  <fonts count="5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231F20"/>
      <name val="Calibri"/>
      <family val="2"/>
    </font>
    <font>
      <b/>
      <sz val="11"/>
      <color rgb="FF231F20"/>
      <name val="Calibri"/>
      <family val="2"/>
    </font>
    <font>
      <sz val="12"/>
      <color theme="2" tint="-0.749992370372631"/>
      <name val="Calibri"/>
      <family val="2"/>
      <scheme val="minor"/>
    </font>
    <font>
      <sz val="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2"/>
      <color indexed="63"/>
      <name val="Calibri"/>
      <family val="2"/>
    </font>
    <font>
      <b/>
      <sz val="24"/>
      <color indexed="63"/>
      <name val="Calibri"/>
      <family val="2"/>
    </font>
    <font>
      <b/>
      <sz val="22"/>
      <color indexed="63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2"/>
      <color theme="0"/>
      <name val="Arial"/>
      <family val="2"/>
    </font>
    <font>
      <sz val="11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sz val="12"/>
      <color rgb="FF231F20"/>
      <name val="Calibri Light"/>
      <family val="2"/>
    </font>
    <font>
      <b/>
      <sz val="12"/>
      <color theme="0"/>
      <name val="Calibri"/>
      <family val="2"/>
      <scheme val="minor"/>
    </font>
    <font>
      <b/>
      <sz val="8"/>
      <color rgb="FF231F20"/>
      <name val="Calibri"/>
      <family val="2"/>
    </font>
    <font>
      <sz val="12"/>
      <color rgb="FF231F20"/>
      <name val="Calibri"/>
      <family val="2"/>
    </font>
    <font>
      <b/>
      <sz val="9"/>
      <color rgb="FF231F20"/>
      <name val="Calibri"/>
      <family val="2"/>
    </font>
    <font>
      <b/>
      <sz val="36"/>
      <color rgb="FF231F20"/>
      <name val="Calibri Light"/>
      <family val="2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b/>
      <sz val="11"/>
      <color theme="0"/>
      <name val="Calibri"/>
      <family val="2"/>
      <scheme val="minor"/>
    </font>
    <font>
      <b/>
      <sz val="24"/>
      <color theme="1" tint="0.249977111117893"/>
      <name val="Calibri"/>
      <family val="2"/>
      <scheme val="minor"/>
    </font>
    <font>
      <b/>
      <sz val="16"/>
      <color theme="0"/>
      <name val="Arial"/>
      <family val="2"/>
    </font>
    <font>
      <sz val="12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0"/>
      <color theme="2" tint="-9.9978637043366805E-2"/>
      <name val="Calibri"/>
      <family val="2"/>
      <scheme val="minor"/>
    </font>
    <font>
      <b/>
      <sz val="36"/>
      <color rgb="FFFF0000"/>
      <name val="Calibri"/>
      <family val="2"/>
      <scheme val="minor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5A6B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206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7">
    <xf numFmtId="0" fontId="0" fillId="0" borderId="0"/>
    <xf numFmtId="0" fontId="15" fillId="0" borderId="0"/>
    <xf numFmtId="0" fontId="15" fillId="0" borderId="0"/>
    <xf numFmtId="0" fontId="31" fillId="0" borderId="0" applyNumberForma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</cellStyleXfs>
  <cellXfs count="546">
    <xf numFmtId="0" fontId="0" fillId="0" borderId="0" xfId="0"/>
    <xf numFmtId="0" fontId="0" fillId="0" borderId="0" xfId="0" applyBorder="1"/>
    <xf numFmtId="0" fontId="0" fillId="0" borderId="0" xfId="0" applyFill="1" applyAlignment="1"/>
    <xf numFmtId="0" fontId="0" fillId="0" borderId="1" xfId="0" applyBorder="1"/>
    <xf numFmtId="0" fontId="5" fillId="2" borderId="0" xfId="0" applyFont="1" applyFill="1" applyBorder="1"/>
    <xf numFmtId="0" fontId="0" fillId="4" borderId="1" xfId="0" applyFill="1" applyBorder="1"/>
    <xf numFmtId="0" fontId="0" fillId="0" borderId="0" xfId="0" applyFill="1" applyBorder="1"/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wrapText="1"/>
    </xf>
    <xf numFmtId="0" fontId="2" fillId="0" borderId="0" xfId="0" applyFont="1"/>
    <xf numFmtId="0" fontId="2" fillId="6" borderId="1" xfId="0" applyFont="1" applyFill="1" applyBorder="1"/>
    <xf numFmtId="0" fontId="2" fillId="11" borderId="1" xfId="0" applyFont="1" applyFill="1" applyBorder="1"/>
    <xf numFmtId="0" fontId="2" fillId="4" borderId="1" xfId="0" applyFont="1" applyFill="1" applyBorder="1"/>
    <xf numFmtId="0" fontId="2" fillId="11" borderId="1" xfId="0" applyFont="1" applyFill="1" applyBorder="1" applyAlignment="1"/>
    <xf numFmtId="0" fontId="0" fillId="3" borderId="1" xfId="0" applyFill="1" applyBorder="1" applyAlignment="1">
      <alignment wrapText="1"/>
    </xf>
    <xf numFmtId="0" fontId="0" fillId="4" borderId="1" xfId="0" applyFill="1" applyBorder="1" applyAlignment="1">
      <alignment wrapText="1"/>
    </xf>
    <xf numFmtId="0" fontId="2" fillId="4" borderId="1" xfId="0" applyFont="1" applyFill="1" applyBorder="1" applyAlignment="1"/>
    <xf numFmtId="0" fontId="2" fillId="5" borderId="1" xfId="0" applyFont="1" applyFill="1" applyBorder="1" applyAlignment="1"/>
    <xf numFmtId="0" fontId="2" fillId="5" borderId="1" xfId="0" applyFont="1" applyFill="1" applyBorder="1"/>
    <xf numFmtId="0" fontId="2" fillId="6" borderId="1" xfId="0" applyFont="1" applyFill="1" applyBorder="1" applyAlignment="1"/>
    <xf numFmtId="0" fontId="2" fillId="11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2" fillId="5" borderId="1" xfId="0" applyFon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2" fillId="12" borderId="1" xfId="0" applyFont="1" applyFill="1" applyBorder="1" applyAlignment="1">
      <alignment wrapText="1"/>
    </xf>
    <xf numFmtId="0" fontId="2" fillId="12" borderId="1" xfId="0" applyFont="1" applyFill="1" applyBorder="1" applyAlignment="1"/>
    <xf numFmtId="0" fontId="2" fillId="12" borderId="1" xfId="0" applyFont="1" applyFill="1" applyBorder="1"/>
    <xf numFmtId="0" fontId="0" fillId="0" borderId="0" xfId="0" applyAlignment="1">
      <alignment horizontal="left" vertical="center"/>
    </xf>
    <xf numFmtId="0" fontId="0" fillId="14" borderId="1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9" fillId="9" borderId="22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17" fillId="0" borderId="0" xfId="0" applyFont="1" applyBorder="1"/>
    <xf numFmtId="0" fontId="16" fillId="12" borderId="0" xfId="1" applyFont="1" applyFill="1" applyBorder="1" applyAlignment="1" applyProtection="1">
      <alignment vertical="center"/>
      <protection locked="0"/>
    </xf>
    <xf numFmtId="0" fontId="1" fillId="0" borderId="0" xfId="0" applyFont="1" applyBorder="1"/>
    <xf numFmtId="0" fontId="1" fillId="0" borderId="27" xfId="0" applyFont="1" applyBorder="1"/>
    <xf numFmtId="0" fontId="1" fillId="0" borderId="28" xfId="0" applyFont="1" applyBorder="1"/>
    <xf numFmtId="0" fontId="1" fillId="0" borderId="29" xfId="0" applyFont="1" applyBorder="1"/>
    <xf numFmtId="0" fontId="1" fillId="0" borderId="30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0" borderId="26" xfId="0" applyFont="1" applyFill="1" applyBorder="1"/>
    <xf numFmtId="0" fontId="17" fillId="0" borderId="27" xfId="0" applyFont="1" applyBorder="1" applyAlignment="1">
      <alignment horizontal="left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28" xfId="0" applyFont="1" applyFill="1" applyBorder="1" applyAlignment="1">
      <alignment horizontal="left" vertical="center" wrapText="1"/>
    </xf>
    <xf numFmtId="0" fontId="20" fillId="12" borderId="27" xfId="1" applyFont="1" applyFill="1" applyBorder="1" applyAlignment="1" applyProtection="1">
      <alignment vertical="center"/>
      <protection locked="0"/>
    </xf>
    <xf numFmtId="0" fontId="20" fillId="12" borderId="28" xfId="1" applyFont="1" applyFill="1" applyBorder="1" applyAlignment="1" applyProtection="1">
      <alignment vertical="center"/>
      <protection locked="0"/>
    </xf>
    <xf numFmtId="0" fontId="17" fillId="0" borderId="32" xfId="0" applyFont="1" applyBorder="1" applyAlignment="1">
      <alignment horizontal="left" vertical="center"/>
    </xf>
    <xf numFmtId="0" fontId="20" fillId="12" borderId="32" xfId="1" applyFont="1" applyFill="1" applyBorder="1" applyAlignment="1" applyProtection="1">
      <alignment vertical="center"/>
      <protection locked="0"/>
    </xf>
    <xf numFmtId="0" fontId="1" fillId="0" borderId="26" xfId="0" applyFont="1" applyBorder="1" applyAlignment="1">
      <alignment horizontal="left" vertical="center"/>
    </xf>
    <xf numFmtId="0" fontId="20" fillId="12" borderId="26" xfId="1" applyFont="1" applyFill="1" applyBorder="1" applyAlignment="1" applyProtection="1">
      <alignment vertical="center"/>
      <protection locked="0"/>
    </xf>
    <xf numFmtId="0" fontId="7" fillId="21" borderId="0" xfId="0" applyFont="1" applyFill="1" applyAlignment="1">
      <alignment horizontal="center" vertical="center"/>
    </xf>
    <xf numFmtId="0" fontId="0" fillId="21" borderId="0" xfId="0" applyFill="1"/>
    <xf numFmtId="0" fontId="21" fillId="2" borderId="0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2" borderId="0" xfId="0" applyFont="1" applyFill="1" applyBorder="1"/>
    <xf numFmtId="0" fontId="0" fillId="2" borderId="0" xfId="0" applyFont="1" applyFill="1" applyBorder="1" applyAlignment="1"/>
    <xf numFmtId="0" fontId="0" fillId="2" borderId="0" xfId="0" applyFont="1" applyFill="1" applyBorder="1" applyAlignment="1">
      <alignment horizontal="right"/>
    </xf>
    <xf numFmtId="0" fontId="21" fillId="2" borderId="0" xfId="0" applyFont="1" applyFill="1" applyBorder="1" applyAlignment="1">
      <alignment horizontal="right" vertical="center"/>
    </xf>
    <xf numFmtId="0" fontId="2" fillId="21" borderId="0" xfId="0" applyFont="1" applyFill="1" applyBorder="1" applyAlignment="1">
      <alignment horizontal="right" vertical="center"/>
    </xf>
    <xf numFmtId="0" fontId="2" fillId="21" borderId="0" xfId="0" applyFont="1" applyFill="1" applyBorder="1" applyAlignment="1">
      <alignment horizontal="right" vertical="center" wrapText="1"/>
    </xf>
    <xf numFmtId="0" fontId="21" fillId="21" borderId="1" xfId="0" applyFont="1" applyFill="1" applyBorder="1" applyAlignment="1">
      <alignment horizontal="center" vertical="center"/>
    </xf>
    <xf numFmtId="0" fontId="0" fillId="21" borderId="0" xfId="0" applyFont="1" applyFill="1" applyBorder="1" applyAlignment="1"/>
    <xf numFmtId="0" fontId="3" fillId="21" borderId="0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Font="1"/>
    <xf numFmtId="49" fontId="0" fillId="2" borderId="0" xfId="0" applyNumberFormat="1" applyFont="1" applyFill="1" applyBorder="1" applyAlignment="1">
      <alignment horizontal="center"/>
    </xf>
    <xf numFmtId="0" fontId="0" fillId="2" borderId="9" xfId="0" applyFont="1" applyFill="1" applyBorder="1" applyAlignment="1"/>
    <xf numFmtId="0" fontId="3" fillId="21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13" fillId="0" borderId="0" xfId="2" applyFont="1" applyFill="1" applyBorder="1" applyAlignment="1">
      <alignment vertical="center" wrapText="1"/>
    </xf>
    <xf numFmtId="0" fontId="19" fillId="0" borderId="0" xfId="2" applyFont="1" applyFill="1" applyBorder="1" applyAlignment="1" applyProtection="1">
      <alignment vertical="center" wrapText="1"/>
      <protection locked="0"/>
    </xf>
    <xf numFmtId="0" fontId="19" fillId="0" borderId="0" xfId="2" applyFont="1" applyFill="1" applyBorder="1" applyAlignment="1">
      <alignment vertical="center"/>
    </xf>
    <xf numFmtId="0" fontId="0" fillId="0" borderId="0" xfId="0" applyFill="1"/>
    <xf numFmtId="0" fontId="7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2" borderId="0" xfId="0" applyFont="1" applyFill="1" applyBorder="1" applyAlignment="1">
      <alignment vertical="top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Border="1"/>
    <xf numFmtId="0" fontId="0" fillId="0" borderId="0" xfId="0" applyAlignment="1">
      <alignment wrapText="1"/>
    </xf>
    <xf numFmtId="0" fontId="0" fillId="21" borderId="0" xfId="0" applyFill="1" applyBorder="1"/>
    <xf numFmtId="0" fontId="0" fillId="21" borderId="0" xfId="0" applyFill="1" applyBorder="1" applyAlignment="1">
      <alignment vertical="top" wrapText="1"/>
    </xf>
    <xf numFmtId="0" fontId="0" fillId="21" borderId="0" xfId="0" applyFill="1" applyBorder="1" applyAlignment="1">
      <alignment wrapText="1"/>
    </xf>
    <xf numFmtId="0" fontId="0" fillId="23" borderId="5" xfId="0" applyFill="1" applyBorder="1" applyAlignment="1">
      <alignment vertical="top" wrapText="1"/>
    </xf>
    <xf numFmtId="0" fontId="0" fillId="24" borderId="5" xfId="0" applyFill="1" applyBorder="1" applyAlignment="1">
      <alignment vertical="top" wrapText="1"/>
    </xf>
    <xf numFmtId="0" fontId="0" fillId="18" borderId="5" xfId="0" applyFill="1" applyBorder="1" applyAlignment="1">
      <alignment vertical="top" wrapText="1"/>
    </xf>
    <xf numFmtId="0" fontId="0" fillId="25" borderId="5" xfId="0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27" borderId="1" xfId="0" applyFill="1" applyBorder="1"/>
    <xf numFmtId="0" fontId="0" fillId="27" borderId="1" xfId="0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 wrapText="1"/>
    </xf>
    <xf numFmtId="0" fontId="0" fillId="27" borderId="1" xfId="0" applyFill="1" applyBorder="1" applyAlignment="1">
      <alignment wrapText="1"/>
    </xf>
    <xf numFmtId="0" fontId="0" fillId="28" borderId="1" xfId="0" applyFill="1" applyBorder="1"/>
    <xf numFmtId="0" fontId="0" fillId="28" borderId="1" xfId="0" applyFill="1" applyBorder="1" applyAlignment="1">
      <alignment horizontal="center" vertical="center"/>
    </xf>
    <xf numFmtId="0" fontId="0" fillId="28" borderId="1" xfId="0" applyFill="1" applyBorder="1" applyAlignment="1">
      <alignment horizontal="center" vertical="center" wrapText="1"/>
    </xf>
    <xf numFmtId="0" fontId="0" fillId="28" borderId="1" xfId="0" applyFill="1" applyBorder="1" applyAlignment="1">
      <alignment wrapText="1"/>
    </xf>
    <xf numFmtId="0" fontId="0" fillId="29" borderId="1" xfId="0" applyFill="1" applyBorder="1"/>
    <xf numFmtId="0" fontId="0" fillId="29" borderId="1" xfId="0" applyFill="1" applyBorder="1" applyAlignment="1">
      <alignment horizontal="center" vertical="center"/>
    </xf>
    <xf numFmtId="0" fontId="0" fillId="29" borderId="1" xfId="0" applyFill="1" applyBorder="1" applyAlignment="1">
      <alignment horizontal="left" vertical="center" wrapText="1" indent="1"/>
    </xf>
    <xf numFmtId="0" fontId="0" fillId="29" borderId="1" xfId="0" applyFill="1" applyBorder="1" applyAlignment="1">
      <alignment horizontal="center" vertical="center" wrapText="1"/>
    </xf>
    <xf numFmtId="0" fontId="0" fillId="29" borderId="1" xfId="0" applyFill="1" applyBorder="1" applyAlignment="1">
      <alignment wrapText="1"/>
    </xf>
    <xf numFmtId="0" fontId="30" fillId="0" borderId="0" xfId="0" applyFont="1" applyAlignment="1"/>
    <xf numFmtId="0" fontId="1" fillId="0" borderId="37" xfId="0" applyFont="1" applyBorder="1"/>
    <xf numFmtId="0" fontId="1" fillId="0" borderId="38" xfId="0" applyFont="1" applyFill="1" applyBorder="1"/>
    <xf numFmtId="0" fontId="0" fillId="31" borderId="1" xfId="0" applyFill="1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0" fontId="32" fillId="30" borderId="26" xfId="0" applyFont="1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0" fillId="33" borderId="0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36" fillId="0" borderId="41" xfId="0" applyFont="1" applyBorder="1" applyAlignment="1">
      <alignment horizontal="left" vertical="center"/>
    </xf>
    <xf numFmtId="0" fontId="34" fillId="0" borderId="41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vertical="center"/>
    </xf>
    <xf numFmtId="0" fontId="36" fillId="0" borderId="43" xfId="0" applyFont="1" applyBorder="1" applyAlignment="1">
      <alignment vertical="center"/>
    </xf>
    <xf numFmtId="0" fontId="36" fillId="0" borderId="44" xfId="0" applyFont="1" applyBorder="1" applyAlignment="1">
      <alignment vertical="center"/>
    </xf>
    <xf numFmtId="0" fontId="36" fillId="0" borderId="45" xfId="0" applyFont="1" applyBorder="1" applyAlignment="1">
      <alignment horizontal="center" vertical="center"/>
    </xf>
    <xf numFmtId="0" fontId="36" fillId="0" borderId="45" xfId="0" applyFont="1" applyBorder="1" applyAlignment="1">
      <alignment horizontal="left" vertical="center"/>
    </xf>
    <xf numFmtId="9" fontId="36" fillId="0" borderId="46" xfId="0" applyNumberFormat="1" applyFont="1" applyBorder="1" applyAlignment="1">
      <alignment horizontal="center" vertical="center"/>
    </xf>
    <xf numFmtId="0" fontId="35" fillId="0" borderId="47" xfId="2" applyFont="1" applyBorder="1" applyAlignment="1">
      <alignment vertical="center"/>
    </xf>
    <xf numFmtId="0" fontId="35" fillId="0" borderId="48" xfId="2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35" fillId="0" borderId="1" xfId="2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0" fontId="15" fillId="0" borderId="0" xfId="4" applyAlignment="1">
      <alignment vertical="center"/>
    </xf>
    <xf numFmtId="0" fontId="15" fillId="0" borderId="0" xfId="4" applyAlignment="1">
      <alignment horizontal="left" vertical="center"/>
    </xf>
    <xf numFmtId="0" fontId="40" fillId="0" borderId="0" xfId="4" applyFont="1" applyAlignment="1">
      <alignment vertical="center"/>
    </xf>
    <xf numFmtId="0" fontId="41" fillId="10" borderId="1" xfId="4" applyFont="1" applyFill="1" applyBorder="1" applyAlignment="1" applyProtection="1">
      <alignment vertical="center" wrapText="1"/>
      <protection locked="0"/>
    </xf>
    <xf numFmtId="0" fontId="41" fillId="10" borderId="1" xfId="2" applyFont="1" applyFill="1" applyBorder="1" applyAlignment="1">
      <alignment horizontal="center" vertical="center" wrapText="1"/>
    </xf>
    <xf numFmtId="0" fontId="37" fillId="17" borderId="1" xfId="2" applyFont="1" applyFill="1" applyBorder="1" applyAlignment="1">
      <alignment horizontal="center" vertical="center" wrapText="1"/>
    </xf>
    <xf numFmtId="0" fontId="41" fillId="18" borderId="1" xfId="2" applyFont="1" applyFill="1" applyBorder="1" applyAlignment="1">
      <alignment horizontal="center" vertical="center" wrapText="1"/>
    </xf>
    <xf numFmtId="0" fontId="41" fillId="19" borderId="1" xfId="2" applyFont="1" applyFill="1" applyBorder="1" applyAlignment="1">
      <alignment horizontal="center" vertical="center" wrapText="1"/>
    </xf>
    <xf numFmtId="0" fontId="41" fillId="20" borderId="1" xfId="2" applyFont="1" applyFill="1" applyBorder="1" applyAlignment="1">
      <alignment horizontal="center" vertical="center" wrapText="1"/>
    </xf>
    <xf numFmtId="0" fontId="41" fillId="10" borderId="52" xfId="2" applyFont="1" applyFill="1" applyBorder="1" applyAlignment="1">
      <alignment horizontal="center" vertical="center" wrapText="1"/>
    </xf>
    <xf numFmtId="0" fontId="41" fillId="10" borderId="53" xfId="2" applyFont="1" applyFill="1" applyBorder="1" applyAlignment="1">
      <alignment horizontal="center" vertical="center" wrapText="1"/>
    </xf>
    <xf numFmtId="0" fontId="20" fillId="0" borderId="0" xfId="4" applyFont="1" applyAlignment="1">
      <alignment vertical="center" wrapText="1"/>
    </xf>
    <xf numFmtId="0" fontId="19" fillId="0" borderId="52" xfId="4" applyFont="1" applyBorder="1" applyAlignment="1">
      <alignment vertical="center"/>
    </xf>
    <xf numFmtId="0" fontId="15" fillId="0" borderId="1" xfId="4" applyBorder="1" applyAlignment="1">
      <alignment vertical="center"/>
    </xf>
    <xf numFmtId="0" fontId="42" fillId="12" borderId="54" xfId="4" applyFont="1" applyFill="1" applyBorder="1" applyAlignment="1">
      <alignment vertical="center"/>
    </xf>
    <xf numFmtId="0" fontId="42" fillId="12" borderId="55" xfId="4" applyFont="1" applyFill="1" applyBorder="1" applyAlignment="1">
      <alignment vertical="center"/>
    </xf>
    <xf numFmtId="46" fontId="42" fillId="12" borderId="55" xfId="4" applyNumberFormat="1" applyFont="1" applyFill="1" applyBorder="1" applyAlignment="1">
      <alignment vertical="center"/>
    </xf>
    <xf numFmtId="0" fontId="42" fillId="0" borderId="0" xfId="4" applyFont="1" applyAlignment="1">
      <alignment vertical="center"/>
    </xf>
    <xf numFmtId="0" fontId="43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35" fillId="0" borderId="1" xfId="2" applyFont="1" applyBorder="1" applyAlignment="1" applyProtection="1">
      <alignment vertical="center"/>
      <protection locked="0"/>
    </xf>
    <xf numFmtId="0" fontId="35" fillId="0" borderId="1" xfId="2" applyFont="1" applyBorder="1" applyAlignment="1">
      <alignment vertical="center"/>
    </xf>
    <xf numFmtId="49" fontId="0" fillId="21" borderId="23" xfId="0" applyNumberFormat="1" applyFont="1" applyFill="1" applyBorder="1" applyAlignment="1">
      <alignment vertical="top" wrapText="1"/>
    </xf>
    <xf numFmtId="49" fontId="0" fillId="21" borderId="15" xfId="0" applyNumberFormat="1" applyFont="1" applyFill="1" applyBorder="1" applyAlignment="1">
      <alignment vertical="top" wrapText="1"/>
    </xf>
    <xf numFmtId="49" fontId="0" fillId="21" borderId="24" xfId="0" applyNumberFormat="1" applyFont="1" applyFill="1" applyBorder="1" applyAlignment="1">
      <alignment vertical="top" wrapText="1"/>
    </xf>
    <xf numFmtId="0" fontId="41" fillId="21" borderId="1" xfId="2" applyFont="1" applyFill="1" applyBorder="1" applyAlignment="1">
      <alignment horizontal="center" vertical="center" wrapText="1"/>
    </xf>
    <xf numFmtId="0" fontId="41" fillId="21" borderId="25" xfId="2" applyFont="1" applyFill="1" applyBorder="1" applyAlignment="1">
      <alignment horizontal="center" vertical="center" wrapText="1"/>
    </xf>
    <xf numFmtId="0" fontId="41" fillId="21" borderId="34" xfId="2" applyFont="1" applyFill="1" applyBorder="1" applyAlignment="1">
      <alignment horizontal="center" vertical="center" wrapText="1"/>
    </xf>
    <xf numFmtId="0" fontId="41" fillId="21" borderId="51" xfId="2" applyFont="1" applyFill="1" applyBorder="1" applyAlignment="1">
      <alignment horizontal="center" vertical="center" wrapText="1"/>
    </xf>
    <xf numFmtId="0" fontId="43" fillId="0" borderId="54" xfId="2" applyFont="1" applyBorder="1" applyAlignment="1">
      <alignment vertical="center"/>
    </xf>
    <xf numFmtId="0" fontId="43" fillId="0" borderId="57" xfId="2" applyFont="1" applyBorder="1" applyAlignment="1">
      <alignment vertical="center"/>
    </xf>
    <xf numFmtId="0" fontId="44" fillId="0" borderId="60" xfId="2" applyFont="1" applyBorder="1" applyAlignment="1" applyProtection="1">
      <alignment vertical="center" wrapText="1"/>
      <protection locked="0"/>
    </xf>
    <xf numFmtId="0" fontId="44" fillId="0" borderId="61" xfId="2" applyFont="1" applyBorder="1" applyAlignment="1">
      <alignment vertical="center" wrapText="1"/>
    </xf>
    <xf numFmtId="0" fontId="35" fillId="0" borderId="54" xfId="2" applyFont="1" applyBorder="1" applyAlignment="1">
      <alignment horizontal="center" vertical="center"/>
    </xf>
    <xf numFmtId="0" fontId="35" fillId="0" borderId="62" xfId="2" applyFont="1" applyBorder="1" applyAlignment="1">
      <alignment horizontal="center" vertical="center"/>
    </xf>
    <xf numFmtId="164" fontId="35" fillId="0" borderId="59" xfId="2" applyNumberFormat="1" applyFont="1" applyBorder="1" applyAlignment="1">
      <alignment vertical="center"/>
    </xf>
    <xf numFmtId="0" fontId="35" fillId="0" borderId="63" xfId="2" applyFont="1" applyBorder="1" applyAlignment="1">
      <alignment horizontal="center" vertical="center"/>
    </xf>
    <xf numFmtId="0" fontId="35" fillId="0" borderId="55" xfId="2" applyFont="1" applyBorder="1" applyAlignment="1">
      <alignment horizontal="center" vertical="center"/>
    </xf>
    <xf numFmtId="0" fontId="35" fillId="0" borderId="54" xfId="2" applyFont="1" applyBorder="1" applyAlignment="1">
      <alignment vertical="center"/>
    </xf>
    <xf numFmtId="0" fontId="43" fillId="0" borderId="54" xfId="2" applyFont="1" applyBorder="1" applyAlignment="1">
      <alignment horizontal="center" vertical="center"/>
    </xf>
    <xf numFmtId="0" fontId="43" fillId="0" borderId="57" xfId="2" applyFont="1" applyBorder="1" applyAlignment="1">
      <alignment horizontal="center" vertical="center"/>
    </xf>
    <xf numFmtId="0" fontId="43" fillId="0" borderId="64" xfId="2" applyFont="1" applyBorder="1" applyAlignment="1">
      <alignment vertical="center"/>
    </xf>
    <xf numFmtId="0" fontId="43" fillId="0" borderId="60" xfId="2" applyFont="1" applyBorder="1" applyAlignment="1">
      <alignment vertical="center"/>
    </xf>
    <xf numFmtId="0" fontId="43" fillId="0" borderId="60" xfId="2" applyFont="1" applyBorder="1" applyAlignment="1">
      <alignment horizontal="center" vertical="center"/>
    </xf>
    <xf numFmtId="0" fontId="43" fillId="0" borderId="61" xfId="2" applyFont="1" applyBorder="1" applyAlignment="1">
      <alignment vertical="center"/>
    </xf>
    <xf numFmtId="0" fontId="43" fillId="0" borderId="55" xfId="2" applyFont="1" applyBorder="1" applyAlignment="1">
      <alignment vertical="center"/>
    </xf>
    <xf numFmtId="0" fontId="35" fillId="0" borderId="65" xfId="2" applyFont="1" applyBorder="1" applyAlignment="1">
      <alignment vertical="center"/>
    </xf>
    <xf numFmtId="14" fontId="35" fillId="0" borderId="66" xfId="2" applyNumberFormat="1" applyFont="1" applyBorder="1" applyAlignment="1">
      <alignment vertical="center"/>
    </xf>
    <xf numFmtId="0" fontId="35" fillId="0" borderId="66" xfId="2" applyFont="1" applyBorder="1" applyAlignment="1">
      <alignment horizontal="center" vertical="center"/>
    </xf>
    <xf numFmtId="164" fontId="35" fillId="0" borderId="66" xfId="2" applyNumberFormat="1" applyFont="1" applyBorder="1" applyAlignment="1">
      <alignment vertical="center"/>
    </xf>
    <xf numFmtId="165" fontId="35" fillId="0" borderId="66" xfId="5" applyFont="1" applyBorder="1" applyAlignment="1">
      <alignment horizontal="center" vertical="center"/>
    </xf>
    <xf numFmtId="1" fontId="35" fillId="0" borderId="67" xfId="5" applyNumberFormat="1" applyFont="1" applyBorder="1" applyAlignment="1">
      <alignment horizontal="center" vertical="center"/>
    </xf>
    <xf numFmtId="165" fontId="35" fillId="0" borderId="49" xfId="5" applyFont="1" applyBorder="1" applyAlignment="1">
      <alignment horizontal="center" vertical="center"/>
    </xf>
    <xf numFmtId="165" fontId="35" fillId="0" borderId="19" xfId="5" applyFont="1" applyBorder="1" applyAlignment="1">
      <alignment horizontal="center" vertical="center"/>
    </xf>
    <xf numFmtId="0" fontId="35" fillId="0" borderId="52" xfId="2" applyFont="1" applyBorder="1" applyAlignment="1">
      <alignment vertical="center"/>
    </xf>
    <xf numFmtId="14" fontId="35" fillId="0" borderId="1" xfId="2" applyNumberFormat="1" applyFont="1" applyBorder="1" applyAlignment="1">
      <alignment vertical="center"/>
    </xf>
    <xf numFmtId="164" fontId="35" fillId="0" borderId="1" xfId="2" applyNumberFormat="1" applyFont="1" applyBorder="1" applyAlignment="1">
      <alignment vertical="center"/>
    </xf>
    <xf numFmtId="165" fontId="35" fillId="0" borderId="1" xfId="5" applyFont="1" applyBorder="1" applyAlignment="1">
      <alignment horizontal="center" vertical="center"/>
    </xf>
    <xf numFmtId="1" fontId="35" fillId="0" borderId="53" xfId="5" applyNumberFormat="1" applyFont="1" applyBorder="1" applyAlignment="1">
      <alignment horizontal="center" vertical="center"/>
    </xf>
    <xf numFmtId="165" fontId="35" fillId="0" borderId="52" xfId="5" applyFont="1" applyBorder="1" applyAlignment="1">
      <alignment horizontal="center" vertical="center"/>
    </xf>
    <xf numFmtId="0" fontId="45" fillId="0" borderId="56" xfId="2" applyFont="1" applyBorder="1" applyAlignment="1">
      <alignment vertical="center"/>
    </xf>
    <xf numFmtId="0" fontId="45" fillId="0" borderId="58" xfId="2" applyFont="1" applyBorder="1" applyAlignment="1">
      <alignment horizontal="center" vertical="center"/>
    </xf>
    <xf numFmtId="0" fontId="35" fillId="0" borderId="58" xfId="2" applyFont="1" applyBorder="1" applyAlignment="1">
      <alignment horizontal="center" vertical="center"/>
    </xf>
    <xf numFmtId="0" fontId="35" fillId="0" borderId="36" xfId="2" applyFont="1" applyBorder="1" applyAlignment="1">
      <alignment vertical="center"/>
    </xf>
    <xf numFmtId="1" fontId="35" fillId="0" borderId="59" xfId="5" applyNumberFormat="1" applyFont="1" applyBorder="1" applyAlignment="1">
      <alignment horizontal="center" vertical="center"/>
    </xf>
    <xf numFmtId="0" fontId="45" fillId="0" borderId="54" xfId="2" applyFont="1" applyBorder="1" applyAlignment="1">
      <alignment horizontal="center" vertical="center"/>
    </xf>
    <xf numFmtId="0" fontId="45" fillId="0" borderId="55" xfId="2" applyFont="1" applyBorder="1" applyAlignment="1">
      <alignment horizontal="center" vertical="center"/>
    </xf>
    <xf numFmtId="20" fontId="0" fillId="0" borderId="1" xfId="0" applyNumberFormat="1" applyFont="1" applyBorder="1" applyAlignment="1">
      <alignment horizontal="left" vertical="center"/>
    </xf>
    <xf numFmtId="165" fontId="35" fillId="0" borderId="50" xfId="5" applyFont="1" applyBorder="1" applyAlignment="1">
      <alignment horizontal="center" vertical="center"/>
    </xf>
    <xf numFmtId="165" fontId="35" fillId="0" borderId="53" xfId="5" applyFont="1" applyBorder="1" applyAlignment="1">
      <alignment horizontal="center" vertical="center"/>
    </xf>
    <xf numFmtId="0" fontId="45" fillId="0" borderId="57" xfId="2" applyFont="1" applyBorder="1" applyAlignment="1">
      <alignment horizontal="center" vertical="center"/>
    </xf>
    <xf numFmtId="0" fontId="35" fillId="30" borderId="1" xfId="2" applyFont="1" applyFill="1" applyBorder="1" applyAlignment="1">
      <alignment horizontal="center" vertical="center"/>
    </xf>
    <xf numFmtId="0" fontId="49" fillId="0" borderId="1" xfId="2" applyFont="1" applyBorder="1" applyAlignment="1" applyProtection="1">
      <alignment vertical="center" wrapText="1"/>
      <protection locked="0"/>
    </xf>
    <xf numFmtId="0" fontId="50" fillId="0" borderId="1" xfId="2" applyFont="1" applyBorder="1" applyAlignment="1" applyProtection="1">
      <alignment vertical="center" wrapText="1"/>
      <protection locked="0"/>
    </xf>
    <xf numFmtId="0" fontId="49" fillId="0" borderId="1" xfId="2" applyFont="1" applyBorder="1" applyAlignment="1" applyProtection="1">
      <alignment horizontal="center" vertical="center" wrapText="1"/>
      <protection locked="0"/>
    </xf>
    <xf numFmtId="0" fontId="44" fillId="0" borderId="66" xfId="2" applyFont="1" applyBorder="1" applyAlignment="1" applyProtection="1">
      <alignment vertical="center" wrapText="1"/>
      <protection locked="0"/>
    </xf>
    <xf numFmtId="0" fontId="35" fillId="0" borderId="6" xfId="2" applyFont="1" applyBorder="1" applyAlignment="1">
      <alignment horizontal="center" vertical="center"/>
    </xf>
    <xf numFmtId="0" fontId="35" fillId="0" borderId="43" xfId="2" applyFont="1" applyBorder="1" applyAlignment="1">
      <alignment horizontal="center" vertical="center"/>
    </xf>
    <xf numFmtId="0" fontId="13" fillId="35" borderId="1" xfId="2" applyFont="1" applyFill="1" applyBorder="1" applyAlignment="1">
      <alignment horizontal="center" vertical="center" wrapText="1"/>
    </xf>
    <xf numFmtId="49" fontId="35" fillId="0" borderId="52" xfId="2" applyNumberFormat="1" applyFont="1" applyBorder="1" applyAlignment="1">
      <alignment vertical="center"/>
    </xf>
    <xf numFmtId="0" fontId="44" fillId="0" borderId="67" xfId="2" applyFont="1" applyBorder="1" applyAlignment="1">
      <alignment vertical="center" wrapText="1"/>
    </xf>
    <xf numFmtId="0" fontId="35" fillId="0" borderId="40" xfId="2" applyFont="1" applyBorder="1" applyAlignment="1">
      <alignment horizontal="center" vertical="center"/>
    </xf>
    <xf numFmtId="164" fontId="45" fillId="0" borderId="1" xfId="2" applyNumberFormat="1" applyFont="1" applyBorder="1" applyAlignment="1">
      <alignment vertical="center"/>
    </xf>
    <xf numFmtId="0" fontId="43" fillId="0" borderId="55" xfId="2" applyFont="1" applyBorder="1" applyAlignment="1">
      <alignment horizontal="center" vertical="center"/>
    </xf>
    <xf numFmtId="0" fontId="43" fillId="0" borderId="54" xfId="2" applyFont="1" applyBorder="1" applyAlignment="1">
      <alignment horizontal="center" vertical="center" wrapText="1"/>
    </xf>
    <xf numFmtId="0" fontId="43" fillId="0" borderId="55" xfId="2" applyFont="1" applyBorder="1" applyAlignment="1">
      <alignment horizontal="center" vertical="center" wrapText="1"/>
    </xf>
    <xf numFmtId="0" fontId="43" fillId="0" borderId="57" xfId="2" applyFont="1" applyBorder="1" applyAlignment="1">
      <alignment horizontal="center" vertical="center" wrapText="1"/>
    </xf>
    <xf numFmtId="0" fontId="43" fillId="10" borderId="26" xfId="2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42" fillId="12" borderId="63" xfId="4" applyFont="1" applyFill="1" applyBorder="1" applyAlignment="1">
      <alignment vertical="center"/>
    </xf>
    <xf numFmtId="14" fontId="19" fillId="0" borderId="6" xfId="4" applyNumberFormat="1" applyFont="1" applyBorder="1" applyAlignment="1">
      <alignment vertical="center"/>
    </xf>
    <xf numFmtId="165" fontId="35" fillId="0" borderId="63" xfId="2" applyNumberFormat="1" applyFont="1" applyBorder="1" applyAlignment="1">
      <alignment horizontal="center" vertical="center"/>
    </xf>
    <xf numFmtId="0" fontId="19" fillId="0" borderId="6" xfId="4" applyNumberFormat="1" applyFont="1" applyBorder="1" applyAlignment="1">
      <alignment vertical="center"/>
    </xf>
    <xf numFmtId="0" fontId="41" fillId="10" borderId="19" xfId="4" applyFont="1" applyFill="1" applyBorder="1" applyAlignment="1" applyProtection="1">
      <alignment vertical="center" wrapText="1"/>
      <protection locked="0"/>
    </xf>
    <xf numFmtId="0" fontId="40" fillId="36" borderId="33" xfId="6" applyFont="1" applyFill="1" applyBorder="1" applyAlignment="1">
      <alignment vertical="center"/>
    </xf>
    <xf numFmtId="165" fontId="0" fillId="0" borderId="1" xfId="0" applyNumberFormat="1" applyBorder="1"/>
    <xf numFmtId="1" fontId="0" fillId="0" borderId="1" xfId="0" applyNumberFormat="1" applyBorder="1"/>
    <xf numFmtId="0" fontId="15" fillId="0" borderId="1" xfId="4" applyNumberFormat="1" applyBorder="1" applyAlignment="1">
      <alignment vertical="center"/>
    </xf>
    <xf numFmtId="0" fontId="15" fillId="36" borderId="1" xfId="4" applyFill="1" applyBorder="1" applyAlignment="1">
      <alignment horizontal="left" vertical="center"/>
    </xf>
    <xf numFmtId="0" fontId="40" fillId="36" borderId="1" xfId="4" applyFont="1" applyFill="1" applyBorder="1" applyAlignment="1">
      <alignment vertical="center"/>
    </xf>
    <xf numFmtId="0" fontId="0" fillId="27" borderId="1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164" fontId="15" fillId="0" borderId="1" xfId="4" applyNumberFormat="1" applyBorder="1" applyAlignment="1">
      <alignment vertical="center"/>
    </xf>
    <xf numFmtId="0" fontId="14" fillId="21" borderId="0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vertical="center"/>
    </xf>
    <xf numFmtId="0" fontId="13" fillId="10" borderId="19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0" fontId="26" fillId="2" borderId="0" xfId="0" applyFont="1" applyFill="1" applyBorder="1" applyAlignment="1">
      <alignment horizontal="center" vertical="center"/>
    </xf>
    <xf numFmtId="0" fontId="46" fillId="22" borderId="1" xfId="2" applyFont="1" applyFill="1" applyBorder="1" applyAlignment="1" applyProtection="1">
      <alignment horizontal="center" vertical="center" wrapText="1"/>
      <protection locked="0"/>
    </xf>
    <xf numFmtId="0" fontId="0" fillId="25" borderId="16" xfId="0" applyFill="1" applyBorder="1" applyAlignment="1">
      <alignment horizontal="left" vertical="center" wrapText="1" indent="2"/>
    </xf>
    <xf numFmtId="0" fontId="0" fillId="25" borderId="22" xfId="0" applyFill="1" applyBorder="1" applyAlignment="1">
      <alignment horizontal="left" vertical="center" wrapText="1" indent="2"/>
    </xf>
    <xf numFmtId="0" fontId="0" fillId="25" borderId="0" xfId="0" applyFill="1" applyBorder="1" applyAlignment="1">
      <alignment horizontal="left" vertical="center" wrapText="1" indent="2"/>
    </xf>
    <xf numFmtId="0" fontId="0" fillId="25" borderId="25" xfId="0" applyFill="1" applyBorder="1" applyAlignment="1">
      <alignment horizontal="left" vertical="center" wrapText="1" indent="2"/>
    </xf>
    <xf numFmtId="0" fontId="29" fillId="18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top" wrapText="1"/>
    </xf>
    <xf numFmtId="0" fontId="0" fillId="18" borderId="1" xfId="0" applyFill="1" applyBorder="1" applyAlignment="1">
      <alignment horizontal="left"/>
    </xf>
    <xf numFmtId="0" fontId="0" fillId="18" borderId="5" xfId="0" applyFill="1" applyBorder="1" applyAlignment="1">
      <alignment horizontal="left"/>
    </xf>
    <xf numFmtId="0" fontId="0" fillId="18" borderId="20" xfId="0" applyFill="1" applyBorder="1" applyAlignment="1">
      <alignment horizontal="left"/>
    </xf>
    <xf numFmtId="0" fontId="0" fillId="18" borderId="6" xfId="0" applyFill="1" applyBorder="1" applyAlignment="1">
      <alignment horizontal="left"/>
    </xf>
    <xf numFmtId="0" fontId="29" fillId="25" borderId="1" xfId="0" applyFont="1" applyFill="1" applyBorder="1" applyAlignment="1">
      <alignment horizontal="center" vertical="center" wrapText="1"/>
    </xf>
    <xf numFmtId="0" fontId="0" fillId="25" borderId="1" xfId="0" applyFill="1" applyBorder="1" applyAlignment="1">
      <alignment horizontal="center" wrapText="1"/>
    </xf>
    <xf numFmtId="0" fontId="0" fillId="25" borderId="1" xfId="0" applyFill="1" applyBorder="1" applyAlignment="1">
      <alignment horizontal="left"/>
    </xf>
    <xf numFmtId="0" fontId="29" fillId="24" borderId="1" xfId="0" applyFont="1" applyFill="1" applyBorder="1" applyAlignment="1">
      <alignment horizontal="center" vertical="center" wrapText="1"/>
    </xf>
    <xf numFmtId="0" fontId="0" fillId="24" borderId="1" xfId="0" applyFill="1" applyBorder="1" applyAlignment="1">
      <alignment horizontal="center" vertical="top" wrapText="1"/>
    </xf>
    <xf numFmtId="0" fontId="0" fillId="24" borderId="1" xfId="0" applyFill="1" applyBorder="1" applyAlignment="1">
      <alignment horizontal="left"/>
    </xf>
    <xf numFmtId="0" fontId="27" fillId="0" borderId="1" xfId="0" applyFont="1" applyBorder="1" applyAlignment="1">
      <alignment horizontal="center" vertical="center"/>
    </xf>
    <xf numFmtId="0" fontId="29" fillId="23" borderId="1" xfId="0" applyFont="1" applyFill="1" applyBorder="1" applyAlignment="1">
      <alignment horizontal="center" vertical="center" wrapText="1"/>
    </xf>
    <xf numFmtId="0" fontId="0" fillId="23" borderId="1" xfId="0" applyFill="1" applyBorder="1" applyAlignment="1">
      <alignment horizontal="center" vertical="top" wrapText="1"/>
    </xf>
    <xf numFmtId="0" fontId="0" fillId="23" borderId="1" xfId="0" applyFill="1" applyBorder="1" applyAlignment="1">
      <alignment horizontal="left"/>
    </xf>
    <xf numFmtId="0" fontId="10" fillId="0" borderId="17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left" vertical="center" wrapText="1"/>
    </xf>
    <xf numFmtId="0" fontId="9" fillId="9" borderId="16" xfId="0" applyFont="1" applyFill="1" applyBorder="1" applyAlignment="1">
      <alignment horizontal="left" vertical="center" wrapText="1"/>
    </xf>
    <xf numFmtId="0" fontId="9" fillId="9" borderId="22" xfId="0" applyFont="1" applyFill="1" applyBorder="1" applyAlignment="1">
      <alignment horizontal="left" vertical="center" wrapText="1"/>
    </xf>
    <xf numFmtId="0" fontId="9" fillId="9" borderId="23" xfId="0" applyFont="1" applyFill="1" applyBorder="1" applyAlignment="1">
      <alignment horizontal="left" vertical="center" wrapText="1"/>
    </xf>
    <xf numFmtId="0" fontId="9" fillId="9" borderId="15" xfId="0" applyFont="1" applyFill="1" applyBorder="1" applyAlignment="1">
      <alignment horizontal="left" vertical="center" wrapText="1"/>
    </xf>
    <xf numFmtId="0" fontId="9" fillId="9" borderId="24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3" xfId="0" applyBorder="1" applyAlignment="1">
      <alignment horizontal="center"/>
    </xf>
    <xf numFmtId="0" fontId="31" fillId="0" borderId="5" xfId="3" applyBorder="1" applyAlignment="1">
      <alignment horizontal="center"/>
    </xf>
    <xf numFmtId="49" fontId="14" fillId="0" borderId="23" xfId="0" applyNumberFormat="1" applyFont="1" applyFill="1" applyBorder="1" applyAlignment="1" applyProtection="1">
      <alignment horizontal="center" vertical="center"/>
      <protection locked="0"/>
    </xf>
    <xf numFmtId="49" fontId="14" fillId="0" borderId="15" xfId="0" applyNumberFormat="1" applyFont="1" applyFill="1" applyBorder="1" applyAlignment="1" applyProtection="1">
      <alignment horizontal="center" vertical="center"/>
      <protection locked="0"/>
    </xf>
    <xf numFmtId="49" fontId="14" fillId="0" borderId="24" xfId="0" applyNumberFormat="1" applyFont="1" applyFill="1" applyBorder="1" applyAlignment="1" applyProtection="1">
      <alignment horizontal="center" vertical="center"/>
      <protection locked="0"/>
    </xf>
    <xf numFmtId="49" fontId="31" fillId="0" borderId="5" xfId="3" applyNumberFormat="1" applyFill="1" applyBorder="1" applyAlignment="1" applyProtection="1">
      <alignment horizontal="center" vertical="center"/>
      <protection locked="0"/>
    </xf>
    <xf numFmtId="49" fontId="14" fillId="0" borderId="20" xfId="0" applyNumberFormat="1" applyFont="1" applyFill="1" applyBorder="1" applyAlignment="1" applyProtection="1">
      <alignment horizontal="center" vertical="center"/>
      <protection locked="0"/>
    </xf>
    <xf numFmtId="49" fontId="14" fillId="0" borderId="6" xfId="0" applyNumberFormat="1" applyFont="1" applyFill="1" applyBorder="1" applyAlignment="1" applyProtection="1">
      <alignment horizontal="center" vertical="center"/>
      <protection locked="0"/>
    </xf>
    <xf numFmtId="0" fontId="13" fillId="10" borderId="23" xfId="0" applyFont="1" applyFill="1" applyBorder="1" applyAlignment="1">
      <alignment horizontal="left" vertical="center"/>
    </xf>
    <xf numFmtId="0" fontId="13" fillId="10" borderId="24" xfId="0" applyFont="1" applyFill="1" applyBorder="1" applyAlignment="1">
      <alignment horizontal="left" vertical="center"/>
    </xf>
    <xf numFmtId="0" fontId="13" fillId="10" borderId="5" xfId="0" applyFont="1" applyFill="1" applyBorder="1" applyAlignment="1">
      <alignment horizontal="left" vertical="center"/>
    </xf>
    <xf numFmtId="0" fontId="13" fillId="10" borderId="6" xfId="0" applyFont="1" applyFill="1" applyBorder="1" applyAlignment="1">
      <alignment horizontal="left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0" fontId="13" fillId="10" borderId="19" xfId="0" applyFont="1" applyFill="1" applyBorder="1" applyAlignment="1">
      <alignment vertical="center"/>
    </xf>
    <xf numFmtId="0" fontId="13" fillId="10" borderId="1" xfId="0" applyFont="1" applyFill="1" applyBorder="1" applyAlignment="1">
      <alignment vertical="center"/>
    </xf>
    <xf numFmtId="0" fontId="2" fillId="32" borderId="5" xfId="0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/>
    </xf>
    <xf numFmtId="0" fontId="2" fillId="32" borderId="6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2" fillId="30" borderId="33" xfId="0" applyFont="1" applyFill="1" applyBorder="1" applyAlignment="1">
      <alignment horizontal="center" vertical="center"/>
    </xf>
    <xf numFmtId="0" fontId="32" fillId="30" borderId="39" xfId="0" applyFont="1" applyFill="1" applyBorder="1" applyAlignment="1">
      <alignment horizontal="center" vertical="center"/>
    </xf>
    <xf numFmtId="0" fontId="32" fillId="30" borderId="40" xfId="0" applyFont="1" applyFill="1" applyBorder="1" applyAlignment="1">
      <alignment horizontal="center" vertical="center"/>
    </xf>
    <xf numFmtId="0" fontId="30" fillId="0" borderId="36" xfId="0" applyFont="1" applyBorder="1" applyAlignment="1">
      <alignment horizontal="center"/>
    </xf>
    <xf numFmtId="0" fontId="2" fillId="13" borderId="1" xfId="0" applyFont="1" applyFill="1" applyBorder="1" applyAlignment="1">
      <alignment horizontal="left" wrapText="1"/>
    </xf>
    <xf numFmtId="0" fontId="2" fillId="13" borderId="5" xfId="0" applyFont="1" applyFill="1" applyBorder="1" applyAlignment="1">
      <alignment horizontal="left" wrapText="1"/>
    </xf>
    <xf numFmtId="0" fontId="2" fillId="13" borderId="6" xfId="0" applyFont="1" applyFill="1" applyBorder="1" applyAlignment="1">
      <alignment horizontal="left" wrapText="1"/>
    </xf>
    <xf numFmtId="0" fontId="2" fillId="12" borderId="5" xfId="0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0" fillId="21" borderId="0" xfId="0" applyFill="1" applyBorder="1" applyAlignment="1">
      <alignment horizontal="left"/>
    </xf>
    <xf numFmtId="0" fontId="2" fillId="3" borderId="34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left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33" fillId="30" borderId="33" xfId="0" applyFont="1" applyFill="1" applyBorder="1" applyAlignment="1">
      <alignment horizontal="center" vertical="center"/>
    </xf>
    <xf numFmtId="0" fontId="33" fillId="30" borderId="40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2" fillId="31" borderId="19" xfId="0" applyFont="1" applyFill="1" applyBorder="1" applyAlignment="1">
      <alignment horizontal="center" vertical="center"/>
    </xf>
    <xf numFmtId="0" fontId="2" fillId="28" borderId="5" xfId="0" applyFont="1" applyFill="1" applyBorder="1" applyAlignment="1">
      <alignment horizontal="center"/>
    </xf>
    <xf numFmtId="0" fontId="2" fillId="28" borderId="20" xfId="0" applyFont="1" applyFill="1" applyBorder="1" applyAlignment="1">
      <alignment horizontal="center"/>
    </xf>
    <xf numFmtId="0" fontId="14" fillId="21" borderId="0" xfId="0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49" fontId="14" fillId="0" borderId="20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0" fontId="2" fillId="27" borderId="20" xfId="0" applyFont="1" applyFill="1" applyBorder="1" applyAlignment="1">
      <alignment horizontal="center"/>
    </xf>
    <xf numFmtId="0" fontId="2" fillId="27" borderId="6" xfId="0" applyFont="1" applyFill="1" applyBorder="1" applyAlignment="1">
      <alignment horizontal="center"/>
    </xf>
    <xf numFmtId="0" fontId="2" fillId="29" borderId="5" xfId="0" applyFont="1" applyFill="1" applyBorder="1" applyAlignment="1">
      <alignment horizontal="center"/>
    </xf>
    <xf numFmtId="0" fontId="2" fillId="29" borderId="20" xfId="0" applyFont="1" applyFill="1" applyBorder="1" applyAlignment="1">
      <alignment horizontal="center"/>
    </xf>
    <xf numFmtId="49" fontId="14" fillId="0" borderId="23" xfId="0" applyNumberFormat="1" applyFont="1" applyFill="1" applyBorder="1" applyAlignment="1">
      <alignment horizontal="center" vertical="center"/>
    </xf>
    <xf numFmtId="49" fontId="14" fillId="0" borderId="15" xfId="0" applyNumberFormat="1" applyFont="1" applyFill="1" applyBorder="1" applyAlignment="1">
      <alignment horizontal="center" vertical="center"/>
    </xf>
    <xf numFmtId="49" fontId="14" fillId="0" borderId="24" xfId="0" applyNumberFormat="1" applyFont="1" applyFill="1" applyBorder="1" applyAlignment="1">
      <alignment horizontal="center" vertical="center"/>
    </xf>
    <xf numFmtId="0" fontId="31" fillId="0" borderId="5" xfId="3" applyFill="1" applyBorder="1" applyAlignment="1">
      <alignment horizontal="center" vertical="center"/>
    </xf>
    <xf numFmtId="49" fontId="14" fillId="0" borderId="5" xfId="0" applyNumberFormat="1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>
      <alignment horizontal="center"/>
    </xf>
    <xf numFmtId="0" fontId="0" fillId="21" borderId="0" xfId="0" applyFill="1" applyBorder="1" applyAlignment="1">
      <alignment horizontal="left" wrapText="1"/>
    </xf>
    <xf numFmtId="0" fontId="0" fillId="21" borderId="0" xfId="0" applyFill="1" applyBorder="1" applyAlignment="1">
      <alignment horizontal="left" vertical="top" wrapText="1"/>
    </xf>
    <xf numFmtId="0" fontId="27" fillId="21" borderId="0" xfId="0" applyFont="1" applyFill="1" applyBorder="1" applyAlignment="1">
      <alignment horizontal="center"/>
    </xf>
    <xf numFmtId="0" fontId="22" fillId="16" borderId="33" xfId="2" applyFont="1" applyFill="1" applyBorder="1" applyAlignment="1">
      <alignment horizontal="center" vertical="center" wrapText="1"/>
    </xf>
    <xf numFmtId="0" fontId="22" fillId="16" borderId="39" xfId="2" applyFont="1" applyFill="1" applyBorder="1" applyAlignment="1">
      <alignment horizontal="center" vertical="center" wrapText="1"/>
    </xf>
    <xf numFmtId="0" fontId="22" fillId="16" borderId="40" xfId="2" applyFont="1" applyFill="1" applyBorder="1" applyAlignment="1">
      <alignment horizontal="center" vertical="center" wrapText="1"/>
    </xf>
    <xf numFmtId="0" fontId="52" fillId="0" borderId="68" xfId="2" applyFont="1" applyBorder="1" applyAlignment="1">
      <alignment horizontal="center" vertical="center" textRotation="90"/>
    </xf>
    <xf numFmtId="0" fontId="52" fillId="0" borderId="38" xfId="2" applyFont="1" applyBorder="1" applyAlignment="1">
      <alignment horizontal="center" vertical="center" textRotation="90"/>
    </xf>
    <xf numFmtId="0" fontId="52" fillId="0" borderId="69" xfId="2" applyFont="1" applyBorder="1" applyAlignment="1">
      <alignment horizontal="center" vertical="center" textRotation="90"/>
    </xf>
    <xf numFmtId="0" fontId="22" fillId="16" borderId="55" xfId="2" applyFont="1" applyFill="1" applyBorder="1" applyAlignment="1">
      <alignment horizontal="center" vertical="center" wrapText="1"/>
    </xf>
    <xf numFmtId="0" fontId="47" fillId="22" borderId="1" xfId="2" applyFont="1" applyFill="1" applyBorder="1" applyAlignment="1" applyProtection="1">
      <alignment horizontal="center" vertical="center" wrapText="1"/>
      <protection locked="0"/>
    </xf>
    <xf numFmtId="0" fontId="41" fillId="35" borderId="1" xfId="2" applyFont="1" applyFill="1" applyBorder="1" applyAlignment="1">
      <alignment horizontal="center" vertical="center" wrapText="1"/>
    </xf>
    <xf numFmtId="49" fontId="0" fillId="21" borderId="1" xfId="0" applyNumberFormat="1" applyFont="1" applyFill="1" applyBorder="1" applyAlignment="1">
      <alignment horizontal="center" vertical="top" wrapText="1"/>
    </xf>
    <xf numFmtId="49" fontId="0" fillId="21" borderId="1" xfId="0" applyNumberFormat="1" applyFont="1" applyFill="1" applyBorder="1" applyAlignment="1">
      <alignment horizontal="center" vertical="top"/>
    </xf>
    <xf numFmtId="49" fontId="0" fillId="21" borderId="21" xfId="0" applyNumberFormat="1" applyFont="1" applyFill="1" applyBorder="1" applyAlignment="1">
      <alignment horizontal="left" vertical="top" wrapText="1"/>
    </xf>
    <xf numFmtId="49" fontId="0" fillId="21" borderId="16" xfId="0" applyNumberFormat="1" applyFont="1" applyFill="1" applyBorder="1" applyAlignment="1">
      <alignment horizontal="left" vertical="top" wrapText="1"/>
    </xf>
    <xf numFmtId="49" fontId="0" fillId="21" borderId="22" xfId="0" applyNumberFormat="1" applyFont="1" applyFill="1" applyBorder="1" applyAlignment="1">
      <alignment horizontal="left" vertical="top" wrapText="1"/>
    </xf>
    <xf numFmtId="0" fontId="41" fillId="22" borderId="1" xfId="2" applyFont="1" applyFill="1" applyBorder="1" applyAlignment="1">
      <alignment horizontal="center" vertical="center"/>
    </xf>
    <xf numFmtId="0" fontId="46" fillId="22" borderId="1" xfId="2" applyFont="1" applyFill="1" applyBorder="1" applyAlignment="1" applyProtection="1">
      <alignment horizontal="center" vertical="center" wrapText="1"/>
      <protection locked="0"/>
    </xf>
    <xf numFmtId="0" fontId="0" fillId="4" borderId="2" xfId="0" applyFont="1" applyFill="1" applyBorder="1" applyAlignment="1">
      <alignment horizontal="left" vertical="center" wrapText="1"/>
    </xf>
    <xf numFmtId="0" fontId="0" fillId="4" borderId="4" xfId="0" applyFont="1" applyFill="1" applyBorder="1" applyAlignment="1">
      <alignment horizontal="left" vertical="center" wrapText="1"/>
    </xf>
    <xf numFmtId="0" fontId="0" fillId="21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14" fontId="0" fillId="4" borderId="5" xfId="0" applyNumberFormat="1" applyFont="1" applyFill="1" applyBorder="1" applyAlignment="1">
      <alignment horizontal="center" vertical="center"/>
    </xf>
    <xf numFmtId="14" fontId="0" fillId="4" borderId="6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4" borderId="2" xfId="0" applyFont="1" applyFill="1" applyBorder="1" applyAlignment="1">
      <alignment horizontal="left" vertical="center"/>
    </xf>
    <xf numFmtId="0" fontId="0" fillId="4" borderId="4" xfId="0" applyFont="1" applyFill="1" applyBorder="1" applyAlignment="1">
      <alignment horizontal="left" vertical="center"/>
    </xf>
    <xf numFmtId="0" fontId="0" fillId="4" borderId="3" xfId="0" applyFont="1" applyFill="1" applyBorder="1" applyAlignment="1">
      <alignment horizontal="left" vertical="center" wrapText="1"/>
    </xf>
    <xf numFmtId="49" fontId="0" fillId="21" borderId="18" xfId="0" applyNumberFormat="1" applyFont="1" applyFill="1" applyBorder="1" applyAlignment="1">
      <alignment horizontal="left" vertical="top" wrapText="1"/>
    </xf>
    <xf numFmtId="49" fontId="0" fillId="21" borderId="0" xfId="0" applyNumberFormat="1" applyFont="1" applyFill="1" applyBorder="1" applyAlignment="1">
      <alignment horizontal="left" vertical="top" wrapText="1"/>
    </xf>
    <xf numFmtId="49" fontId="0" fillId="21" borderId="25" xfId="0" applyNumberFormat="1" applyFont="1" applyFill="1" applyBorder="1" applyAlignment="1">
      <alignment horizontal="left" vertical="top" wrapText="1"/>
    </xf>
    <xf numFmtId="49" fontId="0" fillId="14" borderId="21" xfId="0" applyNumberFormat="1" applyFont="1" applyFill="1" applyBorder="1" applyAlignment="1">
      <alignment horizontal="left" vertical="top" wrapText="1"/>
    </xf>
    <xf numFmtId="49" fontId="0" fillId="14" borderId="16" xfId="0" applyNumberFormat="1" applyFont="1" applyFill="1" applyBorder="1" applyAlignment="1">
      <alignment horizontal="left" vertical="top" wrapText="1"/>
    </xf>
    <xf numFmtId="49" fontId="0" fillId="14" borderId="22" xfId="0" applyNumberFormat="1" applyFont="1" applyFill="1" applyBorder="1" applyAlignment="1">
      <alignment horizontal="left" vertical="top" wrapText="1"/>
    </xf>
    <xf numFmtId="49" fontId="0" fillId="14" borderId="18" xfId="0" applyNumberFormat="1" applyFont="1" applyFill="1" applyBorder="1" applyAlignment="1">
      <alignment horizontal="left" vertical="top" wrapText="1"/>
    </xf>
    <xf numFmtId="49" fontId="0" fillId="14" borderId="0" xfId="0" applyNumberFormat="1" applyFont="1" applyFill="1" applyBorder="1" applyAlignment="1">
      <alignment horizontal="left" vertical="top" wrapText="1"/>
    </xf>
    <xf numFmtId="49" fontId="0" fillId="14" borderId="25" xfId="0" applyNumberFormat="1" applyFont="1" applyFill="1" applyBorder="1" applyAlignment="1">
      <alignment horizontal="left" vertical="top" wrapText="1"/>
    </xf>
    <xf numFmtId="0" fontId="0" fillId="0" borderId="13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21" borderId="35" xfId="0" applyFill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0" fillId="0" borderId="21" xfId="0" applyNumberFormat="1" applyFont="1" applyBorder="1" applyAlignment="1">
      <alignment horizontal="left" vertical="top" wrapText="1"/>
    </xf>
    <xf numFmtId="49" fontId="0" fillId="0" borderId="16" xfId="0" applyNumberFormat="1" applyFont="1" applyBorder="1" applyAlignment="1">
      <alignment horizontal="left" vertical="top" wrapText="1"/>
    </xf>
    <xf numFmtId="49" fontId="0" fillId="0" borderId="22" xfId="0" applyNumberFormat="1" applyFont="1" applyBorder="1" applyAlignment="1">
      <alignment horizontal="left" vertical="top" wrapText="1"/>
    </xf>
    <xf numFmtId="49" fontId="0" fillId="0" borderId="18" xfId="0" applyNumberFormat="1" applyFont="1" applyBorder="1" applyAlignment="1">
      <alignment horizontal="left" vertical="top" wrapText="1"/>
    </xf>
    <xf numFmtId="49" fontId="0" fillId="0" borderId="0" xfId="0" applyNumberFormat="1" applyFont="1" applyBorder="1" applyAlignment="1">
      <alignment horizontal="left" vertical="top" wrapText="1"/>
    </xf>
    <xf numFmtId="49" fontId="0" fillId="0" borderId="25" xfId="0" applyNumberFormat="1" applyFont="1" applyBorder="1" applyAlignment="1">
      <alignment horizontal="left" vertical="top" wrapText="1"/>
    </xf>
    <xf numFmtId="49" fontId="0" fillId="0" borderId="23" xfId="0" applyNumberFormat="1" applyFont="1" applyBorder="1" applyAlignment="1">
      <alignment horizontal="left" vertical="top" wrapText="1"/>
    </xf>
    <xf numFmtId="49" fontId="0" fillId="0" borderId="15" xfId="0" applyNumberFormat="1" applyFont="1" applyBorder="1" applyAlignment="1">
      <alignment horizontal="left" vertical="top" wrapText="1"/>
    </xf>
    <xf numFmtId="49" fontId="0" fillId="0" borderId="24" xfId="0" applyNumberFormat="1" applyFont="1" applyBorder="1" applyAlignment="1">
      <alignment horizontal="left" vertical="top" wrapText="1"/>
    </xf>
    <xf numFmtId="0" fontId="0" fillId="21" borderId="16" xfId="0" applyFont="1" applyFill="1" applyBorder="1" applyAlignment="1">
      <alignment horizontal="center"/>
    </xf>
    <xf numFmtId="0" fontId="0" fillId="21" borderId="18" xfId="0" applyFont="1" applyFill="1" applyBorder="1" applyAlignment="1">
      <alignment horizontal="center"/>
    </xf>
    <xf numFmtId="0" fontId="28" fillId="26" borderId="22" xfId="0" applyFont="1" applyFill="1" applyBorder="1" applyAlignment="1">
      <alignment horizontal="center" vertical="center"/>
    </xf>
    <xf numFmtId="0" fontId="28" fillId="26" borderId="25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49" fontId="2" fillId="0" borderId="23" xfId="0" applyNumberFormat="1" applyFont="1" applyBorder="1" applyAlignment="1">
      <alignment horizontal="left" vertical="top" wrapText="1"/>
    </xf>
    <xf numFmtId="49" fontId="2" fillId="0" borderId="15" xfId="0" applyNumberFormat="1" applyFont="1" applyBorder="1" applyAlignment="1">
      <alignment horizontal="left" vertical="top" wrapText="1"/>
    </xf>
    <xf numFmtId="49" fontId="2" fillId="0" borderId="24" xfId="0" applyNumberFormat="1" applyFont="1" applyBorder="1" applyAlignment="1">
      <alignment horizontal="left" vertical="top" wrapText="1"/>
    </xf>
    <xf numFmtId="49" fontId="0" fillId="0" borderId="23" xfId="0" applyNumberFormat="1" applyFont="1" applyBorder="1" applyAlignment="1">
      <alignment horizontal="center" vertical="top" wrapText="1"/>
    </xf>
    <xf numFmtId="49" fontId="0" fillId="0" borderId="15" xfId="0" applyNumberFormat="1" applyFont="1" applyBorder="1" applyAlignment="1">
      <alignment horizontal="center" vertical="top" wrapText="1"/>
    </xf>
    <xf numFmtId="49" fontId="0" fillId="0" borderId="24" xfId="0" applyNumberFormat="1" applyFont="1" applyBorder="1" applyAlignment="1">
      <alignment horizontal="center" vertical="top" wrapText="1"/>
    </xf>
    <xf numFmtId="0" fontId="22" fillId="16" borderId="21" xfId="2" applyFont="1" applyFill="1" applyBorder="1" applyAlignment="1">
      <alignment horizontal="center" vertical="center" wrapText="1"/>
    </xf>
    <xf numFmtId="0" fontId="22" fillId="16" borderId="22" xfId="2" applyFont="1" applyFill="1" applyBorder="1" applyAlignment="1">
      <alignment horizontal="center" vertical="center" wrapText="1"/>
    </xf>
    <xf numFmtId="0" fontId="22" fillId="16" borderId="23" xfId="2" applyFont="1" applyFill="1" applyBorder="1" applyAlignment="1">
      <alignment horizontal="center" vertical="center" wrapText="1"/>
    </xf>
    <xf numFmtId="0" fontId="22" fillId="16" borderId="24" xfId="2" applyFont="1" applyFill="1" applyBorder="1" applyAlignment="1">
      <alignment horizontal="center" vertical="center" wrapText="1"/>
    </xf>
    <xf numFmtId="0" fontId="22" fillId="17" borderId="5" xfId="2" applyFont="1" applyFill="1" applyBorder="1" applyAlignment="1">
      <alignment horizontal="center" vertical="center" wrapText="1"/>
    </xf>
    <xf numFmtId="0" fontId="22" fillId="17" borderId="6" xfId="2" applyFont="1" applyFill="1" applyBorder="1" applyAlignment="1">
      <alignment horizontal="center" vertical="center" wrapText="1"/>
    </xf>
    <xf numFmtId="0" fontId="13" fillId="18" borderId="5" xfId="2" applyFont="1" applyFill="1" applyBorder="1" applyAlignment="1">
      <alignment horizontal="center" vertical="center" wrapText="1"/>
    </xf>
    <xf numFmtId="0" fontId="13" fillId="18" borderId="6" xfId="2" applyFont="1" applyFill="1" applyBorder="1" applyAlignment="1">
      <alignment horizontal="center" vertical="center" wrapText="1"/>
    </xf>
    <xf numFmtId="0" fontId="13" fillId="19" borderId="5" xfId="2" applyFont="1" applyFill="1" applyBorder="1" applyAlignment="1">
      <alignment horizontal="center" vertical="center" wrapText="1"/>
    </xf>
    <xf numFmtId="0" fontId="13" fillId="19" borderId="6" xfId="2" applyFont="1" applyFill="1" applyBorder="1" applyAlignment="1">
      <alignment horizontal="center" vertical="center" wrapText="1"/>
    </xf>
    <xf numFmtId="0" fontId="13" fillId="20" borderId="5" xfId="2" applyFont="1" applyFill="1" applyBorder="1" applyAlignment="1">
      <alignment horizontal="center" vertical="center" wrapText="1"/>
    </xf>
    <xf numFmtId="0" fontId="13" fillId="20" borderId="6" xfId="2" applyFont="1" applyFill="1" applyBorder="1" applyAlignment="1">
      <alignment horizontal="center" vertical="center" wrapText="1"/>
    </xf>
    <xf numFmtId="0" fontId="3" fillId="21" borderId="5" xfId="0" applyFont="1" applyFill="1" applyBorder="1" applyAlignment="1">
      <alignment horizontal="center" vertical="center" wrapText="1"/>
    </xf>
    <xf numFmtId="0" fontId="3" fillId="21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20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24" fillId="0" borderId="5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left" vertical="center" wrapText="1"/>
    </xf>
    <xf numFmtId="0" fontId="24" fillId="0" borderId="6" xfId="0" applyFont="1" applyFill="1" applyBorder="1" applyAlignment="1">
      <alignment horizontal="left" vertical="center" wrapText="1"/>
    </xf>
    <xf numFmtId="0" fontId="24" fillId="27" borderId="5" xfId="0" applyFont="1" applyFill="1" applyBorder="1" applyAlignment="1">
      <alignment horizontal="left" vertical="center" wrapText="1"/>
    </xf>
    <xf numFmtId="0" fontId="24" fillId="27" borderId="20" xfId="0" applyFont="1" applyFill="1" applyBorder="1" applyAlignment="1">
      <alignment horizontal="left" vertical="center" wrapText="1"/>
    </xf>
    <xf numFmtId="0" fontId="24" fillId="27" borderId="6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21" borderId="10" xfId="0" applyFill="1" applyBorder="1" applyAlignment="1">
      <alignment horizontal="center"/>
    </xf>
    <xf numFmtId="0" fontId="0" fillId="21" borderId="9" xfId="0" applyFill="1" applyBorder="1" applyAlignment="1">
      <alignment horizontal="center"/>
    </xf>
    <xf numFmtId="0" fontId="0" fillId="21" borderId="11" xfId="0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14" fontId="0" fillId="27" borderId="5" xfId="0" applyNumberFormat="1" applyFont="1" applyFill="1" applyBorder="1" applyAlignment="1">
      <alignment horizontal="center" vertical="center"/>
    </xf>
    <xf numFmtId="14" fontId="0" fillId="27" borderId="6" xfId="0" applyNumberFormat="1" applyFont="1" applyFill="1" applyBorder="1" applyAlignment="1">
      <alignment horizontal="center" vertical="center"/>
    </xf>
    <xf numFmtId="0" fontId="0" fillId="27" borderId="2" xfId="0" applyFont="1" applyFill="1" applyBorder="1" applyAlignment="1">
      <alignment horizontal="left" vertical="center"/>
    </xf>
    <xf numFmtId="0" fontId="0" fillId="27" borderId="4" xfId="0" applyFont="1" applyFill="1" applyBorder="1" applyAlignment="1">
      <alignment horizontal="left" vertical="center"/>
    </xf>
    <xf numFmtId="0" fontId="0" fillId="27" borderId="2" xfId="0" applyFont="1" applyFill="1" applyBorder="1" applyAlignment="1">
      <alignment horizontal="left" vertical="center" wrapText="1"/>
    </xf>
    <xf numFmtId="0" fontId="0" fillId="27" borderId="3" xfId="0" applyFont="1" applyFill="1" applyBorder="1" applyAlignment="1">
      <alignment horizontal="left" vertical="center" wrapText="1"/>
    </xf>
    <xf numFmtId="0" fontId="0" fillId="27" borderId="4" xfId="0" applyFont="1" applyFill="1" applyBorder="1" applyAlignment="1">
      <alignment horizontal="left" vertical="center" wrapText="1"/>
    </xf>
    <xf numFmtId="0" fontId="13" fillId="2" borderId="15" xfId="2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3" fillId="2" borderId="34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left" vertical="center" wrapText="1"/>
    </xf>
    <xf numFmtId="0" fontId="24" fillId="4" borderId="5" xfId="0" applyFont="1" applyFill="1" applyBorder="1" applyAlignment="1">
      <alignment horizontal="left" vertical="center" wrapText="1"/>
    </xf>
    <xf numFmtId="0" fontId="24" fillId="4" borderId="20" xfId="0" applyFont="1" applyFill="1" applyBorder="1" applyAlignment="1">
      <alignment horizontal="left" vertical="center" wrapText="1"/>
    </xf>
    <xf numFmtId="0" fontId="24" fillId="4" borderId="6" xfId="0" applyFont="1" applyFill="1" applyBorder="1" applyAlignment="1">
      <alignment horizontal="left" vertical="center" wrapText="1"/>
    </xf>
    <xf numFmtId="0" fontId="24" fillId="22" borderId="5" xfId="0" applyFont="1" applyFill="1" applyBorder="1" applyAlignment="1">
      <alignment horizontal="left" vertical="center" wrapText="1"/>
    </xf>
    <xf numFmtId="0" fontId="24" fillId="22" borderId="20" xfId="0" applyFont="1" applyFill="1" applyBorder="1" applyAlignment="1">
      <alignment horizontal="left" vertical="center" wrapText="1"/>
    </xf>
    <xf numFmtId="0" fontId="24" fillId="22" borderId="6" xfId="0" applyFont="1" applyFill="1" applyBorder="1" applyAlignment="1">
      <alignment horizontal="left" vertical="center" wrapText="1"/>
    </xf>
    <xf numFmtId="14" fontId="0" fillId="22" borderId="5" xfId="0" applyNumberFormat="1" applyFont="1" applyFill="1" applyBorder="1" applyAlignment="1">
      <alignment horizontal="center" vertical="center"/>
    </xf>
    <xf numFmtId="14" fontId="0" fillId="22" borderId="6" xfId="0" applyNumberFormat="1" applyFont="1" applyFill="1" applyBorder="1" applyAlignment="1">
      <alignment horizontal="center" vertical="center"/>
    </xf>
    <xf numFmtId="0" fontId="0" fillId="22" borderId="2" xfId="0" applyFont="1" applyFill="1" applyBorder="1" applyAlignment="1">
      <alignment horizontal="left" vertical="center" wrapText="1"/>
    </xf>
    <xf numFmtId="0" fontId="0" fillId="22" borderId="4" xfId="0" applyFont="1" applyFill="1" applyBorder="1" applyAlignment="1">
      <alignment horizontal="left" vertical="center" wrapText="1"/>
    </xf>
    <xf numFmtId="0" fontId="0" fillId="22" borderId="3" xfId="0" applyFont="1" applyFill="1" applyBorder="1" applyAlignment="1">
      <alignment horizontal="left" vertical="center" wrapText="1"/>
    </xf>
    <xf numFmtId="0" fontId="0" fillId="22" borderId="2" xfId="0" applyFont="1" applyFill="1" applyBorder="1" applyAlignment="1">
      <alignment horizontal="left" vertical="center"/>
    </xf>
    <xf numFmtId="0" fontId="0" fillId="22" borderId="4" xfId="0" applyFont="1" applyFill="1" applyBorder="1" applyAlignment="1">
      <alignment horizontal="left" vertical="center"/>
    </xf>
    <xf numFmtId="0" fontId="0" fillId="28" borderId="2" xfId="0" applyFont="1" applyFill="1" applyBorder="1" applyAlignment="1">
      <alignment horizontal="left" vertical="center"/>
    </xf>
    <xf numFmtId="0" fontId="0" fillId="28" borderId="4" xfId="0" applyFont="1" applyFill="1" applyBorder="1" applyAlignment="1">
      <alignment horizontal="left" vertical="center"/>
    </xf>
    <xf numFmtId="0" fontId="0" fillId="28" borderId="2" xfId="0" applyFont="1" applyFill="1" applyBorder="1" applyAlignment="1">
      <alignment horizontal="left" vertical="center" wrapText="1"/>
    </xf>
    <xf numFmtId="0" fontId="0" fillId="28" borderId="3" xfId="0" applyFont="1" applyFill="1" applyBorder="1" applyAlignment="1">
      <alignment horizontal="left" vertical="center" wrapText="1"/>
    </xf>
    <xf numFmtId="0" fontId="0" fillId="28" borderId="4" xfId="0" applyFont="1" applyFill="1" applyBorder="1" applyAlignment="1">
      <alignment horizontal="left" vertical="center" wrapText="1"/>
    </xf>
    <xf numFmtId="0" fontId="24" fillId="28" borderId="5" xfId="0" applyFont="1" applyFill="1" applyBorder="1" applyAlignment="1">
      <alignment horizontal="left" vertical="center" wrapText="1"/>
    </xf>
    <xf numFmtId="0" fontId="24" fillId="28" borderId="20" xfId="0" applyFont="1" applyFill="1" applyBorder="1" applyAlignment="1">
      <alignment horizontal="left" vertical="center" wrapText="1"/>
    </xf>
    <xf numFmtId="0" fontId="24" fillId="28" borderId="6" xfId="0" applyFont="1" applyFill="1" applyBorder="1" applyAlignment="1">
      <alignment horizontal="left" vertical="center" wrapText="1"/>
    </xf>
    <xf numFmtId="0" fontId="21" fillId="2" borderId="0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center" vertical="center"/>
    </xf>
    <xf numFmtId="14" fontId="0" fillId="28" borderId="5" xfId="0" applyNumberFormat="1" applyFont="1" applyFill="1" applyBorder="1" applyAlignment="1">
      <alignment horizontal="center" vertical="center"/>
    </xf>
    <xf numFmtId="14" fontId="0" fillId="28" borderId="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29" borderId="5" xfId="0" applyNumberFormat="1" applyFont="1" applyFill="1" applyBorder="1" applyAlignment="1">
      <alignment horizontal="center" vertical="center"/>
    </xf>
    <xf numFmtId="14" fontId="0" fillId="29" borderId="6" xfId="0" applyNumberFormat="1" applyFont="1" applyFill="1" applyBorder="1" applyAlignment="1">
      <alignment horizontal="center" vertical="center"/>
    </xf>
    <xf numFmtId="0" fontId="0" fillId="29" borderId="2" xfId="0" applyFont="1" applyFill="1" applyBorder="1" applyAlignment="1">
      <alignment horizontal="left" vertical="center"/>
    </xf>
    <xf numFmtId="0" fontId="0" fillId="29" borderId="4" xfId="0" applyFont="1" applyFill="1" applyBorder="1" applyAlignment="1">
      <alignment horizontal="left" vertical="center"/>
    </xf>
    <xf numFmtId="0" fontId="0" fillId="29" borderId="2" xfId="0" applyFont="1" applyFill="1" applyBorder="1" applyAlignment="1">
      <alignment horizontal="left" vertical="center" wrapText="1"/>
    </xf>
    <xf numFmtId="0" fontId="0" fillId="29" borderId="3" xfId="0" applyFont="1" applyFill="1" applyBorder="1" applyAlignment="1">
      <alignment horizontal="left" vertical="center" wrapText="1"/>
    </xf>
    <xf numFmtId="0" fontId="0" fillId="29" borderId="4" xfId="0" applyFont="1" applyFill="1" applyBorder="1" applyAlignment="1">
      <alignment horizontal="left" vertical="center" wrapText="1"/>
    </xf>
    <xf numFmtId="0" fontId="24" fillId="29" borderId="5" xfId="0" applyFont="1" applyFill="1" applyBorder="1" applyAlignment="1">
      <alignment horizontal="left" vertical="center" wrapText="1"/>
    </xf>
    <xf numFmtId="0" fontId="24" fillId="29" borderId="20" xfId="0" applyFont="1" applyFill="1" applyBorder="1" applyAlignment="1">
      <alignment horizontal="left" vertical="center" wrapText="1"/>
    </xf>
    <xf numFmtId="0" fontId="24" fillId="29" borderId="6" xfId="0" applyFont="1" applyFill="1" applyBorder="1" applyAlignment="1">
      <alignment horizontal="left" vertical="center" wrapText="1"/>
    </xf>
    <xf numFmtId="0" fontId="13" fillId="2" borderId="0" xfId="2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left" vertical="center" wrapText="1"/>
    </xf>
    <xf numFmtId="49" fontId="0" fillId="21" borderId="18" xfId="0" applyNumberFormat="1" applyFont="1" applyFill="1" applyBorder="1" applyAlignment="1">
      <alignment horizontal="center" vertical="top" wrapText="1"/>
    </xf>
    <xf numFmtId="49" fontId="0" fillId="21" borderId="0" xfId="0" applyNumberFormat="1" applyFont="1" applyFill="1" applyBorder="1" applyAlignment="1">
      <alignment horizontal="center" vertical="top" wrapText="1"/>
    </xf>
    <xf numFmtId="49" fontId="0" fillId="21" borderId="25" xfId="0" applyNumberFormat="1" applyFont="1" applyFill="1" applyBorder="1" applyAlignment="1">
      <alignment horizontal="center" vertical="top" wrapText="1"/>
    </xf>
    <xf numFmtId="49" fontId="0" fillId="21" borderId="23" xfId="0" applyNumberFormat="1" applyFont="1" applyFill="1" applyBorder="1" applyAlignment="1">
      <alignment horizontal="center" vertical="top" wrapText="1"/>
    </xf>
    <xf numFmtId="49" fontId="0" fillId="21" borderId="15" xfId="0" applyNumberFormat="1" applyFont="1" applyFill="1" applyBorder="1" applyAlignment="1">
      <alignment horizontal="center" vertical="top" wrapText="1"/>
    </xf>
    <xf numFmtId="49" fontId="0" fillId="21" borderId="24" xfId="0" applyNumberFormat="1" applyFont="1" applyFill="1" applyBorder="1" applyAlignment="1">
      <alignment horizontal="center" vertical="top" wrapText="1"/>
    </xf>
    <xf numFmtId="0" fontId="38" fillId="0" borderId="70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center" vertical="center" wrapText="1"/>
      <protection locked="0"/>
    </xf>
    <xf numFmtId="0" fontId="38" fillId="0" borderId="48" xfId="4" applyFont="1" applyBorder="1" applyAlignment="1" applyProtection="1">
      <alignment horizontal="center" vertical="center" wrapText="1"/>
      <protection locked="0"/>
    </xf>
    <xf numFmtId="0" fontId="9" fillId="34" borderId="70" xfId="4" applyFont="1" applyFill="1" applyBorder="1" applyAlignment="1" applyProtection="1">
      <alignment horizontal="center" vertical="center" wrapText="1"/>
      <protection locked="0"/>
    </xf>
    <xf numFmtId="0" fontId="9" fillId="34" borderId="47" xfId="4" applyFont="1" applyFill="1" applyBorder="1" applyAlignment="1" applyProtection="1">
      <alignment horizontal="center" vertical="center" wrapText="1"/>
      <protection locked="0"/>
    </xf>
    <xf numFmtId="0" fontId="9" fillId="34" borderId="48" xfId="4" applyFont="1" applyFill="1" applyBorder="1" applyAlignment="1" applyProtection="1">
      <alignment horizontal="center" vertical="center" wrapText="1"/>
      <protection locked="0"/>
    </xf>
    <xf numFmtId="0" fontId="22" fillId="16" borderId="5" xfId="2" applyFont="1" applyFill="1" applyBorder="1" applyAlignment="1">
      <alignment horizontal="center" vertical="center"/>
    </xf>
    <xf numFmtId="0" fontId="22" fillId="16" borderId="15" xfId="2" applyFont="1" applyFill="1" applyBorder="1" applyAlignment="1">
      <alignment horizontal="center" vertical="center"/>
    </xf>
    <xf numFmtId="0" fontId="22" fillId="16" borderId="24" xfId="2" applyFont="1" applyFill="1" applyBorder="1" applyAlignment="1">
      <alignment horizontal="center" vertical="center"/>
    </xf>
    <xf numFmtId="0" fontId="22" fillId="16" borderId="19" xfId="2" applyFont="1" applyFill="1" applyBorder="1" applyAlignment="1">
      <alignment horizontal="center" vertical="center" wrapText="1"/>
    </xf>
    <xf numFmtId="0" fontId="22" fillId="16" borderId="49" xfId="2" applyFont="1" applyFill="1" applyBorder="1" applyAlignment="1">
      <alignment horizontal="center" vertical="center" wrapText="1"/>
    </xf>
    <xf numFmtId="0" fontId="22" fillId="16" borderId="50" xfId="2" applyFont="1" applyFill="1" applyBorder="1" applyAlignment="1">
      <alignment horizontal="center" vertical="center" wrapText="1"/>
    </xf>
    <xf numFmtId="0" fontId="39" fillId="16" borderId="1" xfId="4" applyFont="1" applyFill="1" applyBorder="1" applyAlignment="1">
      <alignment horizontal="center" vertical="center"/>
    </xf>
    <xf numFmtId="0" fontId="38" fillId="0" borderId="33" xfId="4" applyFont="1" applyBorder="1" applyAlignment="1" applyProtection="1">
      <alignment horizontal="center" vertical="center" wrapText="1"/>
      <protection locked="0"/>
    </xf>
    <xf numFmtId="0" fontId="38" fillId="0" borderId="39" xfId="4" applyFont="1" applyBorder="1" applyAlignment="1" applyProtection="1">
      <alignment horizontal="center" vertical="center" wrapText="1"/>
      <protection locked="0"/>
    </xf>
    <xf numFmtId="0" fontId="38" fillId="0" borderId="40" xfId="4" applyFont="1" applyBorder="1" applyAlignment="1" applyProtection="1">
      <alignment horizontal="center" vertical="center" wrapText="1"/>
      <protection locked="0"/>
    </xf>
    <xf numFmtId="0" fontId="9" fillId="34" borderId="33" xfId="4" applyFont="1" applyFill="1" applyBorder="1" applyAlignment="1" applyProtection="1">
      <alignment horizontal="center" vertical="center" wrapText="1"/>
      <protection locked="0"/>
    </xf>
    <xf numFmtId="0" fontId="9" fillId="34" borderId="39" xfId="4" applyFont="1" applyFill="1" applyBorder="1" applyAlignment="1" applyProtection="1">
      <alignment horizontal="center" vertical="center" wrapText="1"/>
      <protection locked="0"/>
    </xf>
    <xf numFmtId="0" fontId="9" fillId="34" borderId="40" xfId="4" applyFont="1" applyFill="1" applyBorder="1" applyAlignment="1" applyProtection="1">
      <alignment horizontal="center" vertical="center" wrapText="1"/>
      <protection locked="0"/>
    </xf>
    <xf numFmtId="0" fontId="39" fillId="16" borderId="47" xfId="4" applyFont="1" applyFill="1" applyBorder="1" applyAlignment="1">
      <alignment horizontal="center" vertical="center"/>
    </xf>
    <xf numFmtId="0" fontId="22" fillId="16" borderId="62" xfId="2" applyFont="1" applyFill="1" applyBorder="1" applyAlignment="1">
      <alignment horizontal="center" vertical="center" wrapText="1"/>
    </xf>
    <xf numFmtId="0" fontId="37" fillId="17" borderId="20" xfId="2" applyFont="1" applyFill="1" applyBorder="1" applyAlignment="1">
      <alignment horizontal="center" vertical="center" wrapText="1"/>
    </xf>
    <xf numFmtId="0" fontId="37" fillId="17" borderId="6" xfId="2" applyFont="1" applyFill="1" applyBorder="1" applyAlignment="1">
      <alignment horizontal="center" vertical="center" wrapText="1"/>
    </xf>
    <xf numFmtId="0" fontId="41" fillId="18" borderId="5" xfId="2" applyFont="1" applyFill="1" applyBorder="1" applyAlignment="1">
      <alignment horizontal="center" vertical="center" wrapText="1"/>
    </xf>
    <xf numFmtId="0" fontId="41" fillId="18" borderId="20" xfId="2" applyFont="1" applyFill="1" applyBorder="1" applyAlignment="1">
      <alignment horizontal="center" vertical="center" wrapText="1"/>
    </xf>
    <xf numFmtId="0" fontId="41" fillId="18" borderId="6" xfId="2" applyFont="1" applyFill="1" applyBorder="1" applyAlignment="1">
      <alignment horizontal="center" vertical="center" wrapText="1"/>
    </xf>
    <xf numFmtId="0" fontId="41" fillId="19" borderId="5" xfId="2" applyFont="1" applyFill="1" applyBorder="1" applyAlignment="1">
      <alignment horizontal="center" vertical="center" wrapText="1"/>
    </xf>
    <xf numFmtId="0" fontId="41" fillId="19" borderId="20" xfId="2" applyFont="1" applyFill="1" applyBorder="1" applyAlignment="1">
      <alignment horizontal="center" vertical="center" wrapText="1"/>
    </xf>
    <xf numFmtId="0" fontId="41" fillId="19" borderId="6" xfId="2" applyFont="1" applyFill="1" applyBorder="1" applyAlignment="1">
      <alignment horizontal="center" vertical="center" wrapText="1"/>
    </xf>
    <xf numFmtId="0" fontId="41" fillId="20" borderId="5" xfId="2" applyFont="1" applyFill="1" applyBorder="1" applyAlignment="1">
      <alignment horizontal="center" vertical="center" wrapText="1"/>
    </xf>
    <xf numFmtId="0" fontId="41" fillId="20" borderId="20" xfId="2" applyFont="1" applyFill="1" applyBorder="1" applyAlignment="1">
      <alignment horizontal="center" vertical="center" wrapText="1"/>
    </xf>
    <xf numFmtId="0" fontId="41" fillId="20" borderId="6" xfId="2" applyFont="1" applyFill="1" applyBorder="1" applyAlignment="1">
      <alignment horizontal="center" vertical="center" wrapText="1"/>
    </xf>
    <xf numFmtId="0" fontId="39" fillId="16" borderId="15" xfId="4" applyFont="1" applyFill="1" applyBorder="1" applyAlignment="1">
      <alignment horizontal="center" vertical="center"/>
    </xf>
  </cellXfs>
  <cellStyles count="7">
    <cellStyle name="Hipervínculo" xfId="3" builtinId="8"/>
    <cellStyle name="Millares [0] 2" xfId="5" xr:uid="{D23726C7-5D75-48BE-9D62-54AAA6FDE8A3}"/>
    <cellStyle name="Normal" xfId="0" builtinId="0"/>
    <cellStyle name="Normal 2" xfId="2" xr:uid="{00000000-0005-0000-0000-000002000000}"/>
    <cellStyle name="Normal 3" xfId="4" xr:uid="{5AA6BCA5-2414-42CE-A062-FFD7F2015FB9}"/>
    <cellStyle name="Normal 3 2" xfId="6" xr:uid="{03E25899-3192-4525-89B5-A29E083F0F0C}"/>
    <cellStyle name="Normal_G1 Habitabilidad Técnico-Social 2013 final" xfId="1" xr:uid="{00000000-0005-0000-0000-000003000000}"/>
  </cellStyles>
  <dxfs count="0"/>
  <tableStyles count="0" defaultTableStyle="TableStyleMedium2" defaultPivotStyle="PivotStyleLight16"/>
  <colors>
    <mruColors>
      <color rgb="FFCC99FF"/>
      <color rgb="FFFFFFFF"/>
      <color rgb="FFB5A6B8"/>
      <color rgb="FFFFF2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861969</xdr:colOff>
      <xdr:row>0</xdr:row>
      <xdr:rowOff>85725</xdr:rowOff>
    </xdr:from>
    <xdr:to>
      <xdr:col>2</xdr:col>
      <xdr:colOff>838201</xdr:colOff>
      <xdr:row>1</xdr:row>
      <xdr:rowOff>453390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394" y="85725"/>
          <a:ext cx="1614531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34726</xdr:rowOff>
    </xdr:from>
    <xdr:to>
      <xdr:col>0</xdr:col>
      <xdr:colOff>1253671</xdr:colOff>
      <xdr:row>1</xdr:row>
      <xdr:rowOff>495300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726"/>
          <a:ext cx="1190625" cy="6605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14DA87F2-E1F9-492D-95BE-0AB024C34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3088494D-776D-464F-AF03-A04FC4ABC6B8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49D19060-DB8D-4C4A-AE04-5F796D60E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5FFA66B6-3639-4AB5-B5BA-CB35FB414CC1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D7B98D56-79B9-4E22-AAC9-425CDB574265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FE45C1A0-E180-4A23-882B-294330F8F4B4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FD0F80DB-A6DB-4D34-9D35-5DAC091A3F86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9B15EB3D-ECB6-4B14-A1EA-5F0E5F0CF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16F131E4-71CD-48C8-AEDE-E5AD51C41D72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FA7C5831-EADB-48C9-A84B-999E6C6A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2F0D1F4F-84CC-4F2D-BE34-663529221D5C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0F515900-CA71-4164-96C2-FFC61BC5F431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B77D791E-7777-40FC-A99B-A1B521E1F2C6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51D75FB6-DF37-4F16-9CCD-18958220984B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BC7FC708-3E3B-40AB-BCAA-55D07F3F6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4F0054AA-5D4B-4F06-8311-17932C83F267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A035A2AE-9FAC-411F-9BDA-E15E84D5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D85F019F-4FBD-4E42-AC55-169D2AF62300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96058028-3352-431B-A324-E17ECB7C2884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C642A59C-8C75-4608-8768-C1FA40434169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0F102C34-DC6F-4477-9FE2-AE13F77A6AFE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B1D9469F-42BA-4EE1-9C23-2894BB4F6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D3316B0E-7747-42C5-9F9B-635D32329713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D6AC694F-BCAB-4FA0-8114-9C5C81805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B2A272A0-0C90-41A5-9755-E8B64C8AF4C2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CF7BFE46-F3E9-4B10-9AF8-AECC1BAE9F29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DF7C7A15-1F06-4687-B191-8518EB356421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59C37054-377C-47AD-99D6-692E9E21321C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FF6B611D-8489-4C74-81F9-53A4BDB0B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5F646DA1-B142-49BE-BCCB-DE8236D328AB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E3B807A0-7338-4FCE-B48A-4852D950D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E2244B77-52E0-44BC-A5BF-021D4D0146F4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EED495BC-654B-4597-9272-FD817A1875D7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97EC48A5-7666-44C3-A73F-40B97D27E222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CB225DE0-1C02-4EF8-8DD0-C88B8560EDE5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135A528B-6CF1-4220-A188-F2DE0EF3E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1EB3248D-A640-49A8-B098-5CC3C97C3D17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3E2FA814-EC0D-4D07-A481-7C908F2E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1062C510-715D-40FD-B606-B03527682405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5A024CC6-B8D2-4E47-851E-8BDAB5B07F1C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A7732BE1-2FCC-4979-8037-C34D1734FAEB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AC546E54-7664-4DDE-A752-6C82EB212217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714B8AE1-2C19-4AAB-974A-C79346C30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232EFE01-E6CD-4605-9CAB-1E2BAAE1A31E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429DC766-4BCA-49ED-8398-4E9215B83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85FEA754-A22E-4896-A976-8016C6B81A00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FAFF0989-7ACF-40B6-89C0-FA8E614BBE20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A82A8F3F-8F69-4A75-BD66-0B95DBC4DC7A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5B3D7954-B196-4E11-87CE-1D87F5E9E9ED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238DCD7B-6725-487B-87AF-C08451733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419E851D-6F71-4D0F-B04A-52226DE03540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C07D7634-7035-4CBE-AA8F-19CB40A41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DA039C5F-05BF-4C9D-BCB2-5A0E9BAB5FA7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EB33B5A4-047C-4CBF-B363-86DEE268C95F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B6743578-5BEB-4121-ADE9-EF4F72373A36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6F84D83F-7811-470F-A6F7-8129CFD72DA4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F897B277-38AD-4C78-9CD8-210EBB5E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0655BA36-3F6C-40DB-87C1-E600AF98A11E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FC7B9F85-C652-40E3-8413-52F7F838E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3BD5E690-731C-41F1-9977-26BFBD4F33D7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2A5EA81-1C52-4067-909B-D17F92962FB6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61D97BBA-9067-4849-A47F-A9CD519F6411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9AA9A2E5-1D48-4785-8146-34D736DEE746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C64107CE-2611-4055-8020-513A1A188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8DC00DD6-B1E1-4946-958D-507CD4B358F7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510BE5EB-4EA5-4A01-8ED4-A9DEC37B0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00CA232F-2F7D-474C-A548-9276ED73506F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57F03085-D1DD-4A29-BD6C-651D915C82CE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D24B3C36-6974-4560-BA5D-5E8F589CE961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EF208CED-3A23-4961-A0DA-732AC7563175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A5F77FB7-33F3-4F34-AE7A-DD0ED53E2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CB8FB72B-8AF1-4C03-8BF4-C04E7839ACE8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68F3E046-4D24-4AFB-A453-522451C1F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41D63633-55CA-49E3-975C-5B696762C847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BF581BD1-EF97-4B2F-9C78-C67CDE144ED8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BF9F68A8-9B78-40F7-9D57-4DF3304E0D7C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35F1CD9B-0F97-45EC-82A5-AA29031A4F79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C478A116-F5A6-4C93-923F-88037F0C0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7E69F18B-ED78-491E-8F10-078DE6785A44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8F10D9BE-AB5F-475E-87AF-21F8B7CF3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87794B19-3D76-438F-9BA0-8A4CA9CF36B8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3F80863B-DB00-4BF3-A1E1-9083E4D882F9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0CFA8A8C-5275-480A-BF49-318352BC5CE0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325C3F00-149D-4D5B-8904-06B340AB4EE7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499A6A54-5274-4264-A5EA-9CA4B2919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0713CF0A-1235-407D-AEA2-AE4842919508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3744A1C3-DF60-4AB3-99EE-FFF767C54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F276FA88-28F2-4FDB-BD44-C72FB563E8E4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3C85B59F-EE5D-497A-A21E-782A9E04CCD2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3C548956-7C72-44E0-B90A-73E9D2B8D8CE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1CCE1583-8314-4466-9992-CBEAACEE749D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966C0E92-FB68-47D5-BFD7-057A35CEC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DBDB14DC-F803-4F79-9119-91C0BCAF0B65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86A1251F-D41D-4F59-91D6-4E1CA6BD2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2D386053-C02F-4D6E-A85B-92C18CB39751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A9F2BAF-494B-4518-8D20-38D7BC9B0AC0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45CE3DDE-AED3-47E5-9F0E-E80D1C8CB8C4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111DDCA2-28B9-431C-81F1-88E4F912F55C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F53217B4-BAF6-4433-9A25-491604C07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FD9D952F-7D86-4401-9DB5-20D27B803A9F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F7A51385-69B3-4F3C-9923-BC2452459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F01D6E16-4EF6-4322-8AAC-C6132894C7C1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D05648CD-B370-4FAD-A46E-83730CA37204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5D9F9861-EA17-4A75-AD4E-55B7003DC9AE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D81C303F-CED0-4F47-8313-AC792DDBE9BF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E86CC77A-6A42-48D4-9340-D91C10EA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7FFE5DC3-0D62-469D-B48D-D2F54DD1C738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62524E20-CCF2-45CB-B310-39B041DEE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1F507DAB-A640-4384-A4FC-BFB14BBC856A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42269832-C286-47AD-94DB-09604CBA5A44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588A520E-2B7A-4F2C-9076-81801256D771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5EBEADBF-12A6-4624-8E87-CBC5E0759F50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C234D87C-8AF7-410D-893E-47EF5F77D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D46B1423-3635-4712-8EBD-F4E6DF3EA4E6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81671BDA-7984-4D9F-9F7F-A71DA7026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9B6A9810-8BFB-4D2E-9448-B41D4866D602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BE2F876D-3FB0-4149-BE8D-01A493070FD1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884DB78A-42EC-4BF7-BC25-50F003A20614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267ED894-6930-4927-9AD3-F3FB456CAE05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224C072B-60AC-4172-B073-148022F7B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90133CAD-E5E4-4B2C-8058-46FC48954B11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95ED26CC-CC6F-439A-B6AE-8B1EE6B2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484DB3B1-74BC-465B-8EF1-DCA78964D94D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EDFF142C-0406-4DC8-B4D3-3686C54737FC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6B8C1CDE-C417-492E-949A-D47F9E9FA426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9B14A1B2-E961-4A23-9912-D48DE2BA55E8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C3919DD7-6C64-4D57-B415-50D258F85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7651E810-9619-4328-A9FA-8685CCC5CA91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51D4A2DD-8C4C-4E12-A128-6CCD0BD6F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F2C80349-7EFC-4035-A20F-AB56575E5F7C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559929AA-3F0C-458D-9A5A-67EBA061DE5C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36B500A8-BAD8-4ED3-9D98-BAF73178F70C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67F968C3-A137-4DF0-9A91-910665CED948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A206F70B-6309-40F2-B46A-143B38173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C1F7712D-5D17-45B5-91FC-B50F12302A95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3CCBFA55-AC79-4F5F-BA6D-3165D98B7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C12D6285-AFC9-47AE-81BD-E725F23890FE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ECC7768B-C55D-4785-B205-B77781E7519A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EF815F83-0796-49D0-ACC9-5D5042EE9564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7F9D292E-1297-40BF-9FA7-6671C2734958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A86A9E2E-0295-4542-8D0C-24EC3EEE2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AAD9B39B-8F9F-4670-8E25-42F56A8A547F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382C4176-AC75-4484-9C65-114AC7DA8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4C31D8E1-BF62-4C95-9C7B-11597495C0D1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1CDD2773-7C40-4D41-9097-A237177DCF21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2BAFFEA5-80BA-45B5-A4C3-36F052C90F72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3EA019CD-803C-4289-98E5-36CC797697A7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11421A6F-7AB5-4B3F-A592-A6BF727AB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347F9F7F-3B0B-49AE-BBC8-D6BDA59D2B1C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3FD3F7C6-EEAA-49DA-9034-3BF61DC1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8407ABCB-90CC-49F5-8842-F4DAA3F69301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93BB0320-A139-46F4-9FF1-FAEE26440407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B9B3095D-3F48-4BC5-B9E9-25B28F831DB3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41BFC23B-5708-4384-AEFB-E86344D369B8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223A3C11-B266-4FA3-836C-B603EEFA3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311EA63B-9FFE-4E52-AAFE-D658CA3D2499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E1385E0B-3595-4E0D-A031-CF8C13DFA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60CCB537-97FB-40A5-8464-B19046952E06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BE9DBD3D-7B43-4DDD-AC74-39DF8A5AFD2D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33BB9A1B-CEDA-4583-9672-098E8C872386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D4E39E52-E797-4FFA-839F-04BC867D3DF5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72867D82-6671-45D6-9912-49D6D106B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D41C57E2-6B43-4DF2-B05A-DA1AB66B25A5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A40EA7AA-BB42-4098-851D-2B2DA1676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8740AFBD-3298-4135-AADF-9A302C65D02B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865173B1-64B5-4FBF-A2F3-DBC80F98879C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DB12BB87-0915-4BE8-8335-4BE55BD9A8EE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8A68723D-D8A6-42BB-8591-21BDAA771A3B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9CEE9724-D565-45FB-8400-62EA15E24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A619EE0A-FE7D-4E31-A22C-A720D91BDA19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5020EEE7-219A-47BC-9DB4-8F914F384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FA11E488-8CAA-4A73-B274-4140F028FD11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F9F4E3A9-7597-4E9A-92AF-0BDB06659DC2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B90E1B11-0402-4470-A2A7-333BF71A4F6B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E0E6009F-99F0-4D34-B2DE-398BF3F2D20B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B18FC0AF-8FB4-4DE5-80DF-A7558EA42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24614A84-5F0D-4B3B-B9D9-CE3AFB443263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D55E8E5F-7404-4D03-9CA5-A02E2AF16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7E5DC72C-FEB9-4C6F-9929-B402EDEB70FB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C5ACB18E-148A-4AC2-B097-094CBAEC3F91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6DC89A93-5FC3-4BDF-9AA0-A6FBBBD54D12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99F50344-D93C-494A-9E32-A02D3B46F863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E52F942B-004A-4EB9-9097-D55B56BED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850C4533-5013-401C-BEA1-17F719AC0C22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BB68608B-B7C5-4120-8729-0B9B7B10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1FC8F1ED-75DE-48DD-B1A9-FC56A2C5CE4A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9D8BDA3D-4D2B-4AD1-8AE4-5AF7FC081D20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5A920F1F-B347-4440-BEB1-AAB98D9A19A9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DB66BB0B-5494-4E79-87E2-23EF59502376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4625EC22-BEBD-4F58-9805-6D1F75EE1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C5E938B3-F039-43C9-8C1B-66832D4F22E3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48C33A8E-B3F5-44A6-8DA3-DEB68DD61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6268CDFF-078B-4F1D-84B9-585C7C032C70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B9640089-76B5-4200-B9F1-34AECBEE148E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B4B75D6C-DD12-4CF8-B831-9637F97AD6BC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7ED2D4C9-1CFA-40B4-8BD9-1ADE8B4974EA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9549D0A8-CC2F-40C0-A689-3FA291D0B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BEE4389E-4062-4A4C-AB33-B5B9C7CDE381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42B3085B-C1D6-44D7-BE36-0F5B69D6E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65429854-0F16-473E-843A-89C446288876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8448ADAE-3882-4105-97BF-6D620E008DD2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21AE72FA-B616-466B-82D0-C241F0D8E8A1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E1FA5F93-1955-4806-9F4B-13F74A55C9C9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FCC01910-5FF7-48B2-9F1E-1F6519555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6670F86B-37BF-4743-B8B3-6927A57050E9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C31D78C3-4BB1-4899-AAEC-980E21E6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0DC55047-40B5-4D4F-B111-986E8701706F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14291A45-47C2-4105-9B09-E97FD733A769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FCDA0406-15F3-449F-AE04-CB70E3E7AF6C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446D30FE-188E-4F1C-84BA-D5C223AEF24D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EC2E8B4C-0EE7-423D-B990-7C3E71854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C0294229-D560-4D7A-B5A9-205D6CA672EF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55C6A4EE-4F48-4160-AAFE-81212CAAA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96ADBC00-D52E-4717-952A-8D21B2F68395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E4B5E23A-7E33-4ECD-8416-FA2685863702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3E351E86-C592-4871-94CE-625AF479C528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80E504C7-F6DB-4B75-9854-95C6AE605A16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0B5AC891-DC6C-4369-AABF-F013AC8F5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D0C60B2D-0432-432C-B146-C562EB5A84E4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CF830102-1C25-40D2-8B1D-616B6E5A7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8B59E601-180E-4AD9-A002-C09AD4E4863D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2D31BE9D-ADA3-40E7-8625-703C8180729D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D2D4B14A-92BA-4F08-BFB7-5DC1D3AE8276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E3E80E4F-7410-4769-9B90-3822672750B2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6C003F7D-2C84-4F2D-AFD3-9223C1D71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DBE120BD-219C-4848-8EC1-F10D383D2208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FAD34B69-FBEC-4B38-A3A2-3DF382BD1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EE6CDB64-CD09-4AD8-938C-3C4F04E977CA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FDC8D837-4131-4D8D-98F0-C60E479E9FBF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04A0B658-0BE2-437F-A217-D70FCC51050A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8D4C9B28-2A1A-4847-9BF0-0CB91D6A7289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3DDEC1D0-F8D9-4E90-9208-95AB1C56F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410EDCF7-CFF3-48D2-A4A0-8509291162B0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A29D5FF7-011E-4DDF-9F2B-534D259A9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2C56EEB5-A868-4A75-B38F-7B245F78556D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CF227C5A-BD5C-42EE-996A-F3E8126C7C81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2891C9EE-5708-4E4E-A926-FF73B21AEB08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29B098E9-F1E7-414E-893E-5CAE144B772E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17CA3EFC-C2E9-424B-9EA4-CD4BB5F7D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1291438E-1F4C-4AEC-B24B-B4BFD0E0D12A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AA4B069D-DF1E-406C-B6B7-537A08EB9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E98FEBA3-32EC-4705-97B0-1B7A0AEB8235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EFE1467C-E240-49BE-A43B-6D56AF2F3793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19DB1393-FC05-4984-BBB1-20556831B9FF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7E4C0EB3-A209-4273-B360-AA22F9C1C71E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4604EA62-209E-43F0-861E-48938F542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5DD22B9B-BFC7-4CC2-8641-FC2AB7EC7595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2F74BD86-44D9-4240-B845-13DDA928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CF377D6B-C35B-4A2E-BA76-59B80D9987F5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82701BEC-A0B4-45ED-8EE8-5943A555495D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1E786F7E-897C-40BF-AB70-57844EB73AA2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9773B6EA-38C1-4FC7-BA92-102CE384AE88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472390BC-C7C4-480E-8671-833F04823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B899C297-F105-432F-A9B4-F258AC6BFCDF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B93B8387-6793-496D-984A-A6463B864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DEF1ADF9-2E35-4534-A86D-54D645859734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F7E5F934-049F-41CA-BB67-B079FAE8E8C4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D88DE415-8670-4865-8F80-2D1E8303FA8D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7D041DFC-A3FB-4A68-B5A7-2D9A34D1A080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C61B9944-F39A-48B4-9676-BE678A355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0AE19E31-0EC2-4836-A33A-C2F4829AA024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71F55419-4800-4FF8-A6A5-F1328E046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2A7DE39C-F9F0-4885-B88E-F13F874668E5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96637DFE-F00F-479A-AC7E-8392CBFFD302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E4133ECB-6A5D-4C0B-B49E-ACF7109DBAA3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2D9FD144-9F27-4F10-8E7B-3AC653583C4A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A4DBED61-D706-48FE-8C24-142E7D168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9EE06E92-4189-41C6-8640-3D98F1CCA70F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68826508-0012-4A75-857D-1F2173628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B189A647-D14E-48EF-99AB-29BA26F115EB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413A0E32-A3FD-4CD9-8CF4-9C047220E4C8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423E1AA8-7395-4B66-87EB-7A8367BCC66A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62731968-9F09-4EE1-A36E-E4E77F92E0F2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73D0F319-F177-4FB0-9DF1-4DE525050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84351C67-6D45-4A8E-A49F-8DF1164F636E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79C14FC1-E496-4F91-86DF-9513A6492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CF4030EA-1C3B-47BE-8323-81461D658A7A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16DA2503-7461-4608-AFD8-60E0437A688A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1E197371-5BDF-4EDB-9595-45A26903B2F8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0CDD777C-BD6B-45D1-BD66-5C65DEF04A32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F72427AD-D2F1-4677-9E43-DB53E753A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63D9CF2F-C3E9-4295-841B-38A53E80B1D8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07E8CD8E-610D-4098-BF4C-B13BFB6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C321FC2D-F897-4A2B-A6BD-8244CF4E323B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D10750F7-0282-487B-928B-DF752454957A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BAA90202-FCD0-4A4F-98FE-39DBDA84547C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38621F8F-2C6E-4A32-810A-B010F014AD19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1561743B-0C9D-4D5C-87C4-ABA8BF20A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4CAB3119-5FC3-45EC-AC55-2390D37A0998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18FC6707-E6D9-4A2A-B169-19D9D1AB7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2A0D22E3-B1B3-47E0-8A4C-BF80FB639089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56B3E411-42A2-498F-B1E9-A0EADA0980A5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FD0DA56E-4B08-4547-B922-798CA429C93C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4A7626DB-4C78-4CDA-9024-212FF5A90DBE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7226D343-D65B-4342-9BB3-DCC59DB3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DCE76199-27EB-41F6-A7C4-58928D02BEBA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6DF44189-F0EC-4AD4-AC3B-5D50C22CE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300A240C-DFA8-4A53-888B-9E80781C4A72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A1B85E80-379B-481F-94D2-E1F5A15F9758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48DD7AF6-0E99-4B1B-851B-F12C1BDB06E8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4649DDAE-9BA4-4022-A628-D32B7BD3F61E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549422E7-5533-4548-8820-694F1E844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280EB663-231B-4CBF-8315-6DAD57FE1FF4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4580CA6D-1574-4E4E-AFB7-2441B7982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27EFC383-84A8-46E6-AC1D-C3463ABEF6DB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4CD2C8B2-A61C-46B1-892E-6B8383E04DF6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2BD11FE8-5334-4914-A3FF-10002FE35706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E6F4B81F-498F-40F4-8F5D-9702D9435C2A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C17D45F5-E9A3-42D3-9796-E1B2B318D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78A234BB-DCE2-464A-8412-195DF63AD8DA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1EF6593D-B19E-413E-A79E-A7A93D69C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52B4E6E1-9B46-43E9-96FB-0F45EF1A2963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9F58E650-AA52-44D5-B815-141A5F5B19F4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00E4440D-6920-493B-9DAA-312CAB26F6EB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17A64C6F-BE50-4D16-95EE-89BD0174EA10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BCD25E26-D856-4C02-B2E3-933922FD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C04611BE-0F60-494F-A4B8-C0EAF05D538C}"/>
            </a:ext>
          </a:extLst>
        </xdr:cNvPr>
        <xdr:cNvSpPr txBox="1">
          <a:spLocks noChangeArrowheads="1"/>
        </xdr:cNvSpPr>
      </xdr:nvSpPr>
      <xdr:spPr bwMode="auto">
        <a:xfrm>
          <a:off x="1173797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4B0F987A-B1D4-4D74-B7D5-7E4ED7FA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0B998C02-A6B1-4E23-B080-4BE4B1700D53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F581ECF6-6387-4953-8389-4DF4321D5EA3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6AB3A196-3961-4521-81DF-9D670E273FC8}"/>
            </a:ext>
          </a:extLst>
        </xdr:cNvPr>
        <xdr:cNvCxnSpPr>
          <a:cxnSpLocks noChangeShapeType="1"/>
        </xdr:cNvCxnSpPr>
      </xdr:nvCxnSpPr>
      <xdr:spPr bwMode="auto">
        <a:xfrm>
          <a:off x="1086167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4E1EE663-1BD8-4D0A-88E1-29FA6DB5B42C}"/>
            </a:ext>
          </a:extLst>
        </xdr:cNvPr>
        <xdr:cNvCxnSpPr>
          <a:cxnSpLocks noChangeShapeType="1"/>
        </xdr:cNvCxnSpPr>
      </xdr:nvCxnSpPr>
      <xdr:spPr bwMode="auto">
        <a:xfrm>
          <a:off x="1124775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E75B12A6-FB89-4449-85BB-869C1B52C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0C4EC881-09FF-4430-9149-97157C9C27D1}"/>
            </a:ext>
          </a:extLst>
        </xdr:cNvPr>
        <xdr:cNvSpPr txBox="1">
          <a:spLocks noChangeArrowheads="1"/>
        </xdr:cNvSpPr>
      </xdr:nvSpPr>
      <xdr:spPr bwMode="auto">
        <a:xfrm>
          <a:off x="1173797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AFA93379-B4AE-45CF-B725-347220662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62C31DAF-BDEB-4C85-9D82-EF86BC5B15B7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AAD71DFA-31D6-4C32-9728-38802547C858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D9EC872F-4875-49B6-8E7A-EB0B0A57DA89}"/>
            </a:ext>
          </a:extLst>
        </xdr:cNvPr>
        <xdr:cNvCxnSpPr>
          <a:cxnSpLocks noChangeShapeType="1"/>
        </xdr:cNvCxnSpPr>
      </xdr:nvCxnSpPr>
      <xdr:spPr bwMode="auto">
        <a:xfrm>
          <a:off x="1086167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8996E1F0-CD72-41FE-B264-ECF5041FBE7B}"/>
            </a:ext>
          </a:extLst>
        </xdr:cNvPr>
        <xdr:cNvCxnSpPr>
          <a:cxnSpLocks noChangeShapeType="1"/>
        </xdr:cNvCxnSpPr>
      </xdr:nvCxnSpPr>
      <xdr:spPr bwMode="auto">
        <a:xfrm>
          <a:off x="1124775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26486F75-DA33-4C45-8773-F36B2435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6FF80295-40E5-4D76-AF43-363D43EBB7B6}"/>
            </a:ext>
          </a:extLst>
        </xdr:cNvPr>
        <xdr:cNvSpPr txBox="1">
          <a:spLocks noChangeArrowheads="1"/>
        </xdr:cNvSpPr>
      </xdr:nvSpPr>
      <xdr:spPr bwMode="auto">
        <a:xfrm>
          <a:off x="1173797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57892087-B01D-446D-A7AA-8BFC3DB02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8CF24CD4-431E-4DE6-8BA4-32E7996A5DF1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41A6F8EE-3A2B-4D7F-9DD4-287703DC52EC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0338F85D-1086-4E81-8FEE-54638FB822E3}"/>
            </a:ext>
          </a:extLst>
        </xdr:cNvPr>
        <xdr:cNvCxnSpPr>
          <a:cxnSpLocks noChangeShapeType="1"/>
        </xdr:cNvCxnSpPr>
      </xdr:nvCxnSpPr>
      <xdr:spPr bwMode="auto">
        <a:xfrm>
          <a:off x="1086167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B53E20CC-4686-4710-B40A-284B77330CCA}"/>
            </a:ext>
          </a:extLst>
        </xdr:cNvPr>
        <xdr:cNvCxnSpPr>
          <a:cxnSpLocks noChangeShapeType="1"/>
        </xdr:cNvCxnSpPr>
      </xdr:nvCxnSpPr>
      <xdr:spPr bwMode="auto">
        <a:xfrm>
          <a:off x="1124775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FBEF229A-33CC-469E-83AF-8BFE5264C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7AF2ECA6-274B-459B-B917-C4E30BCB022F}"/>
            </a:ext>
          </a:extLst>
        </xdr:cNvPr>
        <xdr:cNvSpPr txBox="1">
          <a:spLocks noChangeArrowheads="1"/>
        </xdr:cNvSpPr>
      </xdr:nvSpPr>
      <xdr:spPr bwMode="auto">
        <a:xfrm>
          <a:off x="1173797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96778B6A-D0C3-4E04-A999-52073B3F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6194B20C-1D2F-48D0-9EF4-9FFCEF56D52F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F0AF243-D165-4BAC-B9A2-BAE6C18E3BC5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EB019ACD-2D8C-45E0-A42E-3F806C887137}"/>
            </a:ext>
          </a:extLst>
        </xdr:cNvPr>
        <xdr:cNvCxnSpPr>
          <a:cxnSpLocks noChangeShapeType="1"/>
        </xdr:cNvCxnSpPr>
      </xdr:nvCxnSpPr>
      <xdr:spPr bwMode="auto">
        <a:xfrm>
          <a:off x="1086167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CEDFF115-E5D6-4B95-8FBF-81D8D94E9FCC}"/>
            </a:ext>
          </a:extLst>
        </xdr:cNvPr>
        <xdr:cNvCxnSpPr>
          <a:cxnSpLocks noChangeShapeType="1"/>
        </xdr:cNvCxnSpPr>
      </xdr:nvCxnSpPr>
      <xdr:spPr bwMode="auto">
        <a:xfrm>
          <a:off x="1124775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0D02529B-9E2D-43D6-AF78-32803EC23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5FCE08EE-3A80-43EE-9F74-8D54DE88A6B9}"/>
            </a:ext>
          </a:extLst>
        </xdr:cNvPr>
        <xdr:cNvSpPr txBox="1">
          <a:spLocks noChangeArrowheads="1"/>
        </xdr:cNvSpPr>
      </xdr:nvSpPr>
      <xdr:spPr bwMode="auto">
        <a:xfrm>
          <a:off x="1173797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E427E320-9F8F-4138-B85C-0365286F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28CD57D9-7F4D-47B1-9358-84B5876CFD07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B64D7529-401A-4D7D-B44B-D5113A45435A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C1742C98-DFD9-4CCB-BE56-63202A75F62D}"/>
            </a:ext>
          </a:extLst>
        </xdr:cNvPr>
        <xdr:cNvCxnSpPr>
          <a:cxnSpLocks noChangeShapeType="1"/>
        </xdr:cNvCxnSpPr>
      </xdr:nvCxnSpPr>
      <xdr:spPr bwMode="auto">
        <a:xfrm>
          <a:off x="1086167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183841B5-09CD-4FEF-B3E9-7D260D6EDD24}"/>
            </a:ext>
          </a:extLst>
        </xdr:cNvPr>
        <xdr:cNvCxnSpPr>
          <a:cxnSpLocks noChangeShapeType="1"/>
        </xdr:cNvCxnSpPr>
      </xdr:nvCxnSpPr>
      <xdr:spPr bwMode="auto">
        <a:xfrm>
          <a:off x="1124775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348" y="124401"/>
          <a:ext cx="1252970" cy="993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57" name="Text Box 169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21983700" y="11379200"/>
          <a:ext cx="198755" cy="113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58" name="Picture 20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3725" y="169545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60" name="Line 20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cxnSpLocks noChangeShapeType="1"/>
        </xdr:cNvCxnSpPr>
      </xdr:nvCxnSpPr>
      <xdr:spPr bwMode="auto">
        <a:xfrm>
          <a:off x="1181100" y="127984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1" name="Line 206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>
          <a:cxnSpLocks noChangeShapeType="1"/>
        </xdr:cNvCxnSpPr>
      </xdr:nvCxnSpPr>
      <xdr:spPr bwMode="auto">
        <a:xfrm>
          <a:off x="1512570" y="12798425"/>
          <a:ext cx="4781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62" name="Line 20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CxnSpPr>
          <a:cxnSpLocks noChangeShapeType="1"/>
        </xdr:cNvCxnSpPr>
      </xdr:nvCxnSpPr>
      <xdr:spPr bwMode="auto">
        <a:xfrm>
          <a:off x="21120100" y="125603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63" name="Line 20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CxnSpPr>
          <a:cxnSpLocks noChangeShapeType="1"/>
        </xdr:cNvCxnSpPr>
      </xdr:nvCxnSpPr>
      <xdr:spPr bwMode="auto">
        <a:xfrm>
          <a:off x="21506180" y="12560300"/>
          <a:ext cx="557530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31" name="Picture 208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348" y="18654856"/>
          <a:ext cx="1252970" cy="10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32" name="Text Box 16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0607675" y="16592550"/>
          <a:ext cx="24955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33" name="Picture 205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6900" y="17522826"/>
          <a:ext cx="186317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34" name="Line 20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>
          <a:cxnSpLocks noChangeShapeType="1"/>
        </xdr:cNvCxnSpPr>
      </xdr:nvCxnSpPr>
      <xdr:spPr bwMode="auto">
        <a:xfrm>
          <a:off x="1187450" y="180276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35" name="Line 206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CxnSpPr>
          <a:cxnSpLocks noChangeShapeType="1"/>
        </xdr:cNvCxnSpPr>
      </xdr:nvCxnSpPr>
      <xdr:spPr bwMode="auto">
        <a:xfrm>
          <a:off x="1518920" y="18027650"/>
          <a:ext cx="5924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36" name="Line 204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cxnSpLocks noChangeShapeType="1"/>
        </xdr:cNvCxnSpPr>
      </xdr:nvCxnSpPr>
      <xdr:spPr bwMode="auto">
        <a:xfrm>
          <a:off x="9728200" y="179990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37" name="Line 203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cxnSpLocks noChangeShapeType="1"/>
        </xdr:cNvCxnSpPr>
      </xdr:nvCxnSpPr>
      <xdr:spPr bwMode="auto">
        <a:xfrm>
          <a:off x="10114280" y="17999075"/>
          <a:ext cx="62420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38" name="Picture 208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348" y="32405492"/>
          <a:ext cx="1287607" cy="142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39" name="Text Box 169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0604500" y="16370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40" name="Picture 20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3725" y="17268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41" name="Line 207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cxnSpLocks noChangeShapeType="1"/>
        </xdr:cNvCxnSpPr>
      </xdr:nvCxnSpPr>
      <xdr:spPr bwMode="auto">
        <a:xfrm>
          <a:off x="1181100" y="17760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42" name="Line 206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>
          <a:cxnSpLocks noChangeShapeType="1"/>
        </xdr:cNvCxnSpPr>
      </xdr:nvCxnSpPr>
      <xdr:spPr bwMode="auto">
        <a:xfrm>
          <a:off x="1512570" y="17760950"/>
          <a:ext cx="5924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43" name="Line 20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cxnSpLocks noChangeShapeType="1"/>
        </xdr:cNvCxnSpPr>
      </xdr:nvCxnSpPr>
      <xdr:spPr bwMode="auto">
        <a:xfrm>
          <a:off x="9728200" y="17732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44" name="Line 20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>
          <a:cxnSpLocks noChangeShapeType="1"/>
        </xdr:cNvCxnSpPr>
      </xdr:nvCxnSpPr>
      <xdr:spPr bwMode="auto">
        <a:xfrm>
          <a:off x="10114280" y="17732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45" name="Picture 208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348" y="46346629"/>
          <a:ext cx="1304925" cy="142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46" name="Text Box 16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0597573" y="44443073"/>
          <a:ext cx="243782" cy="1372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47" name="Picture 20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9786" y="45380565"/>
          <a:ext cx="1844409" cy="44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48" name="Line 20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>
          <a:cxnSpLocks noChangeShapeType="1"/>
        </xdr:cNvCxnSpPr>
      </xdr:nvCxnSpPr>
      <xdr:spPr bwMode="auto">
        <a:xfrm>
          <a:off x="1167245" y="458882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49" name="Line 20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>
          <a:cxnSpLocks noChangeShapeType="1"/>
        </xdr:cNvCxnSpPr>
      </xdr:nvCxnSpPr>
      <xdr:spPr bwMode="auto">
        <a:xfrm>
          <a:off x="1498715" y="45888275"/>
          <a:ext cx="59678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50" name="Line 204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CxnSpPr>
          <a:cxnSpLocks noChangeShapeType="1"/>
        </xdr:cNvCxnSpPr>
      </xdr:nvCxnSpPr>
      <xdr:spPr bwMode="auto">
        <a:xfrm>
          <a:off x="9728200" y="458597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51" name="Line 20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>
          <a:cxnSpLocks noChangeShapeType="1"/>
        </xdr:cNvCxnSpPr>
      </xdr:nvCxnSpPr>
      <xdr:spPr bwMode="auto">
        <a:xfrm>
          <a:off x="10114280" y="45859700"/>
          <a:ext cx="608330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52" name="Picture 208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348" y="60183856"/>
          <a:ext cx="1252970" cy="1426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53" name="Text Box 169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0597573" y="44443073"/>
          <a:ext cx="243782" cy="1372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54" name="Picture 205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9786" y="45380565"/>
          <a:ext cx="1844409" cy="44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55" name="Line 207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>
          <a:cxnSpLocks noChangeShapeType="1"/>
        </xdr:cNvCxnSpPr>
      </xdr:nvCxnSpPr>
      <xdr:spPr bwMode="auto">
        <a:xfrm>
          <a:off x="1167245" y="458882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56" name="Line 206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>
          <a:cxnSpLocks noChangeShapeType="1"/>
        </xdr:cNvCxnSpPr>
      </xdr:nvCxnSpPr>
      <xdr:spPr bwMode="auto">
        <a:xfrm>
          <a:off x="1498715" y="45888275"/>
          <a:ext cx="59678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59" name="Line 204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>
          <a:cxnSpLocks noChangeShapeType="1"/>
        </xdr:cNvCxnSpPr>
      </xdr:nvCxnSpPr>
      <xdr:spPr bwMode="auto">
        <a:xfrm>
          <a:off x="9728200" y="458597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64" name="Line 20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CxnSpPr>
          <a:cxnSpLocks noChangeShapeType="1"/>
        </xdr:cNvCxnSpPr>
      </xdr:nvCxnSpPr>
      <xdr:spPr bwMode="auto">
        <a:xfrm>
          <a:off x="10114280" y="45859700"/>
          <a:ext cx="608330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357840CA-BC5B-4CB8-A501-3DE40CBA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C6428B27-C67B-4367-90C9-9565FA9B18C6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ED0D7F70-8B60-4D15-8775-2BFC78A34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0A74CCF8-0E89-4FEC-9C3F-B6F6FC35212E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D33B6C0B-AE7D-4C8B-9E55-6131030C16DB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0D581A94-3730-4A7D-9A93-94D5203C16F0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78CA1CC5-F36B-44ED-8A5C-67D52E65ADA5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E5189CD0-4DC5-457D-82CA-C54481268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3E5A14D4-DCCA-422D-8F40-BF71B20967A7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FF81F5BA-6779-4173-9779-A68B9DEE8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65D4DBA8-C0FE-41D7-8719-A239090E9242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4535C3E8-B41D-41D6-977A-652A23110460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13B56364-D3EE-432F-8929-D18FD6AA9B9F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395A0C48-CD13-4127-89E2-5E8DC2ED73E3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567FE72F-701B-454E-9D55-F28D2B61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51E26412-EC56-4EF3-81B2-8B0FBF8F78E6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FBC1DA3C-7152-4607-AAB0-A28768ED0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04E809F4-E06B-428A-B582-BDC13B84EEC1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D701272A-902E-4709-924A-C07071D3DE3D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2A93FAF9-CE40-4BA8-9417-169A24E83F1F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AE9F4CE7-CC15-482D-8BEA-00ABFA48B137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409494E4-D0ED-4E9D-AD1E-1DA59E3CB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AC2E462C-FA5A-4FF6-BFC4-444B235E638A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1C184753-FB64-45AC-8B42-48A718B33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51DAD334-AC89-45F3-8E0F-5BA0A36EA359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9337AE2B-403C-4108-A4F8-876FA977E4F1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2E029853-ED37-49C0-9FB2-A56B06C25D0A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E613AD2B-57BE-4F02-9A9D-CEB744DD8C2B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066C7679-C22E-43E9-8F96-BBCF33B8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F75057F2-6A3B-4E94-AF36-AB2B1F4CBF2D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76EEFE3B-37CA-42BC-B77B-F7E454D7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807CA806-9977-4FB5-BBC8-D50BB3BE65B7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1F102715-9CE6-4DB6-BD79-3E8E8606A5F2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C17A872B-F3B6-4B28-8DD2-951522B8355A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C04056B5-8BCE-4E5F-BB91-50F2CFE82D5D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5C3A0EC8-1375-42AB-8C7B-E74C1C199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4CDAF4E4-3275-4EFC-AA15-5ED869724732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42D281A4-CA74-4152-8AD4-1CB6B53D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11536736-A8E3-4656-8066-3347875BD461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E45C94C9-70EB-4C95-A720-40C227FDE479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6682DE07-BF81-446B-B4D8-0A4AE0B9EA69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996EF6D6-8C2E-46EF-9E65-193739138396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2B90FE8E-481F-4DBE-BD67-810693563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DEFECC52-C9B8-4146-B8AE-F5959D843260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28E9FF02-EA80-402F-893C-C7BCEFB2B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141FDB10-C585-4BF9-9892-9FAF5B5D78E1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5C5335AD-CF3F-4346-9C6F-9BC1F3B1B886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06EC6A5E-4123-415A-94B3-D809134C0293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1B1E8164-C009-461B-A469-94BC323D88E0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86A190C0-1279-4D70-A68C-83E372E65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1C8C5E26-7B0D-4F28-9630-302166DF3A87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8367464C-C556-43FD-8596-3FDC78B69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98596EB4-EF22-444A-9505-6C271063064C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642BD9C6-CC3E-4B27-BD57-DBDAC7187174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DB294A79-32B9-4048-8ECD-793C4A429357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EA43EC99-BE5D-44A2-B54A-ECA00C18DEE3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3AC199B4-A6EC-4F82-8DFC-98368CD07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68E09696-0802-48F5-915D-D797632E8016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02B858FC-7ACB-48B9-A58F-63F2EDCAE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294E65EA-9CB1-47A6-A009-C9B7AB776ABE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65986A5-E5DE-4CCE-B43A-F0DAE7392742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6571828D-57D0-478C-8D4E-BDF59DDBD567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1E3B26E5-A80A-4BA0-B50C-09487BBAE088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DB3F3A2F-1C5D-4C63-A89A-A51980151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DE1D409C-7154-4A6F-A9B4-05D19BD786FC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CE326F89-3600-42A9-B20F-A0434435C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2DD2B028-DA4B-465C-B8A2-C74D5DAB8511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44B253F3-31CF-41B8-8CAD-1068649BF3DD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07749D04-B183-4EEF-9EDD-C3E4399913AD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EF16F9BB-29D8-4980-AFB1-84D5EDFCC6F6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EF94C074-59A0-4578-8735-997EB62BF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63C86C59-D607-4549-83C1-344A93EC88E8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92457F7D-470D-4BB4-BED3-D22F6DFAA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6C033153-B5C2-4431-BBC5-36738C5D9119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DD5260D5-43A1-4E78-9769-7306FED8912E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E32603A0-4760-4E93-8007-0031BCB73009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883B08B6-CB7B-444E-9964-A974C98DF3BF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ABC975F4-0468-4D4D-B9D3-5C65D7481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FE381B83-CCEA-49E8-B37A-5081C6C954BF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36829201-8714-4DFA-854A-046F19D22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16A76BD8-8C34-4726-B6BF-3961089BEC9B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EE3AC7CD-9443-47D9-9641-0BCDEEED6744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30C56375-59F6-4EF4-91E3-5D87040EE057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6D22A92B-43AD-4A08-BD22-516B79D73153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506E9566-BEB3-48C6-B017-6166F3F78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92922766-3E97-488C-9AF3-31AA08A37373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36A484AF-15E0-43D2-9428-08409546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E37C5081-38B6-4384-98E4-F1D74D49A367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46EA4377-855B-48B2-8EA0-81A7D04D8584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241D9FCF-1B3C-44D9-8392-3099194E81FE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311715BB-BBB1-410C-9A15-2618CBD1F426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537DC9DB-0D28-4A14-9D50-ED07F63D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CE64468B-A7F6-4E7E-B774-34C883C5D8AD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C8C9393E-699B-4D36-B6D5-FCD15D4FF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864442EF-764F-4E6E-93C6-269B86C06F5F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25B31D71-5D33-475F-B11C-6944BFD7EC07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1E4BC7B4-7E4C-46D9-A1F4-AA467DDC13DD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7A474FAE-0F82-49C0-A708-6FEE752C3861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2105F6FC-A039-47CF-8603-38594C2FD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39097780-39CF-4C1B-B493-217065773C04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F116321A-B046-4FF1-847F-BB8E687C8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9615C5AD-59A0-4A66-85B3-0F4943F248AC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F903BAC5-8FFB-4B73-8691-C172ABB5E5CD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7274E6B5-B58C-4D35-90FE-C0033F3F5098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3326B2AF-2213-437A-B30F-96E00838B459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4617CA47-299D-48A0-8E0A-765E9551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77F27286-B689-4B24-B808-39E65B3C9197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A0998AFF-1568-4F60-A990-6C0444B28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A3BDCD33-89F3-4A2F-8257-C0C4AE7C72C1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EB249A26-A2F8-4101-85A1-C986E2FFA22D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DAC8EAE5-A849-4E94-8B7B-96D4F43CBAF7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C6536788-DAAB-4955-877B-6629AF4089B7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5D33C25F-1BBA-4FDE-8A81-AAB6017E6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3585CD5E-D57E-4AE7-A7E0-0351F72EDDC9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C130374C-3C99-45C1-BBDE-364E3B909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F942F064-ABB7-4829-B265-315B8BEC07BE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1A2A9D41-1521-471D-8DCA-7992677EF946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C205BB02-6D63-4611-9521-0A21ACE7B982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CC9EC731-DEAE-4A15-A3FB-8874B8179E6B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0CCB5232-AD04-46EA-9B81-F74C9E02D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5B13A90C-33D6-48C2-B5B3-15BE2EF8ACF7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7F4588AD-7AA8-4C8B-B736-791F1A48E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6D75506C-F230-4CCE-AF5F-E41384446C70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BE0C8494-E243-4B29-943D-C01B3DC21D16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EFF03CB1-6192-4067-857D-DE3E83BE5682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41A9F22B-796D-4AFA-9262-7BD8D64B4F19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51698E14-5648-44C2-80CB-641B9F9E2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4CF51AD3-8DA9-4F9A-AE14-FE7F35705C28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F9BBEB3F-FC82-4213-A2F6-0A176B8BC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EE110F51-2FD9-43C1-8BE2-8DEBB3033BC2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1579CBE-FA53-4BE2-A9C2-0F79295601FC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D959B138-61BA-466F-B493-4A7490C90F00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C28D771F-AE54-4625-B989-A84DA5F8E082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1289D40D-73CF-481D-AB68-B4B091F49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17441958-CF0C-44B3-9735-1ACAEB8FD3B5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2FD1F878-2071-4516-8626-E1875A15E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DCFCC620-6626-4F6A-917F-6995554B0B53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FE46A84F-11F1-4722-A4F0-F3AD4AD7D604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9C0EB9D6-AED5-424C-A503-B35CAD717522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73BAF704-DBD6-42F6-9E32-D7EA28F3AFAA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F0224EAB-29F5-4353-AA5D-62DFBC423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6A87B000-2D34-4B55-8E49-25AAFD457419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AC87A9A4-8547-402A-9F02-1752F52E5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1637B69B-5E15-4617-8EFA-051A2CAE1C52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22B91A4C-933D-4AAB-8862-24AB1A4BFDB4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705F1E0E-C420-4268-86A4-4689756747B6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03670206-EC78-4116-AA98-8ED467963251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1D87AD77-70AC-42D2-B190-4C8AED867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88FADB51-ED36-4B16-BECF-2376A0FEBFDF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CF78EAC5-145E-43F6-95EE-8B155208D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F20DEE68-5240-47EE-8E63-3AE452F4F38F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E3574D21-1464-42AE-90B3-A01CC1DDDB30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71CD9702-6F2B-4128-9EC4-B9B897D1C893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51CA83EA-6698-4F1C-94D5-4EA1E21D984F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C3FEBD80-3B13-4A2E-B2DB-ED03D1CA9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BB1E4344-8380-45A5-BBA1-EDFA6C5AC620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204D1D8E-7262-44C3-9C1E-8C806E3F4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EB579BD6-2185-4491-A482-E4F4FC661601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4E098DF2-617D-49E4-A924-77F9DEBC6CE8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A3BA5AD5-5344-4CA2-95F4-029B05F09E37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FCAC6237-ED0F-4E4B-888D-4386FD9F69C7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DC36960C-A77A-4F62-B50B-37D010682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1B067F4D-1579-46CA-ABF1-D786426CD4FC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330DF0FB-3D13-4866-BC9F-990ED9973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153F4B68-E509-4E74-839B-8E3A261E05FA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34FEF689-2CE0-416C-B611-6427D25DF85A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6A73ED1C-C4C3-499F-A02F-6B155FA0325A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466F05F0-B04E-4506-B65B-D6207108DE8D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8D9C9B4B-A8DB-4528-8039-077DAFBAF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72603F96-C58E-4A0E-BB14-4164BB681952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4BF0BCAE-ED10-4AFD-91AA-27184109E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F8B6CCDD-33B2-4E20-AFB6-B2BD0E3CA3AB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7EF15C29-6C0D-480D-8541-049ED628D823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B39A3240-3D78-430C-B19D-2AFA52B8B198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23551CD1-88BC-4375-A9F1-CD1A5C67AA1E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CAA6BA6E-FA4A-486D-9144-8372EAA33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45A0C8BE-1CEC-4DA6-878C-FC272C3DFC1D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A09E5A4C-9620-4E26-B574-44B2173EB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3F6D6D77-FCBA-4D7A-A751-6398D6285228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921BC35F-5F89-4FA0-B571-73DE88E0351E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27408445-795A-485C-86A6-6410CCD1919B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AA25243E-A0AE-4800-A350-EA015EC20A72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7CAF420E-656C-489A-8F9B-538C549E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3A8CBF67-ACBA-4B50-A13A-90C958B8B3A3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6A45662B-4369-4677-885F-089D7E74E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C63A6181-FB2D-49EF-A5D0-3B0F77B39CA8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137D7C41-1B22-4B75-A119-5BD88498B214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CD4C5D73-7F4A-4F1F-95BE-46C84BA513A4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FE432BA1-F6DD-44F6-B3DA-EA203244E54C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50181A5E-CE9A-4BB8-B048-366C95BC8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F53A6655-E707-4A37-AFF0-29A51427E0E5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C6104988-D88B-4EA2-BD29-8F3745004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CA3223E7-40F1-4B2E-87D7-873F59D49019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7D6AE269-6409-496F-8C41-DA17DB79AA28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C3E189A6-8AA6-4724-9C88-6BDF89AF7131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A8EBB0CD-41C4-43AF-8B72-49C85B26A457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281B7FE6-3B69-4B9E-9557-A194A7352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C82954E7-61CA-4543-9655-CCA001922F6D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0F3036F6-707F-42AC-85A1-68EC8BE85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37002B64-2753-4F13-A09C-C92B92D00B44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C935BC66-9C59-4467-818A-5C8A099286A1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99BA5DA0-7C89-4A45-BA6B-2E6AA1FD1D03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16F307F7-B9FA-4D7F-BA4D-E4272CF2F4B9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8C81E38A-E101-4E64-81D4-81820E5BF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337DCABE-310F-4A22-8EE5-0B4F440EC94D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6B8C58FF-9DCC-424A-B03A-1EE167207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A7345E3F-B401-4BAD-B10B-07F1A7B743D1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201451A4-C383-4F75-80D5-3DA3168F99BF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DFD47777-B975-408C-94FE-C450DE584A21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4B516E28-799B-44D3-8BD9-41BC9AC1C0F0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D75C48F7-2CB2-4CED-A938-2F2D12A33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E646FD59-0BFA-404F-B9A8-9291DDE17B96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02A4678A-0FE2-4254-9450-68C4E2FC2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21DD6D6D-00DB-4815-920A-E1D732402650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EFB54632-1348-43B4-A398-2039DE22D476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C0680456-5D97-4EBD-B514-B7002CFADD89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A844C657-9CAC-47DC-A3C3-03CF288FCCD5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E5DA9436-CCA2-4FB1-A5E8-E3D95B9D4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2967F8C6-96F2-43F9-9651-8AFCCB88CE71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F4A18332-5EC9-4F4F-94A9-19651253B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F6623B69-D73B-4434-8AC0-3EEAAC0D872C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A1F243DD-EA55-4879-9F09-73D75A586D81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DDD9676E-FC03-426B-B73F-B081AEEB49C7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4189E88B-D9BE-4852-8D3B-B74F661B722E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5AD715EA-5E7B-4EDD-8BC7-42D650228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5CDF131A-3CEF-4B86-BA69-304089F13280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C6E8D194-FB5A-4100-A601-31A89E8BA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19900B5F-BC5E-4554-A718-C38F08AFED3A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DD4D6F60-03BB-407E-B70E-E623A3117EFC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C3003BB2-AC7F-4D69-80EE-9048D2BA04ED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AFD62E30-3F8F-4F62-BD9F-3B4DFCA38F67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BA9BB14E-BCD1-4AF9-95B3-9A1CE4607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971E5DAA-59FE-4195-8DBB-57704EB47041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EC572A8E-2169-4983-9A1B-97C1357F9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79522571-F816-40BB-BC47-0F1B00EFF06B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0A8273F8-0294-4366-8FE4-1C7CFD6897D2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53116AD7-1DBA-4BEA-8462-E8C03A3CB67E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6063C5FC-5AE0-4EB9-B284-4A0AD8E3E4D2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FA2856BC-ED6B-4F58-BFC7-CF67D3ABC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04B472A0-BD12-4039-BF9F-F4ACAE557A73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1B71BB14-70E9-4CD1-B28B-820E481CF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36A27849-05F4-46F0-93EF-11953690971E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C72A7213-6632-496F-BEA6-C7369A2549CA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E14E741C-038B-476A-ABD9-7AE379C9121F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41C159C5-CC3E-452B-B32F-B5DF784FE252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A3909BC2-4DEF-4A62-9ED5-7A8B0C12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BFADCA9B-68A3-48D8-A0D2-74632EDD583A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F3ABE94B-1934-433B-8AFF-888906012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A5A79889-5A36-4C8E-B55F-F72A83623332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4CE0A250-B3D8-4556-9BA4-8A5F6E164E8E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03756250-279A-4038-BC9D-B1136C1E04FD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884D7527-5F44-400D-AC02-1FD69D66408D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F4F9EBA3-6617-40E1-9ADE-DD6307744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A794E66C-CDAE-4829-A8F8-B3AC13E3B1FE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6F6C09AF-62E9-4DCB-9A64-D819455EF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8DD96548-DF89-4A24-8468-0A5B6E27AB63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19167568-DC47-442D-BA6E-6496E079E5C5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82E5EB1F-33AA-4DA1-8AE7-0912A3395EBD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A6BCBDC8-9C03-45B8-A62E-E0D935E37BAF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073280A2-5074-4C25-8E09-FEB26FB24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0BE657C3-4FE0-4E8B-BAB3-0997000E8B50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3CF68E31-2F19-4BDF-A9EF-52CEAC7E6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0DD8F560-2601-4DCE-BFC4-7B25187BA66E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8574A3AF-0F0B-4838-80A3-C8573D7D8276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5A657C87-6C82-46C2-9F37-59EF906E76A8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8BEE8AED-837F-4D91-97E3-625A80504E71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58322BC8-D0A0-40F7-A66F-594532BD0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3F39E0C2-262C-48AC-85CE-AC6B2BCB4535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21FEB541-BD74-4B9E-B735-A930028D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90A5E70C-B519-45C8-BB18-39D73094DD76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8FBE89CD-E4E4-461C-A02F-BF62AA50DC3B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3321A07E-DA2C-40B6-B49D-743B27EE2C37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DE49879F-12ED-4EA9-AD41-69B2AA80FDE7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DD34F1EF-A865-41CC-B555-C8D242791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EC0FBCA0-D684-4331-A26F-E9AE1F29F553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2EEDCC38-33F1-46EB-935C-49580B9E6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F29E6230-195E-43CE-A52E-00D02E8D9F6A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1C6C9053-8EFC-413D-975E-CBF9D28BAEAA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E5DCB448-DC1E-4350-9A9D-C6BBEDB02628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62E5BD13-A889-4A1A-B5E4-27348E0ADE22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8B0EB274-B697-4ADF-B3C7-662D41E1F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25C6B645-D8AC-447C-B890-01570DB52D44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7A101FA8-3804-4E69-9A6B-025152791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74EDF178-CA22-40CF-8CAB-108E67EA7995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DDB6C82D-389F-4FF1-A706-D3BE1D768CAC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449C3614-EB0C-43E3-950A-E7637D677586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D319FD2B-784F-4CBD-9993-BF2F48C5B1FB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C93CE9DF-2607-48B0-A89E-32792F165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CFF8389F-EAAD-4AC0-899C-6CDD8D223147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E3DA8B3F-095D-4CAB-A0E9-50F697B8A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FE139E4D-D8DF-4C0A-862B-34F5F2AB7D12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0FB80300-04A4-4D61-BA02-0129E58112DD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64CDED64-22E2-4B42-A389-CCA1189A52E3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A0AA1429-CC37-4A66-A585-D1E63965FABE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4D9EF554-C654-4F6A-95E1-5F30AE378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1B5A41D3-94F8-489F-861C-72E841E1BA23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4242A3D4-9498-4C9B-8278-ED84C9F30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339C2A71-8E83-4E00-8C80-60FEF3AA3536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B0B3DECD-EDD5-41D6-9DC5-750C6E4721A7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027083F1-A365-4C22-93CF-38E6452B354D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7C95DF32-2489-43B1-81FC-828B35217954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F08E24C3-5673-4408-A17F-BC3136A58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F0DB637D-B8DA-45BB-B7EE-91A48F5B9F05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D768EA08-913C-4E87-9038-2EF523F32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75AB2DA9-FCEE-4210-83AD-44A4AE6A177A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561DC000-40E6-4957-9056-0727DF509E2A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D59E1FD2-F56E-49DD-8395-7B8C20F7ABB6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3CCA6298-9752-4479-973C-8F9C909F7A45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E5FEB5B7-722E-43DE-B15C-A0830D11A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27729A4D-38B7-4808-9CC7-60E38568D9B9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29DE416C-3722-463C-B597-05DBE65C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AD9854D7-C672-4B66-A56A-4E192F48A8D7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74B79B15-9C57-4EE4-BF92-920E7DF8423C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0B4FDB04-74EC-404A-8682-E2CB4F280728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FDA252B7-97AB-4E68-A466-D3C546647099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823DD84F-631C-4CCC-AF12-8E786717D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571D4FFF-DFC2-4992-8716-B1B95A3911BA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8C02E4E5-348A-46C4-AC41-1CB30BC1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DB997CEA-8CAC-4F70-B713-7B823B3963AF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FEFCAAFE-2F1B-4ACA-9AC4-8C3040B7D061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9D9642BD-60BF-4C15-A88A-3391F7D64028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22582354-B570-40A8-96F5-743A137DC3B7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56012CB6-1352-4A20-822D-910C34887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DAEBC59C-00E1-46C4-B3EC-DE2BFF36DD72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8D9CF38F-28A7-469E-8AAC-143CC8EEE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1C5BF2E7-5601-4C9E-BC81-C5EEE68C9817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E2AF9186-EC0E-44C2-8F59-53BE39171316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1DF6A20B-A61C-4B89-A24B-BF98AA8C9200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04A1B53D-6C15-45A8-A7EE-0A22ED6C0B02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B3D3414C-0B3E-43FC-8CAF-5B5833A58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213E8870-6671-4271-A57E-79C342EA6EE1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7BEA06A4-167E-4652-9E98-14DA74A4C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1F757A25-7E65-4D62-B5BF-5F9E4A30A3EC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DCF7E558-2626-4A4E-9EE5-411A2FA1667E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E4AF5BBF-0F07-4150-A3E2-2317E3005BD1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F2BD2CFC-AE92-42A5-A649-418A7A57E010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203B49C8-8973-4DEC-80FB-0E260E2EF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DA553E80-0A2F-4EE2-B607-034691D93ABF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C2B44660-66D0-4782-974B-9E50F322E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41D5BF12-9D19-483D-B2E2-D40443E3BD12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91BD7413-FC89-463D-8059-2AD8DB13A28D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E3B183A0-CE12-49B6-83A6-B3004F313279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1E5E16D8-5F20-4FC5-87AC-144549CDB6DD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1BC16D84-1D3F-44B6-9E8E-F6AB437FB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A64A923B-C3AD-4C2D-B7B6-3650ED357FC7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D2E22986-193C-4C00-93CE-BEE74F30B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3B143817-BCEA-4332-9987-CD13E8555557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03B764FC-6B1A-4A91-99B4-0CAF8ED4E4BE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7E052FC5-EF28-4A96-B716-E72BED8266EE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C56E1915-E6FB-4C16-A42B-DAAB628038FB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0E77868B-2E2F-4DE8-826C-016AC446F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845E6F30-E89B-460C-AA00-61B975C167A9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D14484F8-B175-4673-AC66-68CD3A088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ECC3D6CC-4088-4F05-BEB8-2DC4C07F1397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84CEFE28-C0D3-48E2-8440-5CF9D5168FFA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9DF87FD2-44F9-4A7F-ABC6-59B4FD25C9BD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1C1F3D63-360A-4681-B4D8-3E3C533C3A8E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8E114290-FB62-4087-A031-08091A277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C9CFA2AB-0596-4483-B0DD-976846E0E87C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93FFB954-D22D-4DCF-93B6-EF0DE1DC0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B9E59880-1D79-46F1-A691-2CEF4DC5F071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575D9E7C-AD1F-4936-AC18-563C5D7014AB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40774DEB-9336-4F9E-8C9E-4CEB0148C5EF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9BBC025E-E3A1-4534-AF5B-614FAE6204C8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E55BEFC7-B582-480E-AB8F-2FF8997C4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311FD53B-19DF-46A0-B158-80EAE90889EB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EC40B51A-439D-41B0-8B72-D4F8C1C09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6D7D4FE2-B1B4-4B5B-92DE-AEC5156826DD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9E62AADB-AF0D-419D-BEE7-45D8462514D3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CFE48EBB-5F9D-402B-8647-39A7C23315F4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9B7D706F-DD0B-4901-AD12-CAD7FEF1EC13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161DBFEC-EFEA-4F94-9D56-BFDEEC6DE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70D9891D-FF18-440C-A321-DEBA378FF7AB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AB6B49C9-4E0F-4510-AE71-5A1BBAE00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AEE8BC24-6E0B-4F7A-A8B8-DDBED40345BC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5EEC051-D113-45D9-A822-C9818385860A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64CEF213-5987-4627-867B-49F8F4858AB1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AB96A7EA-C938-49CA-8942-7CB30359FBC7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56847834-B308-45FC-B14C-6B0E1A57E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2BD8803D-C03E-4FDE-81BF-F6E201486D96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6E6557B1-50D5-44F2-A974-C75531DD9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5BF68B52-09E7-40F1-8268-CDD78AFDFFAE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4FD7A942-DD7E-4828-A137-D36896000273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2652BF3E-7799-4C33-843C-50193CFC9E56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C5168D92-6421-492C-8F44-70246837B5CA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E2E4F9B9-B55B-43DF-96CD-31F0F296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D7D66551-A3BC-4F76-90F6-9177D822E265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D981FFF3-D711-4816-B8A9-4852FC54B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95E74476-8309-42EA-8AF9-B6CAD3D8CB7A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3DA831AF-52A4-466A-8E9E-C8677EF73304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671BC3AD-405F-462C-BAB3-06051791E8B2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AC106EA3-F192-4540-B12C-BEC57F50A1B5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CE692598-025C-46CB-9C19-C9A39D353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E82EFD4C-0DED-44E7-830C-BB13EEA3E2A6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E3B99D42-381B-40EA-BB8A-A9F3F1104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157C99F6-B734-478B-95B5-83DC8609560E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3E7B44E7-9948-4DF0-9289-D16C768BD464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0A9BC2F5-D7CB-494C-BE51-3EC1538A6A6A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42342995-79F1-4E52-8A90-DA4832907FE0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1CE921C7-6599-47F3-BB86-C20D77FE8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D5B66EE0-BA8E-4B42-997D-A589724A2AB5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B7EFBE7F-FEA6-4BC5-9118-B8B5EDD9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182430B6-98A2-44D6-8703-4A52211E78B4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62CE50DA-3AAA-4931-ABBE-D0A237CD0630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9D04A72A-5B7B-4F9E-B648-559DF36441A9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685E265D-98F6-4CBE-A705-1D87F500C100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2924F18A-A26B-4994-B43A-4CA0982E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403625F8-0B7E-4F55-AC0F-DCB66E8EA154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62E1E798-4325-426A-9FA6-657829BDD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6B4B3048-87DE-4F7A-9D6E-4D6795290EA1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127C4165-49BB-4FAF-9366-E5857207FD0A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EBF244E0-2694-4F72-86C1-1DF78189D011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21438ED5-3409-4C1B-99C7-E5C23527F603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13064727-A1A3-45F6-9132-8D386B7F2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0F7FCFB0-95BA-4361-A0C2-AF9E71C5177F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C44ED89F-D0FC-4055-82AF-EB3392AFE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FB4D39B9-06EC-4BBF-BC86-B3B2B8A2D224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6B6E47BD-3885-4386-B409-40E5E4A227CA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04C90DE1-6C46-43A3-AB45-E440B071C49A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CBCD1BF7-C22C-4886-9746-36C481D8B9FC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DE0DC5E0-8973-4B0F-A38A-76D578682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842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242D87DC-B553-41E3-878D-9E952EAA689F}"/>
            </a:ext>
          </a:extLst>
        </xdr:cNvPr>
        <xdr:cNvSpPr txBox="1">
          <a:spLocks noChangeArrowheads="1"/>
        </xdr:cNvSpPr>
      </xdr:nvSpPr>
      <xdr:spPr bwMode="auto">
        <a:xfrm>
          <a:off x="12061825" y="169799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34B141FB-149C-4D53-B205-22F6C6CBA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178784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CFB562DF-A593-4924-8B04-7B094D799157}"/>
            </a:ext>
          </a:extLst>
        </xdr:cNvPr>
        <xdr:cNvCxnSpPr>
          <a:cxnSpLocks noChangeShapeType="1"/>
        </xdr:cNvCxnSpPr>
      </xdr:nvCxnSpPr>
      <xdr:spPr bwMode="auto">
        <a:xfrm>
          <a:off x="1447800" y="183705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02A4D01C-18EB-440F-9E51-7BA6B653961D}"/>
            </a:ext>
          </a:extLst>
        </xdr:cNvPr>
        <xdr:cNvCxnSpPr>
          <a:cxnSpLocks noChangeShapeType="1"/>
        </xdr:cNvCxnSpPr>
      </xdr:nvCxnSpPr>
      <xdr:spPr bwMode="auto">
        <a:xfrm>
          <a:off x="1779270" y="183705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33C04365-02FF-4071-82E4-6FF0ACB06BDE}"/>
            </a:ext>
          </a:extLst>
        </xdr:cNvPr>
        <xdr:cNvCxnSpPr>
          <a:cxnSpLocks noChangeShapeType="1"/>
        </xdr:cNvCxnSpPr>
      </xdr:nvCxnSpPr>
      <xdr:spPr bwMode="auto">
        <a:xfrm>
          <a:off x="11185525" y="183419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BE5BB123-5093-48D7-8C55-DEB112FA2538}"/>
            </a:ext>
          </a:extLst>
        </xdr:cNvPr>
        <xdr:cNvCxnSpPr>
          <a:cxnSpLocks noChangeShapeType="1"/>
        </xdr:cNvCxnSpPr>
      </xdr:nvCxnSpPr>
      <xdr:spPr bwMode="auto">
        <a:xfrm>
          <a:off x="11571605" y="183419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240FA7D3-8F3C-49C4-9567-D56D2297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948399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72445DAF-1112-4AE8-B44D-983D2B079910}"/>
            </a:ext>
          </a:extLst>
        </xdr:cNvPr>
        <xdr:cNvSpPr txBox="1">
          <a:spLocks noChangeArrowheads="1"/>
        </xdr:cNvSpPr>
      </xdr:nvSpPr>
      <xdr:spPr bwMode="auto">
        <a:xfrm>
          <a:off x="12061825" y="30514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41EB581F-79D1-4C5A-A3C3-DD1B8B2E5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31413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65EB4E33-45D6-4FA0-91CD-C1C8EBF8DEBD}"/>
            </a:ext>
          </a:extLst>
        </xdr:cNvPr>
        <xdr:cNvCxnSpPr>
          <a:cxnSpLocks noChangeShapeType="1"/>
        </xdr:cNvCxnSpPr>
      </xdr:nvCxnSpPr>
      <xdr:spPr bwMode="auto">
        <a:xfrm>
          <a:off x="1447800" y="31905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763EAD1B-440F-4222-9C01-594082E813F3}"/>
            </a:ext>
          </a:extLst>
        </xdr:cNvPr>
        <xdr:cNvCxnSpPr>
          <a:cxnSpLocks noChangeShapeType="1"/>
        </xdr:cNvCxnSpPr>
      </xdr:nvCxnSpPr>
      <xdr:spPr bwMode="auto">
        <a:xfrm>
          <a:off x="1779270" y="31905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E56BFB50-08FA-4FAF-B32B-F7B961C2ED9C}"/>
            </a:ext>
          </a:extLst>
        </xdr:cNvPr>
        <xdr:cNvCxnSpPr>
          <a:cxnSpLocks noChangeShapeType="1"/>
        </xdr:cNvCxnSpPr>
      </xdr:nvCxnSpPr>
      <xdr:spPr bwMode="auto">
        <a:xfrm>
          <a:off x="11185525" y="31877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1BF40265-6EBF-4130-85B9-98DDAA0E6390}"/>
            </a:ext>
          </a:extLst>
        </xdr:cNvPr>
        <xdr:cNvCxnSpPr>
          <a:cxnSpLocks noChangeShapeType="1"/>
        </xdr:cNvCxnSpPr>
      </xdr:nvCxnSpPr>
      <xdr:spPr bwMode="auto">
        <a:xfrm>
          <a:off x="11571605" y="31877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E51714FE-DB0D-49B6-AEB9-2B42F303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531049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0D78A37F-8BE5-4B7D-8AB8-AED5AC4D51B7}"/>
            </a:ext>
          </a:extLst>
        </xdr:cNvPr>
        <xdr:cNvSpPr txBox="1">
          <a:spLocks noChangeArrowheads="1"/>
        </xdr:cNvSpPr>
      </xdr:nvSpPr>
      <xdr:spPr bwMode="auto">
        <a:xfrm>
          <a:off x="12061825" y="44611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D56153D6-B1FF-4C04-82F6-357BB523E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45510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6CDF4403-7877-4329-AFEF-494D4A9E0DC1}"/>
            </a:ext>
          </a:extLst>
        </xdr:cNvPr>
        <xdr:cNvCxnSpPr>
          <a:cxnSpLocks noChangeShapeType="1"/>
        </xdr:cNvCxnSpPr>
      </xdr:nvCxnSpPr>
      <xdr:spPr bwMode="auto">
        <a:xfrm>
          <a:off x="1447800" y="46002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642585DC-2A55-49E7-B9DE-86862D86611A}"/>
            </a:ext>
          </a:extLst>
        </xdr:cNvPr>
        <xdr:cNvCxnSpPr>
          <a:cxnSpLocks noChangeShapeType="1"/>
        </xdr:cNvCxnSpPr>
      </xdr:nvCxnSpPr>
      <xdr:spPr bwMode="auto">
        <a:xfrm>
          <a:off x="1779270" y="46002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E3ADC28E-7539-49B8-9258-E2FEF9D02408}"/>
            </a:ext>
          </a:extLst>
        </xdr:cNvPr>
        <xdr:cNvCxnSpPr>
          <a:cxnSpLocks noChangeShapeType="1"/>
        </xdr:cNvCxnSpPr>
      </xdr:nvCxnSpPr>
      <xdr:spPr bwMode="auto">
        <a:xfrm>
          <a:off x="11185525" y="45974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E6EF2EA3-AAF0-4157-A9F3-2CCCB0459DB6}"/>
            </a:ext>
          </a:extLst>
        </xdr:cNvPr>
        <xdr:cNvCxnSpPr>
          <a:cxnSpLocks noChangeShapeType="1"/>
        </xdr:cNvCxnSpPr>
      </xdr:nvCxnSpPr>
      <xdr:spPr bwMode="auto">
        <a:xfrm>
          <a:off x="11571605" y="45974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0AE664FD-A064-4827-AE4E-BCF8F039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437549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E47A3178-7340-4D81-BB92-DF21EE681B81}"/>
            </a:ext>
          </a:extLst>
        </xdr:cNvPr>
        <xdr:cNvSpPr txBox="1">
          <a:spLocks noChangeArrowheads="1"/>
        </xdr:cNvSpPr>
      </xdr:nvSpPr>
      <xdr:spPr bwMode="auto">
        <a:xfrm>
          <a:off x="12061825" y="583279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05ACAC18-4877-4256-853D-C9203C153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592264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EECD2F23-80F2-4F33-BDA5-9A8CEB713D7D}"/>
            </a:ext>
          </a:extLst>
        </xdr:cNvPr>
        <xdr:cNvCxnSpPr>
          <a:cxnSpLocks noChangeShapeType="1"/>
        </xdr:cNvCxnSpPr>
      </xdr:nvCxnSpPr>
      <xdr:spPr bwMode="auto">
        <a:xfrm>
          <a:off x="1447800" y="597185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4A9D9AB8-4B68-4133-965B-B75ED7F45804}"/>
            </a:ext>
          </a:extLst>
        </xdr:cNvPr>
        <xdr:cNvCxnSpPr>
          <a:cxnSpLocks noChangeShapeType="1"/>
        </xdr:cNvCxnSpPr>
      </xdr:nvCxnSpPr>
      <xdr:spPr bwMode="auto">
        <a:xfrm>
          <a:off x="1779270" y="597185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F159A5E0-F447-41C6-9F5D-A33BD6383332}"/>
            </a:ext>
          </a:extLst>
        </xdr:cNvPr>
        <xdr:cNvCxnSpPr>
          <a:cxnSpLocks noChangeShapeType="1"/>
        </xdr:cNvCxnSpPr>
      </xdr:nvCxnSpPr>
      <xdr:spPr bwMode="auto">
        <a:xfrm>
          <a:off x="11185525" y="596900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CD3EF097-72B2-4A17-ADF3-643181DDFCFF}"/>
            </a:ext>
          </a:extLst>
        </xdr:cNvPr>
        <xdr:cNvCxnSpPr>
          <a:cxnSpLocks noChangeShapeType="1"/>
        </xdr:cNvCxnSpPr>
      </xdr:nvCxnSpPr>
      <xdr:spPr bwMode="auto">
        <a:xfrm>
          <a:off x="11571605" y="596900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65066A07-683D-46DF-AB79-39120D66E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048774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80C45D7F-48AC-402A-9533-F1DE55ED03D0}"/>
            </a:ext>
          </a:extLst>
        </xdr:cNvPr>
        <xdr:cNvSpPr txBox="1">
          <a:spLocks noChangeArrowheads="1"/>
        </xdr:cNvSpPr>
      </xdr:nvSpPr>
      <xdr:spPr bwMode="auto">
        <a:xfrm>
          <a:off x="12061825" y="7225347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D1FE2596-C031-466E-911D-04114D055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1050" y="7315200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C6EF02D0-8E71-4110-9EB3-80856800022D}"/>
            </a:ext>
          </a:extLst>
        </xdr:cNvPr>
        <xdr:cNvCxnSpPr>
          <a:cxnSpLocks noChangeShapeType="1"/>
        </xdr:cNvCxnSpPr>
      </xdr:nvCxnSpPr>
      <xdr:spPr bwMode="auto">
        <a:xfrm>
          <a:off x="1447800" y="7364412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79351E75-EA11-4572-A74A-24E3F88DCCEE}"/>
            </a:ext>
          </a:extLst>
        </xdr:cNvPr>
        <xdr:cNvCxnSpPr>
          <a:cxnSpLocks noChangeShapeType="1"/>
        </xdr:cNvCxnSpPr>
      </xdr:nvCxnSpPr>
      <xdr:spPr bwMode="auto">
        <a:xfrm>
          <a:off x="1779270" y="7364412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CA10F890-BCF6-408A-83E2-51F7329DF5F9}"/>
            </a:ext>
          </a:extLst>
        </xdr:cNvPr>
        <xdr:cNvCxnSpPr>
          <a:cxnSpLocks noChangeShapeType="1"/>
        </xdr:cNvCxnSpPr>
      </xdr:nvCxnSpPr>
      <xdr:spPr bwMode="auto">
        <a:xfrm>
          <a:off x="11185525" y="7361555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93640F65-175E-41F6-B53B-3D72D1680B52}"/>
            </a:ext>
          </a:extLst>
        </xdr:cNvPr>
        <xdr:cNvCxnSpPr>
          <a:cxnSpLocks noChangeShapeType="1"/>
        </xdr:cNvCxnSpPr>
      </xdr:nvCxnSpPr>
      <xdr:spPr bwMode="auto">
        <a:xfrm>
          <a:off x="11571605" y="7361555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5406E87C-8D69-4FDD-B863-EAA810BE8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93DF803C-727A-4462-A381-68839DE6A97D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B5004CC5-06E9-4ECA-BC9B-B2A387074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C128B30E-08A5-44EE-AF17-B9DBFC15BA87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D7E84C1D-81AC-440B-A323-3BBA7166D2DA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A0982F64-4CE8-43D5-944A-EC8A3347A17D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CA2436DB-BE88-4AF7-9E80-CFDD9278EB7B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2729E9CB-CC05-42FF-9547-3E6E9AC5E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2FC368F7-6269-40F5-83D4-249B2FD10A84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92102990-4BFB-4A97-9714-5B6319600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5C00858B-3788-4CF7-8F17-E22FB4D0855A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A9320E3C-6E7A-49CE-B003-8D9FA8DC15E0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778D8CF4-6537-41DA-A52B-199CCDC89894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F1B3B87F-4B8D-4FA4-9F8E-CCC3627689B9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52B82B9C-4E41-492B-96B9-0D6559CF2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C16A8B19-1AD3-4967-9456-54099D56BD48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CE6A5A51-3FE4-4424-A106-D54741C37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47FD7AB8-493F-4845-BABC-EAD6593EA79E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A0DF9666-5074-4083-8DDE-1C84789F990D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A973321F-D2CE-4BEA-8CEA-A97E05AF3515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01DC1ABF-EE01-4E76-93B6-0258446C5703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C05044CF-13A5-49C6-A0CB-D98F48F3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A422B4BD-748B-41B3-BC63-7D068226E247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A016C94F-F454-4558-A2E5-3E1A26327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969F8A2C-1C25-45C1-83BA-DC3D71C6F0B5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AE633908-FA8E-4154-BA70-D67D1C945F62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68BB88D5-9D0E-4194-B6E9-A2F0686A44AF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66AFB611-3441-43BA-88D5-BAFD3DE58BA1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6B0392C1-5CC4-489D-B937-633CEDBAF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4E4C0F90-D012-47FD-A263-15C82DD0327E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A65756A4-6D2E-495E-8D40-34E1B7B53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E1A125FF-D431-4DDB-AE46-5A5E450B426D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B84B5A5C-1453-418B-9262-E038FB6DEAE5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22F559EE-861D-4DDE-918C-CE8732F602F6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60485EAA-E970-4033-BD61-FCA3B91B6DC4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82FA0C99-278A-4920-8A38-AA170C538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85A2E158-624F-4132-B994-C23B151B91B2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A0492EED-CE5A-44A2-B158-97F2C8795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66D6B08A-15CC-4FBF-8A73-951A27FCFB78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47968F16-8A13-4290-AA89-447BBCAFD3CE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A114B8AF-C196-4298-B31B-BC082130E68F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35B08271-8C1D-4DA2-89F6-416E250E4883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E90F0C17-1C38-480D-9915-7BC99BD45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7A758FD5-7F04-4517-AAC8-B87E5CB1D163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42CF7471-CFB0-43D9-B6D8-D8976DBD9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3A1E3B6C-70A1-4D65-92FD-EFEC0B6ADD78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6DAEA85B-3F38-4961-AE9E-B55240C3F2A1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82B18362-9C7C-4234-8EB4-E44D0B1BF699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94C3A534-1225-4D6F-B527-5D32059E48DE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3A22EE10-2FBF-4CA1-AB14-9FDBEA8F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922DA4A4-9C17-41A9-9EBD-27242C99CD12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A4D1AE21-FAB1-4985-AEA4-4C7A6405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A178DD90-150F-4609-ADBB-0D4B78042008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110B5FDD-4EE9-41C5-AEE1-FC74045264D9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374CACC0-394E-4B8C-92EF-9D16FB4358E0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DAC769C4-7064-40EA-B893-D512E98432AF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4672AEE4-1721-4884-8A9A-CD72ABE37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99FD42EE-0AE4-46F9-950A-F47442CF8D75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BE558750-1DE3-49AC-8DF1-6B9DD0D0C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B1F42962-CD81-471E-BC70-2E25CAB52139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C3DBE4D5-08B5-4F42-AAD4-BD4F51D544EA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8C22C70D-1660-4D2A-81AE-9992F29F5CCB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1C7DB337-0774-4355-B53F-652E827A2EF1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976AB2AB-E92B-4EFE-A4C5-E6858141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AA1F09E0-45F0-4A06-AF80-0A088783B065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869BCA19-2CD0-4DE8-852C-61343961B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288CBCEE-1844-4676-9DF9-7800A7F2DC9E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0063F578-EEF6-4912-9D0E-78FDAE096CDE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E0325BCC-3DFD-4618-BFD6-C8294AB79560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6B566315-533E-4C65-A247-534580C4E3CC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E164630E-F4D5-4F6A-AFCB-30CA0A5CB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1D49766B-13E0-4542-AFA6-E0C96BA9032B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D08E87EB-4283-4A12-B59B-FD8FDADFE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1E76CAAB-0A8A-436E-A662-2F1245A14B8A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2E742361-9162-4103-BA51-4CDDACACD029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D218FCDE-AC7E-42E3-8ECA-FAB05A32EC88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9E105211-4217-4AD3-B950-F7B43FE9EE03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8FB67087-F1DF-4155-99E3-155BBD713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4D19361B-3C04-4E3A-9B06-8B3986B28DBE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68EC996D-A5D5-414B-A894-E748DC884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5938E4B6-146C-41BB-9B78-1668A8652038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A3FED1B1-474E-4020-B9EC-59219FF0526F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A49EAACE-684E-4332-8ADE-C4AC98D7FED0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D1BCEB2B-33E3-48BB-868A-2234835A459D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EE5579EC-C764-4AB7-938D-B04EA2623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B8A5A047-5AC4-4930-9EB9-D5CF3B16655C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8B01D026-AAC4-4CD8-B20E-C2CCA1877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CC1E4782-8DC3-44AC-8BCF-E9F4A82B2D8E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822B66B2-8A4B-4F46-A132-E4A0B8E37AAB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1B74E238-C858-4597-A733-47C800EC22ED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8F3FAE8B-F6B7-47FC-9CA8-ECB2F7D0064F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09482CA9-FE37-4922-A850-1F029CA63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C5AF883E-84A2-4DAA-B1A5-C4B155789571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FCED0D3A-1C4B-43E8-BDA3-2F777065D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94E7D817-48C3-4FFE-BFD8-2C056705F1E4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7990B55F-31C0-4364-AFF6-6C9939A52F68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4D86275F-4130-433D-B562-8D0AD9ECD23C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0ACA7F3B-C13E-42A6-90D1-D638E68C7D42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31576A8E-973D-4E01-9ABD-1545907BE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1BD7C825-7277-4E29-9368-461E698341F5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D138ECB0-FC7C-4CF1-A57C-B04B513E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C1C39CBB-8229-4350-946D-4C813B10F620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D0E17909-3335-4675-AED1-B0767F388508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483F9D23-40E1-472C-A42A-B033E5988294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7428F433-2AF9-4CCB-9CD3-2F7BF077C0DB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74F38B02-98D7-41B2-A5C4-BB50D29DA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7D810E11-5C2C-4E4C-AABE-DF605083AAB1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2A92BC05-46BE-4610-B066-A1F2AE39C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103CA2B2-A946-48C0-BC22-75EB6B4F1838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B92F0D81-2DC2-48DC-9FAC-5E48B445C003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8632283F-82EF-4ECA-9906-0D9E80D38B92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5A79AC39-BCF3-4D1E-9911-3561C0ACE90C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E658D1E0-E094-409C-BFC4-B20D51F8B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7ACFB75D-C38E-408A-9951-733613270194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BA20D09D-B541-45DD-8DDE-D99ACBA20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4F1A328D-61D5-46C8-85CF-D2116631E7E3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456CA02A-8A46-4995-B083-376EB0523260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99928B0C-0ABD-4D15-9F3D-0516397ADDB2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A4EE3F28-C8B3-4684-8854-5C8E7E62CE15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1BC7CB59-BC54-4173-93C6-B89A6CC7A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3B715715-4527-474A-9785-CD900A64BCDF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1B994FCC-3099-4308-ACE1-EBEB177F4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0B1AB58D-81B4-42B4-A78F-A109A51730DC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206F396D-E73D-4092-8F9E-D31FF44FA554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C710A0BE-A7DD-438A-9595-F287C22CE046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BA929D27-4D15-416A-A178-08AE175BA16A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ADDC8FEC-BF2F-4762-9D98-E5C42968F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406EB191-3EFF-4EE1-82DF-4DBE0351FD3A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5C7F27F3-B1E1-4371-9E73-5BA3A99A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EAA4C0D6-CF97-4EFE-9A93-862B5FE33D45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F3C55521-6DA8-4476-884F-487F34B3F0F0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D72731E4-F29B-415D-BE25-A46EC27DDC18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EA378331-5325-4C66-85AF-32552AE946AC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061296D7-0B24-44D3-BC4B-08F9F66BD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286C8EB2-8199-4E4A-9806-931397A065B0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C884F59F-77C0-4F1F-9372-9E327C24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5FE1021B-8F1D-43BD-A288-539BCE80B1B9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CCD2AE38-141A-4800-999C-333A953D1FF3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997C4AE0-06AD-4C33-B8A3-B59BC44E7D44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B4AE49C6-F9A3-4CEF-93B9-56083F57E4AA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A9C0B099-114A-439B-9B7C-AC2F1FF1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A3C7C090-87B2-4950-B9A4-5AEB0E6A1B59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B526E0B9-AB08-4EE5-82D0-F403FE0E2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2746107C-B41A-4E60-B710-8FD834640756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EF055035-B634-40C7-8E19-DAA897F90BD8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4C09F5FC-6CBD-4428-9D6D-772BBCC9FA77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F1C40856-8128-45F9-840A-8D263C051E75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4FF12629-4A6F-4378-B7AA-D0CAA880C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A4CC3AD9-9A62-439C-B730-C67B8F9AC6FF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2301372A-A011-4E4A-82CB-09E3B9B09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2B3F487C-53B7-493B-B332-653417AE611D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89488E8C-4AE8-4A2D-96FB-42485699D18C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EFE787D3-4071-4CA3-AE22-256A1C960EBC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11AE8362-CC27-4CD7-AD7A-E34D36B2571D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A2ADD204-61C8-43AF-910A-196D07B44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89513E7A-F9B9-4790-BDD6-35AC5CB32425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D6CB0D5B-D30C-4766-9A30-9D1347C1F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53429194-9D36-46F5-B39B-8EABD11E5E40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16DB53A1-970C-4E40-9089-8A80A055AA5D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4DC1819E-889C-40ED-B88F-996DDCEBEC3F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B7627F0A-D3F5-44E0-8CC1-1926CE790DFB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ACF91198-678E-4556-88B8-92A818096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E5A06DF6-469E-4501-89B4-166122DDE142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F592CCE8-EB6D-4546-A8E9-959F39E7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54FF8510-4819-4269-95FB-FB7D43893612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DB11D5AA-3EB2-419B-BD54-C60D4EBE9861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B5BF43BA-98EB-409A-BAD9-EA81C1768769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4E639AAF-2B88-44F0-A5BD-24A87357F002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D932F9FB-37D6-4266-B678-AE9190480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C9EDBF04-0BDD-4AA9-9BF5-EEC404289F47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45B2C0F3-0472-493A-B988-E83C4908C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D0036986-E8A7-412A-8D86-D82B0AC33666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E64110B0-BDF6-4661-A21E-B2AC400F9F22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73AC3DA6-7139-4031-90CF-A34048C37653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DDD1BE34-28C3-4D6D-B061-6380EC47490A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3</xdr:row>
      <xdr:rowOff>3174</xdr:rowOff>
    </xdr:from>
    <xdr:to>
      <xdr:col>4</xdr:col>
      <xdr:colOff>1212273</xdr:colOff>
      <xdr:row>8</xdr:row>
      <xdr:rowOff>9525</xdr:rowOff>
    </xdr:to>
    <xdr:pic>
      <xdr:nvPicPr>
        <xdr:cNvPr id="2" name="Picture 208">
          <a:extLst>
            <a:ext uri="{FF2B5EF4-FFF2-40B4-BE49-F238E27FC236}">
              <a16:creationId xmlns:a16="http://schemas.microsoft.com/office/drawing/2014/main" id="{01101CBE-6150-45C9-B186-63C554566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517524"/>
          <a:ext cx="1259898" cy="122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56</xdr:row>
      <xdr:rowOff>177800</xdr:rowOff>
    </xdr:from>
    <xdr:to>
      <xdr:col>16</xdr:col>
      <xdr:colOff>173355</xdr:colOff>
      <xdr:row>63</xdr:row>
      <xdr:rowOff>95250</xdr:rowOff>
    </xdr:to>
    <xdr:sp macro="" textlink="">
      <xdr:nvSpPr>
        <xdr:cNvPr id="3" name="Text Box 169">
          <a:extLst>
            <a:ext uri="{FF2B5EF4-FFF2-40B4-BE49-F238E27FC236}">
              <a16:creationId xmlns:a16="http://schemas.microsoft.com/office/drawing/2014/main" id="{13214A4E-9688-4C6B-A98E-92C924DB2977}"/>
            </a:ext>
          </a:extLst>
        </xdr:cNvPr>
        <xdr:cNvSpPr txBox="1">
          <a:spLocks noChangeArrowheads="1"/>
        </xdr:cNvSpPr>
      </xdr:nvSpPr>
      <xdr:spPr bwMode="auto">
        <a:xfrm>
          <a:off x="11737975" y="17103725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61</xdr:row>
      <xdr:rowOff>76201</xdr:rowOff>
    </xdr:from>
    <xdr:to>
      <xdr:col>16</xdr:col>
      <xdr:colOff>36195</xdr:colOff>
      <xdr:row>63</xdr:row>
      <xdr:rowOff>101601</xdr:rowOff>
    </xdr:to>
    <xdr:pic>
      <xdr:nvPicPr>
        <xdr:cNvPr id="4" name="Picture 205">
          <a:extLst>
            <a:ext uri="{FF2B5EF4-FFF2-40B4-BE49-F238E27FC236}">
              <a16:creationId xmlns:a16="http://schemas.microsoft.com/office/drawing/2014/main" id="{A25616FB-4BDE-4D56-A450-C3CBFED66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18002251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63</xdr:row>
      <xdr:rowOff>168275</xdr:rowOff>
    </xdr:from>
    <xdr:to>
      <xdr:col>4</xdr:col>
      <xdr:colOff>407670</xdr:colOff>
      <xdr:row>63</xdr:row>
      <xdr:rowOff>168275</xdr:rowOff>
    </xdr:to>
    <xdr:cxnSp macro="">
      <xdr:nvCxnSpPr>
        <xdr:cNvPr id="5" name="Line 207">
          <a:extLst>
            <a:ext uri="{FF2B5EF4-FFF2-40B4-BE49-F238E27FC236}">
              <a16:creationId xmlns:a16="http://schemas.microsoft.com/office/drawing/2014/main" id="{90314171-6F67-4C4C-B976-67D06262DD98}"/>
            </a:ext>
          </a:extLst>
        </xdr:cNvPr>
        <xdr:cNvCxnSpPr>
          <a:cxnSpLocks noChangeShapeType="1"/>
        </xdr:cNvCxnSpPr>
      </xdr:nvCxnSpPr>
      <xdr:spPr bwMode="auto">
        <a:xfrm>
          <a:off x="1447800" y="18494375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63</xdr:row>
      <xdr:rowOff>168275</xdr:rowOff>
    </xdr:from>
    <xdr:to>
      <xdr:col>5</xdr:col>
      <xdr:colOff>0</xdr:colOff>
      <xdr:row>63</xdr:row>
      <xdr:rowOff>168275</xdr:rowOff>
    </xdr:to>
    <xdr:cxnSp macro="">
      <xdr:nvCxnSpPr>
        <xdr:cNvPr id="6" name="Line 206">
          <a:extLst>
            <a:ext uri="{FF2B5EF4-FFF2-40B4-BE49-F238E27FC236}">
              <a16:creationId xmlns:a16="http://schemas.microsoft.com/office/drawing/2014/main" id="{702FFBA5-D88E-4CDB-831D-4B5DA5318AE6}"/>
            </a:ext>
          </a:extLst>
        </xdr:cNvPr>
        <xdr:cNvCxnSpPr>
          <a:cxnSpLocks noChangeShapeType="1"/>
        </xdr:cNvCxnSpPr>
      </xdr:nvCxnSpPr>
      <xdr:spPr bwMode="auto">
        <a:xfrm>
          <a:off x="1779270" y="18494375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63</xdr:row>
      <xdr:rowOff>139700</xdr:rowOff>
    </xdr:from>
    <xdr:to>
      <xdr:col>14</xdr:col>
      <xdr:colOff>398145</xdr:colOff>
      <xdr:row>63</xdr:row>
      <xdr:rowOff>139700</xdr:rowOff>
    </xdr:to>
    <xdr:cxnSp macro="">
      <xdr:nvCxnSpPr>
        <xdr:cNvPr id="7" name="Line 204">
          <a:extLst>
            <a:ext uri="{FF2B5EF4-FFF2-40B4-BE49-F238E27FC236}">
              <a16:creationId xmlns:a16="http://schemas.microsoft.com/office/drawing/2014/main" id="{D3C0E90D-EA3F-425F-985E-02A206061158}"/>
            </a:ext>
          </a:extLst>
        </xdr:cNvPr>
        <xdr:cNvCxnSpPr>
          <a:cxnSpLocks noChangeShapeType="1"/>
        </xdr:cNvCxnSpPr>
      </xdr:nvCxnSpPr>
      <xdr:spPr bwMode="auto">
        <a:xfrm>
          <a:off x="10861675" y="18465800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63</xdr:row>
      <xdr:rowOff>139700</xdr:rowOff>
    </xdr:from>
    <xdr:to>
      <xdr:col>16</xdr:col>
      <xdr:colOff>54610</xdr:colOff>
      <xdr:row>63</xdr:row>
      <xdr:rowOff>139700</xdr:rowOff>
    </xdr:to>
    <xdr:cxnSp macro="">
      <xdr:nvCxnSpPr>
        <xdr:cNvPr id="8" name="Line 203">
          <a:extLst>
            <a:ext uri="{FF2B5EF4-FFF2-40B4-BE49-F238E27FC236}">
              <a16:creationId xmlns:a16="http://schemas.microsoft.com/office/drawing/2014/main" id="{F03D8D76-972F-4B40-82A5-34632414916E}"/>
            </a:ext>
          </a:extLst>
        </xdr:cNvPr>
        <xdr:cNvCxnSpPr>
          <a:cxnSpLocks noChangeShapeType="1"/>
        </xdr:cNvCxnSpPr>
      </xdr:nvCxnSpPr>
      <xdr:spPr bwMode="auto">
        <a:xfrm>
          <a:off x="11247755" y="18465800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67</xdr:row>
      <xdr:rowOff>3174</xdr:rowOff>
    </xdr:from>
    <xdr:to>
      <xdr:col>4</xdr:col>
      <xdr:colOff>1212273</xdr:colOff>
      <xdr:row>72</xdr:row>
      <xdr:rowOff>9525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53E37B30-DF65-4456-A128-C2060A7A9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9072224"/>
          <a:ext cx="1259898" cy="100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120</xdr:row>
      <xdr:rowOff>177800</xdr:rowOff>
    </xdr:from>
    <xdr:to>
      <xdr:col>16</xdr:col>
      <xdr:colOff>173355</xdr:colOff>
      <xdr:row>127</xdr:row>
      <xdr:rowOff>95250</xdr:rowOff>
    </xdr:to>
    <xdr:sp macro="" textlink="">
      <xdr:nvSpPr>
        <xdr:cNvPr id="10" name="Text Box 169">
          <a:extLst>
            <a:ext uri="{FF2B5EF4-FFF2-40B4-BE49-F238E27FC236}">
              <a16:creationId xmlns:a16="http://schemas.microsoft.com/office/drawing/2014/main" id="{E4B23B82-82E3-40CC-A592-698AA3680AE7}"/>
            </a:ext>
          </a:extLst>
        </xdr:cNvPr>
        <xdr:cNvSpPr txBox="1">
          <a:spLocks noChangeArrowheads="1"/>
        </xdr:cNvSpPr>
      </xdr:nvSpPr>
      <xdr:spPr bwMode="auto">
        <a:xfrm>
          <a:off x="11737975" y="30638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125</xdr:row>
      <xdr:rowOff>76201</xdr:rowOff>
    </xdr:from>
    <xdr:to>
      <xdr:col>16</xdr:col>
      <xdr:colOff>36195</xdr:colOff>
      <xdr:row>127</xdr:row>
      <xdr:rowOff>101601</xdr:rowOff>
    </xdr:to>
    <xdr:pic>
      <xdr:nvPicPr>
        <xdr:cNvPr id="11" name="Picture 205">
          <a:extLst>
            <a:ext uri="{FF2B5EF4-FFF2-40B4-BE49-F238E27FC236}">
              <a16:creationId xmlns:a16="http://schemas.microsoft.com/office/drawing/2014/main" id="{CFBA970C-5FA8-4F1C-81E8-481E89B87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31537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127</xdr:row>
      <xdr:rowOff>168275</xdr:rowOff>
    </xdr:from>
    <xdr:to>
      <xdr:col>4</xdr:col>
      <xdr:colOff>407670</xdr:colOff>
      <xdr:row>127</xdr:row>
      <xdr:rowOff>168275</xdr:rowOff>
    </xdr:to>
    <xdr:cxnSp macro="">
      <xdr:nvCxnSpPr>
        <xdr:cNvPr id="12" name="Line 207">
          <a:extLst>
            <a:ext uri="{FF2B5EF4-FFF2-40B4-BE49-F238E27FC236}">
              <a16:creationId xmlns:a16="http://schemas.microsoft.com/office/drawing/2014/main" id="{58D49464-5F63-47C7-8C00-16FF2D397F82}"/>
            </a:ext>
          </a:extLst>
        </xdr:cNvPr>
        <xdr:cNvCxnSpPr>
          <a:cxnSpLocks noChangeShapeType="1"/>
        </xdr:cNvCxnSpPr>
      </xdr:nvCxnSpPr>
      <xdr:spPr bwMode="auto">
        <a:xfrm>
          <a:off x="1447800" y="32029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127</xdr:row>
      <xdr:rowOff>168275</xdr:rowOff>
    </xdr:from>
    <xdr:to>
      <xdr:col>5</xdr:col>
      <xdr:colOff>0</xdr:colOff>
      <xdr:row>127</xdr:row>
      <xdr:rowOff>168275</xdr:rowOff>
    </xdr:to>
    <xdr:cxnSp macro="">
      <xdr:nvCxnSpPr>
        <xdr:cNvPr id="13" name="Line 206">
          <a:extLst>
            <a:ext uri="{FF2B5EF4-FFF2-40B4-BE49-F238E27FC236}">
              <a16:creationId xmlns:a16="http://schemas.microsoft.com/office/drawing/2014/main" id="{D0CBDA00-5FC0-4AF8-BEB9-90FE3588F957}"/>
            </a:ext>
          </a:extLst>
        </xdr:cNvPr>
        <xdr:cNvCxnSpPr>
          <a:cxnSpLocks noChangeShapeType="1"/>
        </xdr:cNvCxnSpPr>
      </xdr:nvCxnSpPr>
      <xdr:spPr bwMode="auto">
        <a:xfrm>
          <a:off x="1779270" y="32029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127</xdr:row>
      <xdr:rowOff>139700</xdr:rowOff>
    </xdr:from>
    <xdr:to>
      <xdr:col>14</xdr:col>
      <xdr:colOff>398145</xdr:colOff>
      <xdr:row>127</xdr:row>
      <xdr:rowOff>139700</xdr:rowOff>
    </xdr:to>
    <xdr:cxnSp macro="">
      <xdr:nvCxnSpPr>
        <xdr:cNvPr id="14" name="Line 204">
          <a:extLst>
            <a:ext uri="{FF2B5EF4-FFF2-40B4-BE49-F238E27FC236}">
              <a16:creationId xmlns:a16="http://schemas.microsoft.com/office/drawing/2014/main" id="{2DFC6010-0735-447F-AA72-3F01BA506FA2}"/>
            </a:ext>
          </a:extLst>
        </xdr:cNvPr>
        <xdr:cNvCxnSpPr>
          <a:cxnSpLocks noChangeShapeType="1"/>
        </xdr:cNvCxnSpPr>
      </xdr:nvCxnSpPr>
      <xdr:spPr bwMode="auto">
        <a:xfrm>
          <a:off x="10861675" y="32000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127</xdr:row>
      <xdr:rowOff>139700</xdr:rowOff>
    </xdr:from>
    <xdr:to>
      <xdr:col>16</xdr:col>
      <xdr:colOff>54610</xdr:colOff>
      <xdr:row>127</xdr:row>
      <xdr:rowOff>139700</xdr:rowOff>
    </xdr:to>
    <xdr:cxnSp macro="">
      <xdr:nvCxnSpPr>
        <xdr:cNvPr id="15" name="Line 203">
          <a:extLst>
            <a:ext uri="{FF2B5EF4-FFF2-40B4-BE49-F238E27FC236}">
              <a16:creationId xmlns:a16="http://schemas.microsoft.com/office/drawing/2014/main" id="{E9997839-E611-44DA-A870-3000C94CA432}"/>
            </a:ext>
          </a:extLst>
        </xdr:cNvPr>
        <xdr:cNvCxnSpPr>
          <a:cxnSpLocks noChangeShapeType="1"/>
        </xdr:cNvCxnSpPr>
      </xdr:nvCxnSpPr>
      <xdr:spPr bwMode="auto">
        <a:xfrm>
          <a:off x="11247755" y="32000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131</xdr:row>
      <xdr:rowOff>3174</xdr:rowOff>
    </xdr:from>
    <xdr:to>
      <xdr:col>5</xdr:col>
      <xdr:colOff>17319</xdr:colOff>
      <xdr:row>136</xdr:row>
      <xdr:rowOff>9525</xdr:rowOff>
    </xdr:to>
    <xdr:pic>
      <xdr:nvPicPr>
        <xdr:cNvPr id="16" name="Picture 208">
          <a:extLst>
            <a:ext uri="{FF2B5EF4-FFF2-40B4-BE49-F238E27FC236}">
              <a16:creationId xmlns:a16="http://schemas.microsoft.com/office/drawing/2014/main" id="{9C789345-7970-483F-81C3-C9F883EC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2654874"/>
          <a:ext cx="1293669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184</xdr:row>
      <xdr:rowOff>177800</xdr:rowOff>
    </xdr:from>
    <xdr:to>
      <xdr:col>16</xdr:col>
      <xdr:colOff>173355</xdr:colOff>
      <xdr:row>191</xdr:row>
      <xdr:rowOff>95250</xdr:rowOff>
    </xdr:to>
    <xdr:sp macro="" textlink="">
      <xdr:nvSpPr>
        <xdr:cNvPr id="17" name="Text Box 169">
          <a:extLst>
            <a:ext uri="{FF2B5EF4-FFF2-40B4-BE49-F238E27FC236}">
              <a16:creationId xmlns:a16="http://schemas.microsoft.com/office/drawing/2014/main" id="{3E63B8B8-3AE9-4B5B-A1E3-A82D23FCF59E}"/>
            </a:ext>
          </a:extLst>
        </xdr:cNvPr>
        <xdr:cNvSpPr txBox="1">
          <a:spLocks noChangeArrowheads="1"/>
        </xdr:cNvSpPr>
      </xdr:nvSpPr>
      <xdr:spPr bwMode="auto">
        <a:xfrm>
          <a:off x="11737975" y="44735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189</xdr:row>
      <xdr:rowOff>76201</xdr:rowOff>
    </xdr:from>
    <xdr:to>
      <xdr:col>16</xdr:col>
      <xdr:colOff>36195</xdr:colOff>
      <xdr:row>191</xdr:row>
      <xdr:rowOff>101601</xdr:rowOff>
    </xdr:to>
    <xdr:pic>
      <xdr:nvPicPr>
        <xdr:cNvPr id="18" name="Picture 205">
          <a:extLst>
            <a:ext uri="{FF2B5EF4-FFF2-40B4-BE49-F238E27FC236}">
              <a16:creationId xmlns:a16="http://schemas.microsoft.com/office/drawing/2014/main" id="{9101F49F-17F4-4727-B7DC-BF3F6195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45634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191</xdr:row>
      <xdr:rowOff>168275</xdr:rowOff>
    </xdr:from>
    <xdr:to>
      <xdr:col>4</xdr:col>
      <xdr:colOff>407670</xdr:colOff>
      <xdr:row>191</xdr:row>
      <xdr:rowOff>168275</xdr:rowOff>
    </xdr:to>
    <xdr:cxnSp macro="">
      <xdr:nvCxnSpPr>
        <xdr:cNvPr id="19" name="Line 207">
          <a:extLst>
            <a:ext uri="{FF2B5EF4-FFF2-40B4-BE49-F238E27FC236}">
              <a16:creationId xmlns:a16="http://schemas.microsoft.com/office/drawing/2014/main" id="{41578F8A-2798-43D9-AFBB-73F5BD721E0C}"/>
            </a:ext>
          </a:extLst>
        </xdr:cNvPr>
        <xdr:cNvCxnSpPr>
          <a:cxnSpLocks noChangeShapeType="1"/>
        </xdr:cNvCxnSpPr>
      </xdr:nvCxnSpPr>
      <xdr:spPr bwMode="auto">
        <a:xfrm>
          <a:off x="1447800" y="46126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191</xdr:row>
      <xdr:rowOff>168275</xdr:rowOff>
    </xdr:from>
    <xdr:to>
      <xdr:col>5</xdr:col>
      <xdr:colOff>0</xdr:colOff>
      <xdr:row>191</xdr:row>
      <xdr:rowOff>168275</xdr:rowOff>
    </xdr:to>
    <xdr:cxnSp macro="">
      <xdr:nvCxnSpPr>
        <xdr:cNvPr id="20" name="Line 206">
          <a:extLst>
            <a:ext uri="{FF2B5EF4-FFF2-40B4-BE49-F238E27FC236}">
              <a16:creationId xmlns:a16="http://schemas.microsoft.com/office/drawing/2014/main" id="{3AA39692-0AFB-41A6-B9BC-C0B89FA40B5F}"/>
            </a:ext>
          </a:extLst>
        </xdr:cNvPr>
        <xdr:cNvCxnSpPr>
          <a:cxnSpLocks noChangeShapeType="1"/>
        </xdr:cNvCxnSpPr>
      </xdr:nvCxnSpPr>
      <xdr:spPr bwMode="auto">
        <a:xfrm>
          <a:off x="1779270" y="46126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191</xdr:row>
      <xdr:rowOff>139700</xdr:rowOff>
    </xdr:from>
    <xdr:to>
      <xdr:col>14</xdr:col>
      <xdr:colOff>398145</xdr:colOff>
      <xdr:row>191</xdr:row>
      <xdr:rowOff>139700</xdr:rowOff>
    </xdr:to>
    <xdr:cxnSp macro="">
      <xdr:nvCxnSpPr>
        <xdr:cNvPr id="21" name="Line 204">
          <a:extLst>
            <a:ext uri="{FF2B5EF4-FFF2-40B4-BE49-F238E27FC236}">
              <a16:creationId xmlns:a16="http://schemas.microsoft.com/office/drawing/2014/main" id="{C4951094-1C37-4E20-B01C-2283D8BFDEBA}"/>
            </a:ext>
          </a:extLst>
        </xdr:cNvPr>
        <xdr:cNvCxnSpPr>
          <a:cxnSpLocks noChangeShapeType="1"/>
        </xdr:cNvCxnSpPr>
      </xdr:nvCxnSpPr>
      <xdr:spPr bwMode="auto">
        <a:xfrm>
          <a:off x="10861675" y="46097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191</xdr:row>
      <xdr:rowOff>139700</xdr:rowOff>
    </xdr:from>
    <xdr:to>
      <xdr:col>16</xdr:col>
      <xdr:colOff>54610</xdr:colOff>
      <xdr:row>191</xdr:row>
      <xdr:rowOff>139700</xdr:rowOff>
    </xdr:to>
    <xdr:cxnSp macro="">
      <xdr:nvCxnSpPr>
        <xdr:cNvPr id="22" name="Line 203">
          <a:extLst>
            <a:ext uri="{FF2B5EF4-FFF2-40B4-BE49-F238E27FC236}">
              <a16:creationId xmlns:a16="http://schemas.microsoft.com/office/drawing/2014/main" id="{3AAE12EF-76FB-49CA-9CCE-EC27CF2337E6}"/>
            </a:ext>
          </a:extLst>
        </xdr:cNvPr>
        <xdr:cNvCxnSpPr>
          <a:cxnSpLocks noChangeShapeType="1"/>
        </xdr:cNvCxnSpPr>
      </xdr:nvCxnSpPr>
      <xdr:spPr bwMode="auto">
        <a:xfrm>
          <a:off x="11247755" y="46097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194</xdr:row>
      <xdr:rowOff>3174</xdr:rowOff>
    </xdr:from>
    <xdr:to>
      <xdr:col>5</xdr:col>
      <xdr:colOff>34637</xdr:colOff>
      <xdr:row>199</xdr:row>
      <xdr:rowOff>9525</xdr:rowOff>
    </xdr:to>
    <xdr:pic>
      <xdr:nvPicPr>
        <xdr:cNvPr id="23" name="Picture 208">
          <a:extLst>
            <a:ext uri="{FF2B5EF4-FFF2-40B4-BE49-F238E27FC236}">
              <a16:creationId xmlns:a16="http://schemas.microsoft.com/office/drawing/2014/main" id="{96350A6C-A6AB-4DDE-9C85-F5823948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46561374"/>
          <a:ext cx="1310987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247</xdr:row>
      <xdr:rowOff>177800</xdr:rowOff>
    </xdr:from>
    <xdr:to>
      <xdr:col>16</xdr:col>
      <xdr:colOff>173355</xdr:colOff>
      <xdr:row>254</xdr:row>
      <xdr:rowOff>95250</xdr:rowOff>
    </xdr:to>
    <xdr:sp macro="" textlink="">
      <xdr:nvSpPr>
        <xdr:cNvPr id="24" name="Text Box 169">
          <a:extLst>
            <a:ext uri="{FF2B5EF4-FFF2-40B4-BE49-F238E27FC236}">
              <a16:creationId xmlns:a16="http://schemas.microsoft.com/office/drawing/2014/main" id="{2AB9B9D5-DAE6-4FF4-AC89-34CF6A3ACD5B}"/>
            </a:ext>
          </a:extLst>
        </xdr:cNvPr>
        <xdr:cNvSpPr txBox="1">
          <a:spLocks noChangeArrowheads="1"/>
        </xdr:cNvSpPr>
      </xdr:nvSpPr>
      <xdr:spPr bwMode="auto">
        <a:xfrm>
          <a:off x="11737975" y="5845175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252</xdr:row>
      <xdr:rowOff>76201</xdr:rowOff>
    </xdr:from>
    <xdr:to>
      <xdr:col>16</xdr:col>
      <xdr:colOff>36195</xdr:colOff>
      <xdr:row>254</xdr:row>
      <xdr:rowOff>101601</xdr:rowOff>
    </xdr:to>
    <xdr:pic>
      <xdr:nvPicPr>
        <xdr:cNvPr id="25" name="Picture 205">
          <a:extLst>
            <a:ext uri="{FF2B5EF4-FFF2-40B4-BE49-F238E27FC236}">
              <a16:creationId xmlns:a16="http://schemas.microsoft.com/office/drawing/2014/main" id="{B20E0C97-4B4C-46E0-B55B-8F39547CD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5935027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254</xdr:row>
      <xdr:rowOff>168275</xdr:rowOff>
    </xdr:from>
    <xdr:to>
      <xdr:col>4</xdr:col>
      <xdr:colOff>407670</xdr:colOff>
      <xdr:row>254</xdr:row>
      <xdr:rowOff>168275</xdr:rowOff>
    </xdr:to>
    <xdr:cxnSp macro="">
      <xdr:nvCxnSpPr>
        <xdr:cNvPr id="26" name="Line 207">
          <a:extLst>
            <a:ext uri="{FF2B5EF4-FFF2-40B4-BE49-F238E27FC236}">
              <a16:creationId xmlns:a16="http://schemas.microsoft.com/office/drawing/2014/main" id="{1071C0FF-A70C-4450-B56D-87194DDD5F8D}"/>
            </a:ext>
          </a:extLst>
        </xdr:cNvPr>
        <xdr:cNvCxnSpPr>
          <a:cxnSpLocks noChangeShapeType="1"/>
        </xdr:cNvCxnSpPr>
      </xdr:nvCxnSpPr>
      <xdr:spPr bwMode="auto">
        <a:xfrm>
          <a:off x="1447800" y="5984240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254</xdr:row>
      <xdr:rowOff>168275</xdr:rowOff>
    </xdr:from>
    <xdr:to>
      <xdr:col>5</xdr:col>
      <xdr:colOff>0</xdr:colOff>
      <xdr:row>254</xdr:row>
      <xdr:rowOff>168275</xdr:rowOff>
    </xdr:to>
    <xdr:cxnSp macro="">
      <xdr:nvCxnSpPr>
        <xdr:cNvPr id="27" name="Line 206">
          <a:extLst>
            <a:ext uri="{FF2B5EF4-FFF2-40B4-BE49-F238E27FC236}">
              <a16:creationId xmlns:a16="http://schemas.microsoft.com/office/drawing/2014/main" id="{0C0F9088-79B9-4F3A-8458-3F6F13656DC1}"/>
            </a:ext>
          </a:extLst>
        </xdr:cNvPr>
        <xdr:cNvCxnSpPr>
          <a:cxnSpLocks noChangeShapeType="1"/>
        </xdr:cNvCxnSpPr>
      </xdr:nvCxnSpPr>
      <xdr:spPr bwMode="auto">
        <a:xfrm>
          <a:off x="1779270" y="5984240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254</xdr:row>
      <xdr:rowOff>139700</xdr:rowOff>
    </xdr:from>
    <xdr:to>
      <xdr:col>14</xdr:col>
      <xdr:colOff>398145</xdr:colOff>
      <xdr:row>254</xdr:row>
      <xdr:rowOff>139700</xdr:rowOff>
    </xdr:to>
    <xdr:cxnSp macro="">
      <xdr:nvCxnSpPr>
        <xdr:cNvPr id="28" name="Line 204">
          <a:extLst>
            <a:ext uri="{FF2B5EF4-FFF2-40B4-BE49-F238E27FC236}">
              <a16:creationId xmlns:a16="http://schemas.microsoft.com/office/drawing/2014/main" id="{D6478FCC-9945-412A-9991-07A4D68EC8DA}"/>
            </a:ext>
          </a:extLst>
        </xdr:cNvPr>
        <xdr:cNvCxnSpPr>
          <a:cxnSpLocks noChangeShapeType="1"/>
        </xdr:cNvCxnSpPr>
      </xdr:nvCxnSpPr>
      <xdr:spPr bwMode="auto">
        <a:xfrm>
          <a:off x="10861675" y="5981382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254</xdr:row>
      <xdr:rowOff>139700</xdr:rowOff>
    </xdr:from>
    <xdr:to>
      <xdr:col>16</xdr:col>
      <xdr:colOff>54610</xdr:colOff>
      <xdr:row>254</xdr:row>
      <xdr:rowOff>139700</xdr:rowOff>
    </xdr:to>
    <xdr:cxnSp macro="">
      <xdr:nvCxnSpPr>
        <xdr:cNvPr id="29" name="Line 203">
          <a:extLst>
            <a:ext uri="{FF2B5EF4-FFF2-40B4-BE49-F238E27FC236}">
              <a16:creationId xmlns:a16="http://schemas.microsoft.com/office/drawing/2014/main" id="{3A9FEFED-A6E1-424D-B88A-02F35EF469BD}"/>
            </a:ext>
          </a:extLst>
        </xdr:cNvPr>
        <xdr:cNvCxnSpPr>
          <a:cxnSpLocks noChangeShapeType="1"/>
        </xdr:cNvCxnSpPr>
      </xdr:nvCxnSpPr>
      <xdr:spPr bwMode="auto">
        <a:xfrm>
          <a:off x="11247755" y="5981382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28575</xdr:colOff>
      <xdr:row>257</xdr:row>
      <xdr:rowOff>3174</xdr:rowOff>
    </xdr:from>
    <xdr:to>
      <xdr:col>4</xdr:col>
      <xdr:colOff>1212273</xdr:colOff>
      <xdr:row>262</xdr:row>
      <xdr:rowOff>9525</xdr:rowOff>
    </xdr:to>
    <xdr:pic>
      <xdr:nvPicPr>
        <xdr:cNvPr id="30" name="Picture 208">
          <a:extLst>
            <a:ext uri="{FF2B5EF4-FFF2-40B4-BE49-F238E27FC236}">
              <a16:creationId xmlns:a16="http://schemas.microsoft.com/office/drawing/2014/main" id="{1391F6AF-8BF3-458A-BB8E-7D5258CC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0172599"/>
          <a:ext cx="1259898" cy="139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310</xdr:row>
      <xdr:rowOff>177800</xdr:rowOff>
    </xdr:from>
    <xdr:to>
      <xdr:col>16</xdr:col>
      <xdr:colOff>173355</xdr:colOff>
      <xdr:row>317</xdr:row>
      <xdr:rowOff>95250</xdr:rowOff>
    </xdr:to>
    <xdr:sp macro="" textlink="">
      <xdr:nvSpPr>
        <xdr:cNvPr id="31" name="Text Box 169">
          <a:extLst>
            <a:ext uri="{FF2B5EF4-FFF2-40B4-BE49-F238E27FC236}">
              <a16:creationId xmlns:a16="http://schemas.microsoft.com/office/drawing/2014/main" id="{F85754C8-F767-4E9D-813B-3F6418398F3B}"/>
            </a:ext>
          </a:extLst>
        </xdr:cNvPr>
        <xdr:cNvSpPr txBox="1">
          <a:spLocks noChangeArrowheads="1"/>
        </xdr:cNvSpPr>
      </xdr:nvSpPr>
      <xdr:spPr bwMode="auto">
        <a:xfrm>
          <a:off x="11737975" y="72377300"/>
          <a:ext cx="246380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vert" wrap="square" lIns="0" tIns="0" rIns="0" bIns="0" anchor="t" anchorCtr="0" upright="1">
          <a:noAutofit/>
        </a:bodyPr>
        <a:lstStyle/>
        <a:p>
          <a:pPr marL="12700">
            <a:spcBef>
              <a:spcPts val="100"/>
            </a:spcBef>
            <a:spcAft>
              <a:spcPts val="0"/>
            </a:spcAft>
          </a:pPr>
          <a:r>
            <a:rPr lang="es-CL" sz="800">
              <a:solidFill>
                <a:srgbClr val="231F20"/>
              </a:solidFill>
              <a:effectLst/>
              <a:latin typeface="Calibri" panose="020F0502020204030204" pitchFamily="34" charset="0"/>
              <a:ea typeface="gobCL"/>
              <a:cs typeface="gobCL"/>
            </a:rPr>
            <a:t>Original acta digital</a:t>
          </a:r>
          <a:endParaRPr lang="es-CL" sz="1100">
            <a:effectLst/>
            <a:latin typeface="gobCL"/>
            <a:ea typeface="gobCL"/>
            <a:cs typeface="gobCL"/>
          </a:endParaRPr>
        </a:p>
      </xdr:txBody>
    </xdr:sp>
    <xdr:clientData/>
  </xdr:twoCellAnchor>
  <xdr:twoCellAnchor>
    <xdr:from>
      <xdr:col>13</xdr:col>
      <xdr:colOff>62150</xdr:colOff>
      <xdr:row>315</xdr:row>
      <xdr:rowOff>76201</xdr:rowOff>
    </xdr:from>
    <xdr:to>
      <xdr:col>16</xdr:col>
      <xdr:colOff>36195</xdr:colOff>
      <xdr:row>317</xdr:row>
      <xdr:rowOff>101601</xdr:rowOff>
    </xdr:to>
    <xdr:pic>
      <xdr:nvPicPr>
        <xdr:cNvPr id="32" name="Picture 205">
          <a:extLst>
            <a:ext uri="{FF2B5EF4-FFF2-40B4-BE49-F238E27FC236}">
              <a16:creationId xmlns:a16="http://schemas.microsoft.com/office/drawing/2014/main" id="{2B1F78FD-7482-4906-A713-0EDFCD383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7200" y="73275826"/>
          <a:ext cx="1859995" cy="42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76200</xdr:colOff>
      <xdr:row>317</xdr:row>
      <xdr:rowOff>168275</xdr:rowOff>
    </xdr:from>
    <xdr:to>
      <xdr:col>4</xdr:col>
      <xdr:colOff>407670</xdr:colOff>
      <xdr:row>317</xdr:row>
      <xdr:rowOff>168275</xdr:rowOff>
    </xdr:to>
    <xdr:cxnSp macro="">
      <xdr:nvCxnSpPr>
        <xdr:cNvPr id="33" name="Line 207">
          <a:extLst>
            <a:ext uri="{FF2B5EF4-FFF2-40B4-BE49-F238E27FC236}">
              <a16:creationId xmlns:a16="http://schemas.microsoft.com/office/drawing/2014/main" id="{0FF07EA3-7CC9-4237-AC7B-DE4CC5E63FDC}"/>
            </a:ext>
          </a:extLst>
        </xdr:cNvPr>
        <xdr:cNvCxnSpPr>
          <a:cxnSpLocks noChangeShapeType="1"/>
        </xdr:cNvCxnSpPr>
      </xdr:nvCxnSpPr>
      <xdr:spPr bwMode="auto">
        <a:xfrm>
          <a:off x="1447800" y="73767950"/>
          <a:ext cx="331470" cy="0"/>
        </a:xfrm>
        <a:prstGeom prst="line">
          <a:avLst/>
        </a:prstGeom>
        <a:noFill/>
        <a:ln w="71679">
          <a:solidFill>
            <a:srgbClr val="0F6FB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407670</xdr:colOff>
      <xdr:row>317</xdr:row>
      <xdr:rowOff>168275</xdr:rowOff>
    </xdr:from>
    <xdr:to>
      <xdr:col>5</xdr:col>
      <xdr:colOff>0</xdr:colOff>
      <xdr:row>317</xdr:row>
      <xdr:rowOff>168275</xdr:rowOff>
    </xdr:to>
    <xdr:cxnSp macro="">
      <xdr:nvCxnSpPr>
        <xdr:cNvPr id="34" name="Line 206">
          <a:extLst>
            <a:ext uri="{FF2B5EF4-FFF2-40B4-BE49-F238E27FC236}">
              <a16:creationId xmlns:a16="http://schemas.microsoft.com/office/drawing/2014/main" id="{ACEAC908-B2E0-45C5-85D4-D05CD0A82699}"/>
            </a:ext>
          </a:extLst>
        </xdr:cNvPr>
        <xdr:cNvCxnSpPr>
          <a:cxnSpLocks noChangeShapeType="1"/>
        </xdr:cNvCxnSpPr>
      </xdr:nvCxnSpPr>
      <xdr:spPr bwMode="auto">
        <a:xfrm>
          <a:off x="1779270" y="73767950"/>
          <a:ext cx="821055" cy="0"/>
        </a:xfrm>
        <a:prstGeom prst="line">
          <a:avLst/>
        </a:prstGeom>
        <a:noFill/>
        <a:ln w="71679">
          <a:solidFill>
            <a:srgbClr val="F0495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12700</xdr:colOff>
      <xdr:row>317</xdr:row>
      <xdr:rowOff>139700</xdr:rowOff>
    </xdr:from>
    <xdr:to>
      <xdr:col>14</xdr:col>
      <xdr:colOff>398145</xdr:colOff>
      <xdr:row>317</xdr:row>
      <xdr:rowOff>139700</xdr:rowOff>
    </xdr:to>
    <xdr:cxnSp macro="">
      <xdr:nvCxnSpPr>
        <xdr:cNvPr id="35" name="Line 204">
          <a:extLst>
            <a:ext uri="{FF2B5EF4-FFF2-40B4-BE49-F238E27FC236}">
              <a16:creationId xmlns:a16="http://schemas.microsoft.com/office/drawing/2014/main" id="{FFD875FD-C1EB-4FE0-90D8-309647A5AFE4}"/>
            </a:ext>
          </a:extLst>
        </xdr:cNvPr>
        <xdr:cNvCxnSpPr>
          <a:cxnSpLocks noChangeShapeType="1"/>
        </xdr:cNvCxnSpPr>
      </xdr:nvCxnSpPr>
      <xdr:spPr bwMode="auto">
        <a:xfrm>
          <a:off x="10861675" y="73739375"/>
          <a:ext cx="385445" cy="0"/>
        </a:xfrm>
        <a:prstGeom prst="line">
          <a:avLst/>
        </a:prstGeom>
        <a:noFill/>
        <a:ln w="28893">
          <a:solidFill>
            <a:srgbClr val="006CB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398780</xdr:colOff>
      <xdr:row>317</xdr:row>
      <xdr:rowOff>139700</xdr:rowOff>
    </xdr:from>
    <xdr:to>
      <xdr:col>16</xdr:col>
      <xdr:colOff>54610</xdr:colOff>
      <xdr:row>317</xdr:row>
      <xdr:rowOff>139700</xdr:rowOff>
    </xdr:to>
    <xdr:cxnSp macro="">
      <xdr:nvCxnSpPr>
        <xdr:cNvPr id="36" name="Line 203">
          <a:extLst>
            <a:ext uri="{FF2B5EF4-FFF2-40B4-BE49-F238E27FC236}">
              <a16:creationId xmlns:a16="http://schemas.microsoft.com/office/drawing/2014/main" id="{24FA6550-3842-4C89-8752-E9718C646A5E}"/>
            </a:ext>
          </a:extLst>
        </xdr:cNvPr>
        <xdr:cNvCxnSpPr>
          <a:cxnSpLocks noChangeShapeType="1"/>
        </xdr:cNvCxnSpPr>
      </xdr:nvCxnSpPr>
      <xdr:spPr bwMode="auto">
        <a:xfrm>
          <a:off x="11247755" y="73739375"/>
          <a:ext cx="617855" cy="0"/>
        </a:xfrm>
        <a:prstGeom prst="line">
          <a:avLst/>
        </a:prstGeom>
        <a:noFill/>
        <a:ln w="28893">
          <a:solidFill>
            <a:srgbClr val="EF404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\habitabilidad\Documents%20and%20Settings\nespinosa\Escritorio\CD%20Habitabilidad%202008%202009\Administrador\Roberto\FOSIS\Habitabilidad%202006\Fichas\Constancia%20de%20Visita%20Ejecu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"/>
      <sheetName val="Base"/>
    </sheetNames>
    <sheetDataSet>
      <sheetData sheetId="0" refreshError="1"/>
      <sheetData sheetId="1">
        <row r="1">
          <cell r="A1" t="str">
            <v>N°</v>
          </cell>
          <cell r="B1" t="str">
            <v>Ejecutor</v>
          </cell>
          <cell r="C1" t="str">
            <v>Rut Nº</v>
          </cell>
          <cell r="D1" t="str">
            <v>Dirección</v>
          </cell>
          <cell r="E1" t="str">
            <v xml:space="preserve">Ciudad </v>
          </cell>
          <cell r="F1" t="str">
            <v>Telefono</v>
          </cell>
          <cell r="G1" t="str">
            <v>Comuna</v>
          </cell>
          <cell r="H1" t="str">
            <v>ID Fam.</v>
          </cell>
          <cell r="I1" t="str">
            <v>Representante</v>
          </cell>
          <cell r="J1" t="str">
            <v>Nombre Familia</v>
          </cell>
          <cell r="K1" t="str">
            <v>Dirección</v>
          </cell>
          <cell r="L1" t="str">
            <v>Apoyo Fam.</v>
          </cell>
          <cell r="M1" t="str">
            <v>Cohorte</v>
          </cell>
          <cell r="N1" t="str">
            <v>Nº Int</v>
          </cell>
          <cell r="O1" t="str">
            <v>Priori</v>
          </cell>
          <cell r="P1" t="str">
            <v>RUT. Rep</v>
          </cell>
        </row>
        <row r="2">
          <cell r="A2">
            <v>1</v>
          </cell>
          <cell r="B2" t="str">
            <v>Corporación Centro Para El Desarrollo De La Araucanía</v>
          </cell>
          <cell r="C2" t="str">
            <v>75.786.200-K</v>
          </cell>
          <cell r="D2" t="str">
            <v>Balmaceda Nº 1129</v>
          </cell>
          <cell r="E2" t="str">
            <v>Temuco</v>
          </cell>
          <cell r="F2" t="str">
            <v>45-214101</v>
          </cell>
          <cell r="G2" t="str">
            <v>Perquenco</v>
          </cell>
          <cell r="H2">
            <v>148573</v>
          </cell>
          <cell r="I2" t="str">
            <v>Ingrid del Pilar Pichilen Curilen</v>
          </cell>
          <cell r="J2" t="str">
            <v>Pichilen Curilen</v>
          </cell>
          <cell r="K2" t="str">
            <v>Reducción Jacinta Millalen</v>
          </cell>
          <cell r="L2" t="str">
            <v>Jose Subiabre</v>
          </cell>
          <cell r="M2">
            <v>30</v>
          </cell>
          <cell r="N2">
            <v>2</v>
          </cell>
          <cell r="P2" t="str">
            <v>15506317-3</v>
          </cell>
        </row>
        <row r="3">
          <cell r="A3">
            <v>2</v>
          </cell>
          <cell r="B3" t="str">
            <v>Corporación Centro Para El Desarrollo De La Araucanía</v>
          </cell>
          <cell r="C3" t="str">
            <v>75.786.200-K</v>
          </cell>
          <cell r="D3" t="str">
            <v>Balmaceda Nº 1129</v>
          </cell>
          <cell r="E3" t="str">
            <v>Temuco</v>
          </cell>
          <cell r="F3" t="str">
            <v>45-214101</v>
          </cell>
          <cell r="G3" t="str">
            <v>Perquenco</v>
          </cell>
          <cell r="H3">
            <v>134190</v>
          </cell>
          <cell r="I3" t="str">
            <v>Jaime Segundo Riveros  Espinoza</v>
          </cell>
          <cell r="J3" t="str">
            <v>RIVEROS ESPINOZA</v>
          </cell>
          <cell r="K3" t="str">
            <v>Luis Cruz Martinez 0345 B</v>
          </cell>
          <cell r="L3" t="str">
            <v>Maribel Riquelme Montoya</v>
          </cell>
          <cell r="M3">
            <v>27</v>
          </cell>
          <cell r="N3">
            <v>1</v>
          </cell>
          <cell r="P3" t="str">
            <v>7152605-4</v>
          </cell>
        </row>
        <row r="4">
          <cell r="A4">
            <v>3</v>
          </cell>
          <cell r="B4" t="str">
            <v>Corporación Centro Para El Desarrollo De La Araucanía</v>
          </cell>
          <cell r="C4" t="str">
            <v>75.786.200-K</v>
          </cell>
          <cell r="D4" t="str">
            <v>Balmaceda Nº 1129</v>
          </cell>
          <cell r="E4" t="str">
            <v>Temuco</v>
          </cell>
          <cell r="F4" t="str">
            <v>45-214101</v>
          </cell>
          <cell r="G4" t="str">
            <v>Perquenco</v>
          </cell>
          <cell r="H4">
            <v>136355</v>
          </cell>
          <cell r="I4" t="str">
            <v>Domingo Gabriel Vasquez Villagran</v>
          </cell>
          <cell r="J4" t="str">
            <v>VASQUEZ MARTINEZ</v>
          </cell>
          <cell r="K4" t="str">
            <v>Red. Novoa</v>
          </cell>
          <cell r="L4" t="str">
            <v>Jose Subiabre</v>
          </cell>
          <cell r="M4">
            <v>27</v>
          </cell>
          <cell r="N4">
            <v>8</v>
          </cell>
          <cell r="P4" t="str">
            <v>5986120-4</v>
          </cell>
        </row>
        <row r="5">
          <cell r="A5">
            <v>4</v>
          </cell>
          <cell r="B5" t="str">
            <v>Corporación Centro Para El Desarrollo De La Araucanía</v>
          </cell>
          <cell r="C5" t="str">
            <v>75.786.200-K</v>
          </cell>
          <cell r="D5" t="str">
            <v>Balmaceda Nº 1129</v>
          </cell>
          <cell r="E5" t="str">
            <v>Temuco</v>
          </cell>
          <cell r="F5" t="str">
            <v>45-214101</v>
          </cell>
          <cell r="G5" t="str">
            <v>Perquenco</v>
          </cell>
          <cell r="H5">
            <v>131049</v>
          </cell>
          <cell r="I5" t="str">
            <v>Héctor Castro Rojas</v>
          </cell>
          <cell r="J5" t="str">
            <v>CASTRO ROJAS</v>
          </cell>
          <cell r="K5" t="str">
            <v>Red. Pinchunlao</v>
          </cell>
          <cell r="L5" t="str">
            <v>Jose Subiabre</v>
          </cell>
          <cell r="M5">
            <v>26</v>
          </cell>
          <cell r="N5">
            <v>1</v>
          </cell>
          <cell r="P5" t="str">
            <v>4769046-3</v>
          </cell>
        </row>
        <row r="6">
          <cell r="A6">
            <v>5</v>
          </cell>
          <cell r="B6" t="str">
            <v>Corporación Centro Para El Desarrollo De La Araucanía</v>
          </cell>
          <cell r="C6" t="str">
            <v>75.786.200-K</v>
          </cell>
          <cell r="D6" t="str">
            <v>Balmaceda Nº 1129</v>
          </cell>
          <cell r="E6" t="str">
            <v>Temuco</v>
          </cell>
          <cell r="F6" t="str">
            <v>45-214101</v>
          </cell>
          <cell r="G6" t="str">
            <v>Perquenco</v>
          </cell>
          <cell r="H6">
            <v>132584</v>
          </cell>
          <cell r="I6" t="str">
            <v>Nancy Soledad Lara  Godoy</v>
          </cell>
          <cell r="J6" t="str">
            <v>Lara Godoy</v>
          </cell>
          <cell r="K6" t="str">
            <v>Pìnto Nº 105</v>
          </cell>
          <cell r="L6" t="str">
            <v>Jose Subiabre</v>
          </cell>
          <cell r="M6">
            <v>26</v>
          </cell>
          <cell r="N6">
            <v>3</v>
          </cell>
          <cell r="P6" t="str">
            <v>12533759-7</v>
          </cell>
        </row>
        <row r="7">
          <cell r="A7">
            <v>6</v>
          </cell>
          <cell r="B7" t="str">
            <v>Corporación Centro Para El Desarrollo De La Araucanía</v>
          </cell>
          <cell r="C7" t="str">
            <v>75.786.200-K</v>
          </cell>
          <cell r="D7" t="str">
            <v>Balmaceda Nº 1129</v>
          </cell>
          <cell r="E7" t="str">
            <v>Temuco</v>
          </cell>
          <cell r="F7" t="str">
            <v>45-214101</v>
          </cell>
          <cell r="G7" t="str">
            <v>Perquenco</v>
          </cell>
          <cell r="H7">
            <v>132613</v>
          </cell>
          <cell r="I7" t="str">
            <v>Bristela Claudia Marileo Linco</v>
          </cell>
          <cell r="J7" t="str">
            <v>CAYUL MARILEO</v>
          </cell>
          <cell r="K7" t="str">
            <v>Red. Pinchunlao</v>
          </cell>
          <cell r="L7" t="str">
            <v>Jose Subiabre</v>
          </cell>
          <cell r="M7">
            <v>26</v>
          </cell>
          <cell r="N7">
            <v>4</v>
          </cell>
          <cell r="P7" t="str">
            <v>8423454-0</v>
          </cell>
        </row>
        <row r="8">
          <cell r="A8">
            <v>7</v>
          </cell>
          <cell r="B8" t="str">
            <v>Corporación Centro Para El Desarrollo De La Araucanía</v>
          </cell>
          <cell r="C8" t="str">
            <v>75.786.200-K</v>
          </cell>
          <cell r="D8" t="str">
            <v>Balmaceda Nº 1129</v>
          </cell>
          <cell r="E8" t="str">
            <v>Temuco</v>
          </cell>
          <cell r="F8" t="str">
            <v>45-214101</v>
          </cell>
          <cell r="G8" t="str">
            <v>Perquenco</v>
          </cell>
          <cell r="H8">
            <v>130607</v>
          </cell>
          <cell r="I8" t="str">
            <v>Veronica Luisa Colicoy  Riquelme</v>
          </cell>
          <cell r="J8" t="str">
            <v>Palacios Colicoy</v>
          </cell>
          <cell r="K8" t="str">
            <v>Reducción Montre</v>
          </cell>
          <cell r="L8" t="str">
            <v>Maribel Riquelme Montoya</v>
          </cell>
          <cell r="M8">
            <v>25</v>
          </cell>
          <cell r="N8">
            <v>4</v>
          </cell>
          <cell r="P8" t="str">
            <v>12152380-9</v>
          </cell>
        </row>
        <row r="9">
          <cell r="A9">
            <v>8</v>
          </cell>
          <cell r="B9" t="str">
            <v>Corporación Centro Para El Desarrollo De La Araucanía</v>
          </cell>
          <cell r="C9" t="str">
            <v>75.786.200-K</v>
          </cell>
          <cell r="D9" t="str">
            <v>Balmaceda Nº 1129</v>
          </cell>
          <cell r="E9" t="str">
            <v>Temuco</v>
          </cell>
          <cell r="F9" t="str">
            <v>45-214101</v>
          </cell>
          <cell r="G9" t="str">
            <v>Perquenco</v>
          </cell>
          <cell r="H9">
            <v>126462</v>
          </cell>
          <cell r="I9" t="str">
            <v>Alicia del Carmen Rubilar Huaiquimil</v>
          </cell>
          <cell r="J9" t="str">
            <v>CANIO RUBILAR</v>
          </cell>
          <cell r="K9" t="str">
            <v>Red. Necul</v>
          </cell>
          <cell r="L9" t="str">
            <v>Jose Subiabre</v>
          </cell>
          <cell r="M9">
            <v>25</v>
          </cell>
          <cell r="N9">
            <v>3</v>
          </cell>
          <cell r="P9" t="str">
            <v>16529449-1</v>
          </cell>
        </row>
        <row r="10">
          <cell r="A10">
            <v>9</v>
          </cell>
          <cell r="B10" t="str">
            <v>Corporación Centro Para El Desarrollo De La Araucanía</v>
          </cell>
          <cell r="C10" t="str">
            <v>75.786.200-K</v>
          </cell>
          <cell r="D10" t="str">
            <v>Balmaceda Nº 1129</v>
          </cell>
          <cell r="E10" t="str">
            <v>Temuco</v>
          </cell>
          <cell r="F10" t="str">
            <v>45-214101</v>
          </cell>
          <cell r="G10" t="str">
            <v>Perquenco</v>
          </cell>
          <cell r="H10">
            <v>125062</v>
          </cell>
          <cell r="I10" t="str">
            <v>Maria Llancaman Guerra</v>
          </cell>
          <cell r="J10" t="str">
            <v>Marileo Llancaman</v>
          </cell>
          <cell r="K10" t="str">
            <v>Reduccion Pinchunlao</v>
          </cell>
          <cell r="L10" t="str">
            <v>Maribel Riquelme Montoya</v>
          </cell>
          <cell r="M10">
            <v>24</v>
          </cell>
          <cell r="N10">
            <v>2</v>
          </cell>
          <cell r="P10" t="str">
            <v>13733664-2</v>
          </cell>
        </row>
        <row r="11">
          <cell r="A11">
            <v>10</v>
          </cell>
          <cell r="B11" t="str">
            <v>Corporación Centro Para El Desarrollo De La Araucanía</v>
          </cell>
          <cell r="C11" t="str">
            <v>75.786.200-K</v>
          </cell>
          <cell r="D11" t="str">
            <v>Balmaceda Nº 1129</v>
          </cell>
          <cell r="E11" t="str">
            <v>Temuco</v>
          </cell>
          <cell r="F11" t="str">
            <v>45-214101</v>
          </cell>
          <cell r="G11" t="str">
            <v>Perquenco</v>
          </cell>
          <cell r="H11">
            <v>126418</v>
          </cell>
          <cell r="I11" t="str">
            <v>Verónica Inés Lincopi Lincopi</v>
          </cell>
          <cell r="J11" t="str">
            <v>LINCOPI PURAN</v>
          </cell>
          <cell r="K11" t="str">
            <v>Red. Llancamil</v>
          </cell>
          <cell r="L11" t="str">
            <v>Maribel Riquelme Montoya</v>
          </cell>
          <cell r="M11">
            <v>23</v>
          </cell>
          <cell r="N11">
            <v>3</v>
          </cell>
          <cell r="P11" t="str">
            <v>14034038-3</v>
          </cell>
        </row>
        <row r="12">
          <cell r="A12">
            <v>11</v>
          </cell>
          <cell r="B12" t="str">
            <v>Corporación Centro Para El Desarrollo De La Araucanía</v>
          </cell>
          <cell r="C12" t="str">
            <v>75.786.200-K</v>
          </cell>
          <cell r="D12" t="str">
            <v>Balmaceda Nº 1129</v>
          </cell>
          <cell r="E12" t="str">
            <v>Temuco</v>
          </cell>
          <cell r="F12" t="str">
            <v>45-214101</v>
          </cell>
          <cell r="G12" t="str">
            <v>Perquenco</v>
          </cell>
          <cell r="H12">
            <v>126441</v>
          </cell>
          <cell r="I12" t="str">
            <v>Elvia Ilianas San Martín Lagos</v>
          </cell>
          <cell r="J12" t="str">
            <v>LINCO SAN MARTIN</v>
          </cell>
          <cell r="K12" t="str">
            <v>Red. Santos López</v>
          </cell>
          <cell r="L12" t="str">
            <v>Maribel Riquelme Montoya</v>
          </cell>
          <cell r="M12">
            <v>23</v>
          </cell>
          <cell r="N12">
            <v>4</v>
          </cell>
          <cell r="P12" t="str">
            <v>12152945-9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G21"/>
  <sheetViews>
    <sheetView tabSelected="1" workbookViewId="0">
      <selection activeCell="H14" sqref="H14"/>
    </sheetView>
  </sheetViews>
  <sheetFormatPr defaultColWidth="11" defaultRowHeight="15.75"/>
  <cols>
    <col min="2" max="2" width="14.125" customWidth="1"/>
    <col min="3" max="3" width="24.125" customWidth="1"/>
    <col min="7" max="7" width="62" customWidth="1"/>
  </cols>
  <sheetData>
    <row r="2" spans="2:7" ht="23.25">
      <c r="B2" s="270" t="s">
        <v>0</v>
      </c>
      <c r="C2" s="270"/>
      <c r="D2" s="270"/>
      <c r="E2" s="270"/>
      <c r="F2" s="270"/>
      <c r="G2" s="270"/>
    </row>
    <row r="3" spans="2:7">
      <c r="B3" s="271" t="s">
        <v>1</v>
      </c>
      <c r="C3" s="272" t="s">
        <v>2</v>
      </c>
      <c r="D3" s="273" t="s">
        <v>3</v>
      </c>
      <c r="E3" s="273"/>
      <c r="F3" s="273"/>
      <c r="G3" s="273"/>
    </row>
    <row r="4" spans="2:7">
      <c r="B4" s="271"/>
      <c r="C4" s="272"/>
      <c r="D4" s="273" t="s">
        <v>4</v>
      </c>
      <c r="E4" s="273"/>
      <c r="F4" s="273"/>
      <c r="G4" s="273"/>
    </row>
    <row r="5" spans="2:7">
      <c r="B5" s="271"/>
      <c r="C5" s="272"/>
      <c r="D5" s="273" t="s">
        <v>5</v>
      </c>
      <c r="E5" s="273"/>
      <c r="F5" s="273"/>
      <c r="G5" s="273"/>
    </row>
    <row r="6" spans="2:7">
      <c r="B6" s="271"/>
      <c r="C6" s="272"/>
      <c r="D6" s="273" t="s">
        <v>6</v>
      </c>
      <c r="E6" s="273"/>
      <c r="F6" s="273"/>
      <c r="G6" s="273"/>
    </row>
    <row r="7" spans="2:7">
      <c r="B7" s="267" t="s">
        <v>7</v>
      </c>
      <c r="C7" s="268" t="s">
        <v>8</v>
      </c>
      <c r="D7" s="269" t="s">
        <v>9</v>
      </c>
      <c r="E7" s="269"/>
      <c r="F7" s="269"/>
      <c r="G7" s="269"/>
    </row>
    <row r="8" spans="2:7">
      <c r="B8" s="267"/>
      <c r="C8" s="268"/>
      <c r="D8" s="269" t="s">
        <v>10</v>
      </c>
      <c r="E8" s="269"/>
      <c r="F8" s="269"/>
      <c r="G8" s="269"/>
    </row>
    <row r="9" spans="2:7">
      <c r="B9" s="267"/>
      <c r="C9" s="268"/>
      <c r="D9" s="269" t="s">
        <v>11</v>
      </c>
      <c r="E9" s="269"/>
      <c r="F9" s="269"/>
      <c r="G9" s="269"/>
    </row>
    <row r="10" spans="2:7">
      <c r="B10" s="267"/>
      <c r="C10" s="268"/>
      <c r="D10" s="269" t="s">
        <v>12</v>
      </c>
      <c r="E10" s="269"/>
      <c r="F10" s="269"/>
      <c r="G10" s="269"/>
    </row>
    <row r="11" spans="2:7">
      <c r="B11" s="267"/>
      <c r="C11" s="268"/>
      <c r="D11" s="269" t="s">
        <v>13</v>
      </c>
      <c r="E11" s="269"/>
      <c r="F11" s="269"/>
      <c r="G11" s="269"/>
    </row>
    <row r="12" spans="2:7">
      <c r="B12" s="267"/>
      <c r="C12" s="268"/>
      <c r="D12" s="269" t="s">
        <v>14</v>
      </c>
      <c r="E12" s="269"/>
      <c r="F12" s="269"/>
      <c r="G12" s="269"/>
    </row>
    <row r="13" spans="2:7">
      <c r="B13" s="258" t="s">
        <v>15</v>
      </c>
      <c r="C13" s="259" t="s">
        <v>16</v>
      </c>
      <c r="D13" s="260" t="s">
        <v>17</v>
      </c>
      <c r="E13" s="260"/>
      <c r="F13" s="260"/>
      <c r="G13" s="260"/>
    </row>
    <row r="14" spans="2:7">
      <c r="B14" s="258"/>
      <c r="C14" s="259"/>
      <c r="D14" s="260" t="s">
        <v>18</v>
      </c>
      <c r="E14" s="260"/>
      <c r="F14" s="260"/>
      <c r="G14" s="260"/>
    </row>
    <row r="15" spans="2:7">
      <c r="B15" s="258"/>
      <c r="C15" s="259"/>
      <c r="D15" s="260" t="s">
        <v>19</v>
      </c>
      <c r="E15" s="260"/>
      <c r="F15" s="260"/>
      <c r="G15" s="260"/>
    </row>
    <row r="16" spans="2:7">
      <c r="B16" s="258"/>
      <c r="C16" s="259"/>
      <c r="D16" s="261"/>
      <c r="E16" s="262"/>
      <c r="F16" s="262"/>
      <c r="G16" s="263"/>
    </row>
    <row r="17" spans="2:7">
      <c r="B17" s="264" t="s">
        <v>20</v>
      </c>
      <c r="C17" s="265" t="s">
        <v>21</v>
      </c>
      <c r="D17" s="266" t="s">
        <v>22</v>
      </c>
      <c r="E17" s="266"/>
      <c r="F17" s="266"/>
      <c r="G17" s="266"/>
    </row>
    <row r="18" spans="2:7">
      <c r="B18" s="264"/>
      <c r="C18" s="265"/>
      <c r="D18" s="266" t="s">
        <v>23</v>
      </c>
      <c r="E18" s="266"/>
      <c r="F18" s="266"/>
      <c r="G18" s="266"/>
    </row>
    <row r="19" spans="2:7">
      <c r="B19" s="264"/>
      <c r="C19" s="265"/>
      <c r="D19" s="266" t="s">
        <v>24</v>
      </c>
      <c r="E19" s="266"/>
      <c r="F19" s="266"/>
      <c r="G19" s="266"/>
    </row>
    <row r="20" spans="2:7">
      <c r="B20" s="254" t="s">
        <v>25</v>
      </c>
      <c r="C20" s="254"/>
      <c r="D20" s="254"/>
      <c r="E20" s="254"/>
      <c r="F20" s="254"/>
      <c r="G20" s="255"/>
    </row>
    <row r="21" spans="2:7">
      <c r="B21" s="256"/>
      <c r="C21" s="256"/>
      <c r="D21" s="256"/>
      <c r="E21" s="256"/>
      <c r="F21" s="256"/>
      <c r="G21" s="257"/>
    </row>
  </sheetData>
  <mergeCells count="27">
    <mergeCell ref="B2:G2"/>
    <mergeCell ref="B3:B6"/>
    <mergeCell ref="C3:C6"/>
    <mergeCell ref="D3:G3"/>
    <mergeCell ref="D4:G4"/>
    <mergeCell ref="D5:G5"/>
    <mergeCell ref="D6:G6"/>
    <mergeCell ref="B7:B12"/>
    <mergeCell ref="C7:C12"/>
    <mergeCell ref="D7:G7"/>
    <mergeCell ref="D8:G8"/>
    <mergeCell ref="D9:G9"/>
    <mergeCell ref="D10:G10"/>
    <mergeCell ref="D11:G11"/>
    <mergeCell ref="D12:G12"/>
    <mergeCell ref="B20:G21"/>
    <mergeCell ref="B13:B16"/>
    <mergeCell ref="C13:C16"/>
    <mergeCell ref="D13:G13"/>
    <mergeCell ref="D14:G14"/>
    <mergeCell ref="D15:G15"/>
    <mergeCell ref="D16:G16"/>
    <mergeCell ref="B17:B19"/>
    <mergeCell ref="C17:C19"/>
    <mergeCell ref="D17:G17"/>
    <mergeCell ref="D18:G18"/>
    <mergeCell ref="D19:G19"/>
  </mergeCells>
  <pageMargins left="0.7" right="0.7" top="0.75" bottom="0.75" header="0.3" footer="0.3"/>
  <pageSetup paperSize="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D5425-DB1A-4A5F-83BA-EF56EA477AC4}">
  <sheetPr>
    <tabColor rgb="FF92D050"/>
    <pageSetUpPr fitToPage="1"/>
  </sheetPr>
  <dimension ref="B1:BR351"/>
  <sheetViews>
    <sheetView view="pageBreakPreview" topLeftCell="A52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H35:O35 H289:O289 H226:O226 H163:O163 H99:O99" xr:uid="{9E25899D-2EC3-4D27-9591-264DB89316D6}">
      <formula1>$T$17</formula1>
    </dataValidation>
    <dataValidation type="list" allowBlank="1" showInputMessage="1" showErrorMessage="1" sqref="AK28:AK34" xr:uid="{260DC146-1848-46AB-9590-3AE329FC99A7}">
      <formula1>$V$97:$V$110</formula1>
    </dataValidation>
    <dataValidation type="list" allowBlank="1" showInputMessage="1" showErrorMessage="1" sqref="F213:H213 F276:H276 F150:H150 F86:H86 F22:H22" xr:uid="{EB316761-D198-4A9E-99F2-2C2CAB5F4019}">
      <formula1>$J$338:$J$349</formula1>
    </dataValidation>
    <dataValidation type="list" allowBlank="1" showInputMessage="1" showErrorMessage="1" sqref="G15:G18 G269:G272 G206:G209 G143:G146 G79:G82" xr:uid="{FCD0F7E1-9F0A-46E6-A9DD-78F621CD310E}">
      <formula1>$D$338:$D$351</formula1>
    </dataValidation>
    <dataValidation type="list" allowBlank="1" showInputMessage="1" showErrorMessage="1" sqref="M18:O18 M82:O82 M146:O146 M209:O209 M272:O272" xr:uid="{49BCB2E0-3681-4864-B730-447697D9A5B4}">
      <formula1>$U$15:$U$16</formula1>
    </dataValidation>
    <dataValidation type="list" allowBlank="1" showInputMessage="1" showErrorMessage="1" sqref="M17:O17 M81:O81 M145:O145 M208:O208 M271:O271" xr:uid="{7A97C288-08DE-4F2D-A01B-668E3DE76999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8EA44-A6CD-4DC9-8577-2DAB8A6496BF}">
  <sheetPr>
    <tabColor rgb="FF92D050"/>
    <pageSetUpPr fitToPage="1"/>
  </sheetPr>
  <dimension ref="B1:BR351"/>
  <sheetViews>
    <sheetView view="pageBreakPreview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disablePrompts="1" count="6">
    <dataValidation type="list" allowBlank="1" showInputMessage="1" showErrorMessage="1" sqref="M17:O17 M81:O81 M145:O145 M208:O208 M271:O271" xr:uid="{DE3D9BD3-7716-4873-BCF9-0369DA26CC0C}">
      <formula1>$U$10:$U$13</formula1>
    </dataValidation>
    <dataValidation type="list" allowBlank="1" showInputMessage="1" showErrorMessage="1" sqref="M18:O18 M82:O82 M146:O146 M209:O209 M272:O272" xr:uid="{5F78321D-2FD3-45C3-8BEC-B9E1B6972830}">
      <formula1>$U$15:$U$16</formula1>
    </dataValidation>
    <dataValidation type="list" allowBlank="1" showInputMessage="1" showErrorMessage="1" sqref="G15:G18 G269:G272 G206:G209 G143:G146 G79:G82" xr:uid="{869E9525-E489-4D5F-85E1-D565921DEC91}">
      <formula1>$D$338:$D$351</formula1>
    </dataValidation>
    <dataValidation type="list" allowBlank="1" showInputMessage="1" showErrorMessage="1" sqref="F213:H213 F276:H276 F150:H150 F86:H86 F22:H22" xr:uid="{4E6C7B68-DAA9-47B7-964F-60542E4439C8}">
      <formula1>$J$338:$J$349</formula1>
    </dataValidation>
    <dataValidation type="list" allowBlank="1" showInputMessage="1" showErrorMessage="1" sqref="AK28:AK34" xr:uid="{49BC7423-707B-4493-9998-D84D483F1E3F}">
      <formula1>$V$97:$V$110</formula1>
    </dataValidation>
    <dataValidation type="list" allowBlank="1" showInputMessage="1" showErrorMessage="1" sqref="H35:O35 H289:O289 H226:O226 H163:O163 H99:O99" xr:uid="{C334CE91-B87C-4B92-AC5C-EF67479B9E19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3CFB-010C-4F6E-88B2-60623AAED29A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63AF17D5-DE9A-4280-95B6-73DDF239159A}">
      <formula1>$T$17</formula1>
    </dataValidation>
    <dataValidation type="list" allowBlank="1" showInputMessage="1" showErrorMessage="1" sqref="AK28:AK34" xr:uid="{E39560F2-60AB-47EE-BA47-16821B482395}">
      <formula1>$V$97:$V$110</formula1>
    </dataValidation>
    <dataValidation type="list" allowBlank="1" showInputMessage="1" showErrorMessage="1" sqref="F213:H213 F276:H276 F150:H150 F86:H86 F22:H22" xr:uid="{0249E0BF-6690-491B-9A3A-EDD9E0D1F9CB}">
      <formula1>$J$338:$J$349</formula1>
    </dataValidation>
    <dataValidation type="list" allowBlank="1" showInputMessage="1" showErrorMessage="1" sqref="G15:G18 G269:G272 G206:G209 G143:G146 G79:G82" xr:uid="{1616C352-ABA4-48AE-8DF7-F29B47089BB8}">
      <formula1>$D$338:$D$351</formula1>
    </dataValidation>
    <dataValidation type="list" allowBlank="1" showInputMessage="1" showErrorMessage="1" sqref="M18:O18 M82:O82 M146:O146 M209:O209 M272:O272" xr:uid="{9079361E-14CD-4045-A74F-61E3B1C97F48}">
      <formula1>$U$15:$U$16</formula1>
    </dataValidation>
    <dataValidation type="list" allowBlank="1" showInputMessage="1" showErrorMessage="1" sqref="M17:O17 M81:O81 M145:O145 M208:O208 M271:O271" xr:uid="{1E8463CC-634D-4946-A968-98A570DD769F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F2AE6-F6BC-41B5-B7F9-500C10713757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AC38137C-EDCE-4453-8A69-65BD5189E42E}">
      <formula1>$U$10:$U$13</formula1>
    </dataValidation>
    <dataValidation type="list" allowBlank="1" showInputMessage="1" showErrorMessage="1" sqref="M18:O18 M82:O82 M146:O146 M209:O209 M272:O272" xr:uid="{D6C71E14-2DF7-4BAD-B591-9A1F91C66D75}">
      <formula1>$U$15:$U$16</formula1>
    </dataValidation>
    <dataValidation type="list" allowBlank="1" showInputMessage="1" showErrorMessage="1" sqref="G15:G18 G269:G272 G206:G209 G143:G146 G79:G82" xr:uid="{66BD8C5B-30EF-47E1-BB2A-983E187CE68D}">
      <formula1>$D$338:$D$351</formula1>
    </dataValidation>
    <dataValidation type="list" allowBlank="1" showInputMessage="1" showErrorMessage="1" sqref="F213:H213 F276:H276 F150:H150 F86:H86 F22:H22" xr:uid="{3A37989E-23DA-4321-A173-66D37E4E9D1A}">
      <formula1>$J$338:$J$349</formula1>
    </dataValidation>
    <dataValidation type="list" allowBlank="1" showInputMessage="1" showErrorMessage="1" sqref="AK28:AK34" xr:uid="{9BC8C316-9758-4C1A-ACCC-FB4243CDBFAA}">
      <formula1>$V$97:$V$110</formula1>
    </dataValidation>
    <dataValidation type="list" allowBlank="1" showInputMessage="1" showErrorMessage="1" sqref="H35:O35 H289:O289 H226:O226 H163:O163 H99:O99" xr:uid="{1FD0BD6E-30A3-415D-84FA-4E89A1A3D020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1219D-A120-4E85-8179-C76E61F253F8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2E1E4268-0222-494B-AB83-20E1630E2A62}">
      <formula1>$T$17</formula1>
    </dataValidation>
    <dataValidation type="list" allowBlank="1" showInputMessage="1" showErrorMessage="1" sqref="AK28:AK34" xr:uid="{F6E0835C-B261-4A10-AF26-682B3BFD8D74}">
      <formula1>$V$97:$V$110</formula1>
    </dataValidation>
    <dataValidation type="list" allowBlank="1" showInputMessage="1" showErrorMessage="1" sqref="F213:H213 F276:H276 F150:H150 F86:H86 F22:H22" xr:uid="{A6E5797B-073E-483F-AC00-7947262A1B85}">
      <formula1>$J$338:$J$349</formula1>
    </dataValidation>
    <dataValidation type="list" allowBlank="1" showInputMessage="1" showErrorMessage="1" sqref="G15:G18 G269:G272 G206:G209 G143:G146 G79:G82" xr:uid="{8A3CD38E-8807-4DF9-AB81-ADEF87AD2542}">
      <formula1>$D$338:$D$351</formula1>
    </dataValidation>
    <dataValidation type="list" allowBlank="1" showInputMessage="1" showErrorMessage="1" sqref="M18:O18 M82:O82 M146:O146 M209:O209 M272:O272" xr:uid="{C65B2265-0C50-40EF-B920-6F59E69E57CD}">
      <formula1>$U$15:$U$16</formula1>
    </dataValidation>
    <dataValidation type="list" allowBlank="1" showInputMessage="1" showErrorMessage="1" sqref="M17:O17 M81:O81 M145:O145 M208:O208 M271:O271" xr:uid="{F74BECD4-B8B4-4AE7-B153-CFCCC1277C0F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563BD-9633-47D1-8BDD-46CF59DBE41E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91CABF6A-F04A-491F-BEFB-CF849DB26CF4}">
      <formula1>$U$10:$U$13</formula1>
    </dataValidation>
    <dataValidation type="list" allowBlank="1" showInputMessage="1" showErrorMessage="1" sqref="M18:O18 M82:O82 M146:O146 M209:O209 M272:O272" xr:uid="{88308011-C767-4FA5-A5DD-ABBFB7088431}">
      <formula1>$U$15:$U$16</formula1>
    </dataValidation>
    <dataValidation type="list" allowBlank="1" showInputMessage="1" showErrorMessage="1" sqref="G15:G18 G269:G272 G206:G209 G143:G146 G79:G82" xr:uid="{D316F819-5593-4FD3-A22A-544DB4AA09D9}">
      <formula1>$D$338:$D$351</formula1>
    </dataValidation>
    <dataValidation type="list" allowBlank="1" showInputMessage="1" showErrorMessage="1" sqref="F213:H213 F276:H276 F150:H150 F86:H86 F22:H22" xr:uid="{97EA574E-BD1E-4D25-82CE-63AC4121126D}">
      <formula1>$J$338:$J$349</formula1>
    </dataValidation>
    <dataValidation type="list" allowBlank="1" showInputMessage="1" showErrorMessage="1" sqref="AK28:AK34" xr:uid="{3BEA8842-7F8E-4BAE-8F17-39A54CE63202}">
      <formula1>$V$97:$V$110</formula1>
    </dataValidation>
    <dataValidation type="list" allowBlank="1" showInputMessage="1" showErrorMessage="1" sqref="H35:O35 H289:O289 H226:O226 H163:O163 H99:O99" xr:uid="{A357A5B6-3172-47E5-A7D8-2C6841797292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FCDB7-161D-45B0-86E2-28BB39091631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23335EFF-81CB-4B30-9E1D-558AABA03EAF}">
      <formula1>$T$17</formula1>
    </dataValidation>
    <dataValidation type="list" allowBlank="1" showInputMessage="1" showErrorMessage="1" sqref="AK28:AK34" xr:uid="{DA618D2D-F598-417F-A15C-955D00222913}">
      <formula1>$V$97:$V$110</formula1>
    </dataValidation>
    <dataValidation type="list" allowBlank="1" showInputMessage="1" showErrorMessage="1" sqref="F213:H213 F276:H276 F150:H150 F86:H86 F22:H22" xr:uid="{FF54A809-17C5-4413-9980-79873AB75218}">
      <formula1>$J$338:$J$349</formula1>
    </dataValidation>
    <dataValidation type="list" allowBlank="1" showInputMessage="1" showErrorMessage="1" sqref="G15:G18 G269:G272 G206:G209 G143:G146 G79:G82" xr:uid="{FE639C5A-82FD-47F0-B477-E1EC2382A50B}">
      <formula1>$D$338:$D$351</formula1>
    </dataValidation>
    <dataValidation type="list" allowBlank="1" showInputMessage="1" showErrorMessage="1" sqref="M18:O18 M82:O82 M146:O146 M209:O209 M272:O272" xr:uid="{63867D19-FB7B-42C1-9323-EB857FFE9CC5}">
      <formula1>$U$15:$U$16</formula1>
    </dataValidation>
    <dataValidation type="list" allowBlank="1" showInputMessage="1" showErrorMessage="1" sqref="M17:O17 M81:O81 M145:O145 M208:O208 M271:O271" xr:uid="{D1C6B8F1-285C-4D77-8F9B-C2F40BDAA9DC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E4420-CC47-41E7-A162-ED75BF36C4EF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60A31AD5-BFE8-4D67-B59B-99A3618CE5B7}">
      <formula1>$U$10:$U$13</formula1>
    </dataValidation>
    <dataValidation type="list" allowBlank="1" showInputMessage="1" showErrorMessage="1" sqref="M18:O18 M82:O82 M146:O146 M209:O209 M272:O272" xr:uid="{F9145FC6-8811-4556-8500-B34B69A5258A}">
      <formula1>$U$15:$U$16</formula1>
    </dataValidation>
    <dataValidation type="list" allowBlank="1" showInputMessage="1" showErrorMessage="1" sqref="G15:G18 G269:G272 G206:G209 G143:G146 G79:G82" xr:uid="{079766D7-8E28-45DC-8193-D86D22B099C8}">
      <formula1>$D$338:$D$351</formula1>
    </dataValidation>
    <dataValidation type="list" allowBlank="1" showInputMessage="1" showErrorMessage="1" sqref="F213:H213 F276:H276 F150:H150 F86:H86 F22:H22" xr:uid="{45ED330C-0E7F-4530-8610-D9EEC6B258E5}">
      <formula1>$J$338:$J$349</formula1>
    </dataValidation>
    <dataValidation type="list" allowBlank="1" showInputMessage="1" showErrorMessage="1" sqref="AK28:AK34" xr:uid="{B630D614-000F-404F-A98A-49397B4DB9A1}">
      <formula1>$V$97:$V$110</formula1>
    </dataValidation>
    <dataValidation type="list" allowBlank="1" showInputMessage="1" showErrorMessage="1" sqref="H35:O35 H289:O289 H226:O226 H163:O163 H99:O99" xr:uid="{48EEBB7D-5FF1-4C76-A7EE-8CF562FDE6FA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E61E-51A0-4E0F-845A-63329C0F4627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2586F5D1-72C5-4FA8-9E55-FBE1F15D6D86}">
      <formula1>$T$17</formula1>
    </dataValidation>
    <dataValidation type="list" allowBlank="1" showInputMessage="1" showErrorMessage="1" sqref="AK28:AK34" xr:uid="{47068CB8-E8C3-4290-A2A0-2AC230503E56}">
      <formula1>$V$97:$V$110</formula1>
    </dataValidation>
    <dataValidation type="list" allowBlank="1" showInputMessage="1" showErrorMessage="1" sqref="F213:H213 F276:H276 F150:H150 F86:H86 F22:H22" xr:uid="{70EE6E88-9261-4250-A4CC-D1EB1CC8169B}">
      <formula1>$J$338:$J$349</formula1>
    </dataValidation>
    <dataValidation type="list" allowBlank="1" showInputMessage="1" showErrorMessage="1" sqref="G15:G18 G269:G272 G206:G209 G143:G146 G79:G82" xr:uid="{886C4FAF-DC81-446D-AC10-BBB63A7E6DF0}">
      <formula1>$D$338:$D$351</formula1>
    </dataValidation>
    <dataValidation type="list" allowBlank="1" showInputMessage="1" showErrorMessage="1" sqref="M18:O18 M82:O82 M146:O146 M209:O209 M272:O272" xr:uid="{7B659A13-7B4F-413C-8CF1-D354B622AAD4}">
      <formula1>$U$15:$U$16</formula1>
    </dataValidation>
    <dataValidation type="list" allowBlank="1" showInputMessage="1" showErrorMessage="1" sqref="M17:O17 M81:O81 M145:O145 M208:O208 M271:O271" xr:uid="{1D394249-7526-4236-878C-A15300DFB245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1E10D-69F6-42A8-8F4E-10F1E3FCB0DD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1274A844-81FE-4AEA-ABE2-A2873995198C}">
      <formula1>$U$10:$U$13</formula1>
    </dataValidation>
    <dataValidation type="list" allowBlank="1" showInputMessage="1" showErrorMessage="1" sqref="M18:O18 M82:O82 M146:O146 M209:O209 M272:O272" xr:uid="{8A6594F2-4EA9-433D-A75F-E4763A612BE9}">
      <formula1>$U$15:$U$16</formula1>
    </dataValidation>
    <dataValidation type="list" allowBlank="1" showInputMessage="1" showErrorMessage="1" sqref="G15:G18 G269:G272 G206:G209 G143:G146 G79:G82" xr:uid="{3B27F7F3-775B-4815-845C-633E1750BA7F}">
      <formula1>$D$338:$D$351</formula1>
    </dataValidation>
    <dataValidation type="list" allowBlank="1" showInputMessage="1" showErrorMessage="1" sqref="F213:H213 F276:H276 F150:H150 F86:H86 F22:H22" xr:uid="{82C4317C-41E7-4A38-9E0E-24273D51DE3F}">
      <formula1>$J$338:$J$349</formula1>
    </dataValidation>
    <dataValidation type="list" allowBlank="1" showInputMessage="1" showErrorMessage="1" sqref="AK28:AK34" xr:uid="{661EFC4C-953D-46BB-854F-540365D7D020}">
      <formula1>$V$97:$V$110</formula1>
    </dataValidation>
    <dataValidation type="list" allowBlank="1" showInputMessage="1" showErrorMessage="1" sqref="H35:O35 H289:O289 H226:O226 H163:O163 H99:O99" xr:uid="{A7A9993D-4440-45C5-9443-901CFFA8C1D4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90"/>
  <sheetViews>
    <sheetView view="pageBreakPreview" topLeftCell="G1" zoomScale="70" zoomScaleNormal="100" zoomScaleSheetLayoutView="70" workbookViewId="0">
      <selection activeCell="AB15" sqref="AB15"/>
    </sheetView>
  </sheetViews>
  <sheetFormatPr defaultColWidth="11" defaultRowHeight="15.75"/>
  <cols>
    <col min="1" max="1" width="18.5" customWidth="1"/>
    <col min="2" max="2" width="21.5" customWidth="1"/>
    <col min="3" max="3" width="17.625" customWidth="1"/>
    <col min="4" max="4" width="20.125" customWidth="1"/>
    <col min="5" max="5" width="21" customWidth="1"/>
    <col min="6" max="6" width="19.75" customWidth="1"/>
    <col min="7" max="7" width="22.25" customWidth="1"/>
    <col min="8" max="9" width="25.75" customWidth="1"/>
    <col min="10" max="10" width="17.75" customWidth="1"/>
    <col min="11" max="11" width="15.625" customWidth="1"/>
    <col min="12" max="12" width="21.125" customWidth="1"/>
    <col min="13" max="13" width="23.375" customWidth="1"/>
    <col min="14" max="14" width="20.875" customWidth="1"/>
    <col min="15" max="15" width="29.125" customWidth="1"/>
    <col min="16" max="16" width="24.625" customWidth="1"/>
    <col min="17" max="17" width="24" customWidth="1"/>
    <col min="18" max="18" width="25.875" customWidth="1"/>
    <col min="19" max="19" width="23.25" customWidth="1"/>
    <col min="20" max="20" width="22.25" customWidth="1"/>
    <col min="21" max="21" width="25" customWidth="1"/>
    <col min="22" max="22" width="29.125" customWidth="1"/>
    <col min="23" max="23" width="30.875" customWidth="1"/>
    <col min="24" max="24" width="19.375" customWidth="1"/>
    <col min="25" max="25" width="15.625" customWidth="1"/>
    <col min="26" max="26" width="24.875" customWidth="1"/>
    <col min="27" max="27" width="25.25" customWidth="1"/>
    <col min="28" max="28" width="20.875" customWidth="1"/>
    <col min="29" max="29" width="29.125" customWidth="1"/>
    <col min="30" max="30" width="28.875" customWidth="1"/>
    <col min="31" max="31" width="15.375" customWidth="1"/>
    <col min="32" max="32" width="14.25" customWidth="1"/>
    <col min="33" max="33" width="21.875" customWidth="1"/>
    <col min="34" max="34" width="20.25" customWidth="1"/>
    <col min="35" max="35" width="17.75" customWidth="1"/>
    <col min="36" max="36" width="29.125" customWidth="1"/>
    <col min="37" max="37" width="28.625" customWidth="1"/>
    <col min="38" max="39" width="11" customWidth="1"/>
    <col min="40" max="40" width="42.125" hidden="1" customWidth="1"/>
    <col min="41" max="41" width="51.875" hidden="1" customWidth="1"/>
    <col min="42" max="42" width="11" customWidth="1"/>
  </cols>
  <sheetData>
    <row r="1" spans="1:48" ht="15.75" customHeight="1">
      <c r="A1" s="302"/>
      <c r="B1" s="302"/>
      <c r="C1" s="302"/>
      <c r="D1" s="276" t="s">
        <v>26</v>
      </c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8"/>
      <c r="AJ1" s="34"/>
      <c r="AK1" s="274" t="s">
        <v>27</v>
      </c>
      <c r="AL1" s="10"/>
      <c r="AM1" s="10"/>
      <c r="AN1" s="10"/>
      <c r="AO1" s="6"/>
      <c r="AP1" s="7"/>
      <c r="AQ1" s="7"/>
      <c r="AR1" s="7"/>
      <c r="AS1" s="7"/>
      <c r="AT1" s="7"/>
      <c r="AU1" s="7"/>
      <c r="AV1" s="7"/>
    </row>
    <row r="2" spans="1:48" ht="40.5" customHeight="1">
      <c r="A2" s="302"/>
      <c r="B2" s="302"/>
      <c r="C2" s="302"/>
      <c r="D2" s="279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1"/>
      <c r="AJ2" s="35"/>
      <c r="AK2" s="275"/>
      <c r="AL2" s="10"/>
      <c r="AM2" s="10"/>
      <c r="AN2" s="10"/>
      <c r="AO2" s="6"/>
      <c r="AP2" s="7"/>
      <c r="AQ2" s="7"/>
      <c r="AR2" s="7"/>
      <c r="AS2" s="7"/>
      <c r="AT2" s="7"/>
      <c r="AU2" s="7"/>
      <c r="AV2" s="7"/>
    </row>
    <row r="3" spans="1:48" ht="15.75" customHeight="1">
      <c r="A3" s="303" t="s">
        <v>28</v>
      </c>
      <c r="B3" s="303"/>
      <c r="C3" s="282"/>
      <c r="D3" s="283"/>
      <c r="E3" s="283"/>
      <c r="F3" s="283"/>
      <c r="G3" s="284"/>
      <c r="H3" s="297" t="s">
        <v>29</v>
      </c>
      <c r="I3" s="298"/>
      <c r="J3" s="287"/>
      <c r="K3" s="283"/>
      <c r="L3" s="284"/>
      <c r="M3" s="249" t="s">
        <v>30</v>
      </c>
      <c r="N3" s="289"/>
      <c r="O3" s="290"/>
      <c r="P3" s="290"/>
      <c r="Q3" s="291"/>
      <c r="R3" s="295" t="s">
        <v>31</v>
      </c>
      <c r="S3" s="296"/>
      <c r="T3" s="348"/>
      <c r="U3" s="349"/>
      <c r="V3" s="349"/>
      <c r="W3" s="350"/>
      <c r="X3" s="295" t="s">
        <v>32</v>
      </c>
      <c r="Y3" s="296"/>
      <c r="Z3" s="299"/>
      <c r="AA3" s="300"/>
      <c r="AB3" s="301"/>
      <c r="AC3" s="81"/>
      <c r="AD3" s="247"/>
      <c r="AE3" s="247"/>
      <c r="AF3" s="247"/>
      <c r="AG3" s="247"/>
      <c r="AH3" s="247"/>
      <c r="AI3" s="247"/>
      <c r="AJ3" s="81"/>
      <c r="AK3" s="340"/>
      <c r="AL3" s="8"/>
      <c r="AM3" s="8"/>
      <c r="AN3" s="308" t="s">
        <v>33</v>
      </c>
      <c r="AO3" s="308"/>
      <c r="AP3" s="113"/>
      <c r="AQ3" s="113"/>
      <c r="AR3" s="9"/>
      <c r="AS3" s="9"/>
      <c r="AT3" s="9"/>
      <c r="AU3" s="9"/>
      <c r="AV3" s="9"/>
    </row>
    <row r="4" spans="1:48" ht="15.75" customHeight="1">
      <c r="A4" s="304" t="s">
        <v>34</v>
      </c>
      <c r="B4" s="304"/>
      <c r="C4" s="282"/>
      <c r="D4" s="285"/>
      <c r="E4" s="285"/>
      <c r="F4" s="285"/>
      <c r="G4" s="286"/>
      <c r="H4" s="297" t="s">
        <v>35</v>
      </c>
      <c r="I4" s="298"/>
      <c r="J4" s="288"/>
      <c r="K4" s="285"/>
      <c r="L4" s="286"/>
      <c r="M4" s="248" t="s">
        <v>35</v>
      </c>
      <c r="N4" s="292"/>
      <c r="O4" s="293"/>
      <c r="P4" s="293"/>
      <c r="Q4" s="294"/>
      <c r="R4" s="297" t="s">
        <v>35</v>
      </c>
      <c r="S4" s="298"/>
      <c r="T4" s="341"/>
      <c r="U4" s="342"/>
      <c r="V4" s="342"/>
      <c r="W4" s="343"/>
      <c r="X4" s="297" t="s">
        <v>35</v>
      </c>
      <c r="Y4" s="298"/>
      <c r="Z4" s="351"/>
      <c r="AA4" s="300"/>
      <c r="AB4" s="301"/>
      <c r="AC4" s="81"/>
      <c r="AD4" s="247"/>
      <c r="AE4" s="247"/>
      <c r="AF4" s="247"/>
      <c r="AG4" s="247"/>
      <c r="AH4" s="247"/>
      <c r="AI4" s="247"/>
      <c r="AJ4" s="81"/>
      <c r="AK4" s="340"/>
      <c r="AL4" s="8"/>
      <c r="AM4" s="8"/>
      <c r="AN4" s="308"/>
      <c r="AO4" s="308"/>
      <c r="AP4" s="113"/>
      <c r="AQ4" s="113"/>
      <c r="AR4" s="9"/>
      <c r="AS4" s="9"/>
      <c r="AT4" s="9"/>
      <c r="AU4" s="9"/>
      <c r="AV4" s="9"/>
    </row>
    <row r="5" spans="1:48" ht="16.5" customHeight="1" thickBot="1">
      <c r="A5" s="304" t="s">
        <v>36</v>
      </c>
      <c r="B5" s="304"/>
      <c r="C5" s="282"/>
      <c r="D5" s="285"/>
      <c r="E5" s="285"/>
      <c r="F5" s="285"/>
      <c r="G5" s="286"/>
      <c r="H5" s="297" t="s">
        <v>37</v>
      </c>
      <c r="I5" s="298"/>
      <c r="J5" s="282"/>
      <c r="K5" s="285"/>
      <c r="L5" s="286"/>
      <c r="M5" s="248" t="s">
        <v>37</v>
      </c>
      <c r="N5" s="352"/>
      <c r="O5" s="293"/>
      <c r="P5" s="293"/>
      <c r="Q5" s="294"/>
      <c r="R5" s="297" t="s">
        <v>37</v>
      </c>
      <c r="S5" s="298"/>
      <c r="T5" s="341"/>
      <c r="U5" s="342"/>
      <c r="V5" s="342"/>
      <c r="W5" s="343"/>
      <c r="X5" s="297" t="s">
        <v>37</v>
      </c>
      <c r="Y5" s="298"/>
      <c r="Z5" s="299"/>
      <c r="AA5" s="300"/>
      <c r="AB5" s="301"/>
      <c r="AC5" s="81"/>
      <c r="AD5" s="247"/>
      <c r="AE5" s="247"/>
      <c r="AF5" s="247"/>
      <c r="AG5" s="247"/>
      <c r="AH5" s="247"/>
      <c r="AI5" s="247"/>
      <c r="AJ5" s="81"/>
      <c r="AK5" s="340"/>
      <c r="AL5" s="8"/>
      <c r="AM5" s="8"/>
      <c r="AN5" s="312"/>
      <c r="AO5" s="312"/>
      <c r="AP5" s="113"/>
      <c r="AQ5" s="113"/>
      <c r="AR5" s="9"/>
      <c r="AS5" s="9"/>
      <c r="AT5" s="9"/>
      <c r="AU5" s="9"/>
      <c r="AV5" s="9"/>
    </row>
    <row r="6" spans="1:48" ht="15.75" customHeight="1" thickBot="1">
      <c r="A6" s="56"/>
      <c r="B6" s="56"/>
      <c r="C6" s="56"/>
      <c r="D6" s="56"/>
      <c r="E6" s="56"/>
      <c r="F6" s="56"/>
      <c r="G6" s="56"/>
      <c r="I6" s="57"/>
      <c r="J6" s="56"/>
      <c r="K6" s="56"/>
      <c r="L6" s="56"/>
      <c r="M6" s="56"/>
      <c r="N6" s="56"/>
      <c r="O6" s="80"/>
      <c r="P6" s="56"/>
      <c r="Q6" s="56"/>
      <c r="R6" s="56"/>
      <c r="S6" s="56"/>
      <c r="T6" s="56"/>
      <c r="U6" s="56"/>
      <c r="V6" s="80"/>
      <c r="W6" s="56"/>
      <c r="X6" s="56"/>
      <c r="Y6" s="56"/>
      <c r="Z6" s="56"/>
      <c r="AA6" s="56"/>
      <c r="AB6" s="56"/>
      <c r="AC6" s="80"/>
      <c r="AD6" s="56"/>
      <c r="AE6" s="56"/>
      <c r="AF6" s="56"/>
      <c r="AG6" s="56"/>
      <c r="AH6" s="56"/>
      <c r="AI6" s="56"/>
      <c r="AJ6" s="80"/>
      <c r="AK6" s="56"/>
      <c r="AN6" s="45" t="s">
        <v>38</v>
      </c>
      <c r="AO6" s="46" t="s">
        <v>39</v>
      </c>
      <c r="AP6" s="6"/>
      <c r="AQ6" s="6"/>
      <c r="AR6" s="6"/>
      <c r="AS6" s="6"/>
      <c r="AT6" s="6"/>
      <c r="AU6" s="6"/>
      <c r="AV6" s="6"/>
    </row>
    <row r="7" spans="1:48" ht="15.75" customHeight="1" thickBot="1">
      <c r="A7" s="309" t="s">
        <v>40</v>
      </c>
      <c r="B7" s="310"/>
      <c r="C7" s="310"/>
      <c r="D7" s="310"/>
      <c r="E7" s="310"/>
      <c r="F7" s="311"/>
      <c r="G7" s="56"/>
      <c r="I7" s="57"/>
      <c r="J7" s="56"/>
      <c r="K7" s="56"/>
      <c r="L7" s="56"/>
      <c r="M7" s="56"/>
      <c r="N7" s="56"/>
      <c r="O7" s="80"/>
      <c r="P7" s="56"/>
      <c r="Q7" s="56"/>
      <c r="R7" s="56"/>
      <c r="S7" s="56"/>
      <c r="T7" s="56"/>
      <c r="U7" s="56"/>
      <c r="V7" s="80"/>
      <c r="W7" s="56"/>
      <c r="X7" s="56"/>
      <c r="Y7" s="56"/>
      <c r="Z7" s="56"/>
      <c r="AA7" s="56"/>
      <c r="AB7" s="56"/>
      <c r="AC7" s="80"/>
      <c r="AD7" s="56"/>
      <c r="AE7" s="56"/>
      <c r="AF7" s="56"/>
      <c r="AG7" s="56"/>
      <c r="AH7" s="56"/>
      <c r="AI7" s="56"/>
      <c r="AJ7" s="80"/>
      <c r="AK7" s="56"/>
      <c r="AN7" s="114"/>
      <c r="AO7" s="115"/>
      <c r="AP7" s="6"/>
      <c r="AQ7" s="6"/>
      <c r="AR7" s="6"/>
      <c r="AS7" s="6"/>
      <c r="AT7" s="6"/>
      <c r="AU7" s="6"/>
      <c r="AV7" s="6"/>
    </row>
    <row r="8" spans="1:48">
      <c r="A8" s="335" t="s">
        <v>41</v>
      </c>
      <c r="B8" s="335" t="s">
        <v>42</v>
      </c>
      <c r="C8" s="327" t="s">
        <v>43</v>
      </c>
      <c r="D8" s="327"/>
      <c r="E8" s="327"/>
      <c r="F8" s="327"/>
      <c r="G8" s="328"/>
      <c r="H8" s="328"/>
      <c r="I8" s="328"/>
      <c r="J8" s="353" t="s">
        <v>44</v>
      </c>
      <c r="K8" s="353"/>
      <c r="L8" s="353"/>
      <c r="M8" s="353"/>
      <c r="N8" s="353"/>
      <c r="O8" s="353"/>
      <c r="P8" s="353"/>
      <c r="Q8" s="344" t="s">
        <v>45</v>
      </c>
      <c r="R8" s="344"/>
      <c r="S8" s="344"/>
      <c r="T8" s="344"/>
      <c r="U8" s="344"/>
      <c r="V8" s="344"/>
      <c r="W8" s="345"/>
      <c r="X8" s="338" t="s">
        <v>46</v>
      </c>
      <c r="Y8" s="339"/>
      <c r="Z8" s="339"/>
      <c r="AA8" s="339"/>
      <c r="AB8" s="339"/>
      <c r="AC8" s="339"/>
      <c r="AD8" s="339"/>
      <c r="AE8" s="346" t="s">
        <v>47</v>
      </c>
      <c r="AF8" s="347"/>
      <c r="AG8" s="347"/>
      <c r="AH8" s="347"/>
      <c r="AI8" s="347"/>
      <c r="AJ8" s="347"/>
      <c r="AK8" s="347"/>
      <c r="AN8" s="43" t="s">
        <v>48</v>
      </c>
      <c r="AO8" s="44" t="s">
        <v>49</v>
      </c>
    </row>
    <row r="9" spans="1:48" ht="47.25">
      <c r="A9" s="336"/>
      <c r="B9" s="336"/>
      <c r="C9" s="96" t="s">
        <v>50</v>
      </c>
      <c r="D9" s="96" t="s">
        <v>51</v>
      </c>
      <c r="E9" s="96" t="s">
        <v>52</v>
      </c>
      <c r="F9" s="96" t="s">
        <v>53</v>
      </c>
      <c r="G9" s="245" t="s">
        <v>54</v>
      </c>
      <c r="H9" s="97" t="s">
        <v>55</v>
      </c>
      <c r="I9" s="18" t="s">
        <v>56</v>
      </c>
      <c r="J9" s="5" t="s">
        <v>50</v>
      </c>
      <c r="K9" s="5" t="s">
        <v>51</v>
      </c>
      <c r="L9" s="5" t="s">
        <v>52</v>
      </c>
      <c r="M9" s="98" t="s">
        <v>53</v>
      </c>
      <c r="N9" s="244" t="s">
        <v>54</v>
      </c>
      <c r="O9" s="99" t="s">
        <v>55</v>
      </c>
      <c r="P9" s="19" t="s">
        <v>56</v>
      </c>
      <c r="Q9" s="100" t="s">
        <v>50</v>
      </c>
      <c r="R9" s="100" t="s">
        <v>51</v>
      </c>
      <c r="S9" s="100" t="s">
        <v>52</v>
      </c>
      <c r="T9" s="101" t="s">
        <v>53</v>
      </c>
      <c r="U9" s="243" t="s">
        <v>54</v>
      </c>
      <c r="V9" s="102" t="s">
        <v>55</v>
      </c>
      <c r="W9" s="103" t="s">
        <v>56</v>
      </c>
      <c r="X9" s="104" t="s">
        <v>50</v>
      </c>
      <c r="Y9" s="104" t="s">
        <v>51</v>
      </c>
      <c r="Z9" s="104" t="s">
        <v>52</v>
      </c>
      <c r="AA9" s="105" t="s">
        <v>53</v>
      </c>
      <c r="AB9" s="106" t="s">
        <v>54</v>
      </c>
      <c r="AC9" s="106" t="s">
        <v>55</v>
      </c>
      <c r="AD9" s="107" t="s">
        <v>56</v>
      </c>
      <c r="AE9" s="108" t="s">
        <v>50</v>
      </c>
      <c r="AF9" s="108" t="s">
        <v>51</v>
      </c>
      <c r="AG9" s="108" t="s">
        <v>52</v>
      </c>
      <c r="AH9" s="109" t="s">
        <v>53</v>
      </c>
      <c r="AI9" s="110" t="s">
        <v>54</v>
      </c>
      <c r="AJ9" s="111" t="s">
        <v>55</v>
      </c>
      <c r="AK9" s="112" t="s">
        <v>56</v>
      </c>
      <c r="AN9" s="41" t="s">
        <v>57</v>
      </c>
      <c r="AO9" s="39" t="s">
        <v>58</v>
      </c>
    </row>
    <row r="10" spans="1:48" ht="33.75" customHeight="1">
      <c r="A10" s="3"/>
      <c r="B10" s="3"/>
      <c r="C10" s="86"/>
      <c r="D10" s="3"/>
      <c r="E10" s="12"/>
      <c r="F10" s="12"/>
      <c r="G10" s="12"/>
      <c r="H10" s="12"/>
      <c r="I10" s="12"/>
      <c r="J10" s="86"/>
      <c r="K10" s="3"/>
      <c r="L10" s="12"/>
      <c r="M10" s="12"/>
      <c r="N10" s="12"/>
      <c r="O10" s="12"/>
      <c r="P10" s="12"/>
      <c r="Q10" s="86"/>
      <c r="R10" s="3"/>
      <c r="S10" s="12"/>
      <c r="T10" s="12"/>
      <c r="U10" s="12"/>
      <c r="V10" s="12"/>
      <c r="W10" s="12"/>
      <c r="X10" s="86"/>
      <c r="Y10" s="3"/>
      <c r="Z10" s="12"/>
      <c r="AA10" s="12"/>
      <c r="AB10" s="12"/>
      <c r="AC10" s="12"/>
      <c r="AD10" s="12"/>
      <c r="AE10" s="86"/>
      <c r="AF10" s="3"/>
      <c r="AG10" s="12"/>
      <c r="AH10" s="12"/>
      <c r="AI10" s="12"/>
      <c r="AJ10" s="12"/>
      <c r="AK10" s="12"/>
      <c r="AN10" s="41" t="s">
        <v>59</v>
      </c>
      <c r="AO10" s="39" t="s">
        <v>60</v>
      </c>
    </row>
    <row r="11" spans="1:48" ht="32.1" customHeight="1">
      <c r="A11" s="3"/>
      <c r="B11" s="3"/>
      <c r="C11" s="86"/>
      <c r="D11" s="3"/>
      <c r="E11" s="12"/>
      <c r="F11" s="12"/>
      <c r="G11" s="12"/>
      <c r="H11" s="12"/>
      <c r="I11" s="12"/>
      <c r="J11" s="3"/>
      <c r="K11" s="3"/>
      <c r="L11" s="12"/>
      <c r="M11" s="12"/>
      <c r="N11" s="12"/>
      <c r="O11" s="12"/>
      <c r="P11" s="12"/>
      <c r="Q11" s="3"/>
      <c r="R11" s="3"/>
      <c r="S11" s="12"/>
      <c r="T11" s="12"/>
      <c r="U11" s="12"/>
      <c r="V11" s="12"/>
      <c r="W11" s="12"/>
      <c r="X11" s="3"/>
      <c r="Y11" s="3"/>
      <c r="Z11" s="12"/>
      <c r="AA11" s="12"/>
      <c r="AB11" s="12"/>
      <c r="AC11" s="12"/>
      <c r="AD11" s="12"/>
      <c r="AE11" s="3"/>
      <c r="AF11" s="3"/>
      <c r="AG11" s="12"/>
      <c r="AH11" s="12"/>
      <c r="AI11" s="12"/>
      <c r="AJ11" s="12"/>
      <c r="AK11" s="12"/>
      <c r="AN11" s="41" t="s">
        <v>61</v>
      </c>
      <c r="AO11" s="39" t="s">
        <v>62</v>
      </c>
    </row>
    <row r="12" spans="1:48" ht="32.1" customHeight="1">
      <c r="A12" s="3"/>
      <c r="B12" s="3"/>
      <c r="C12" s="3"/>
      <c r="D12" s="3"/>
      <c r="E12" s="12"/>
      <c r="F12" s="12"/>
      <c r="G12" s="12"/>
      <c r="H12" s="12"/>
      <c r="I12" s="12"/>
      <c r="J12" s="3"/>
      <c r="K12" s="3"/>
      <c r="L12" s="12"/>
      <c r="M12" s="12"/>
      <c r="N12" s="12"/>
      <c r="O12" s="12"/>
      <c r="P12" s="12"/>
      <c r="Q12" s="3"/>
      <c r="R12" s="3"/>
      <c r="S12" s="12"/>
      <c r="T12" s="12"/>
      <c r="U12" s="12"/>
      <c r="V12" s="12"/>
      <c r="W12" s="12"/>
      <c r="X12" s="3"/>
      <c r="Y12" s="3"/>
      <c r="Z12" s="12"/>
      <c r="AA12" s="12"/>
      <c r="AB12" s="12"/>
      <c r="AC12" s="12"/>
      <c r="AD12" s="12"/>
      <c r="AE12" s="3"/>
      <c r="AF12" s="3"/>
      <c r="AG12" s="12"/>
      <c r="AH12" s="12"/>
      <c r="AI12" s="12"/>
      <c r="AJ12" s="12"/>
      <c r="AK12" s="12"/>
      <c r="AN12" s="41" t="s">
        <v>63</v>
      </c>
      <c r="AO12" s="39" t="s">
        <v>64</v>
      </c>
    </row>
    <row r="13" spans="1:48" ht="28.5" customHeight="1">
      <c r="A13" s="3"/>
      <c r="B13" s="3"/>
      <c r="C13" s="3"/>
      <c r="D13" s="3"/>
      <c r="E13" s="12"/>
      <c r="F13" s="12"/>
      <c r="G13" s="12"/>
      <c r="H13" s="12"/>
      <c r="I13" s="12"/>
      <c r="J13" s="3"/>
      <c r="K13" s="3"/>
      <c r="L13" s="12"/>
      <c r="M13" s="12"/>
      <c r="N13" s="12"/>
      <c r="O13" s="12"/>
      <c r="P13" s="12"/>
      <c r="Q13" s="3"/>
      <c r="R13" s="3"/>
      <c r="S13" s="12"/>
      <c r="T13" s="12"/>
      <c r="U13" s="12"/>
      <c r="V13" s="12"/>
      <c r="W13" s="12"/>
      <c r="X13" s="3"/>
      <c r="Y13" s="3"/>
      <c r="Z13" s="12"/>
      <c r="AA13" s="12"/>
      <c r="AB13" s="12"/>
      <c r="AC13" s="12"/>
      <c r="AD13" s="12"/>
      <c r="AE13" s="3"/>
      <c r="AF13" s="3"/>
      <c r="AG13" s="12"/>
      <c r="AH13" s="12"/>
      <c r="AI13" s="12"/>
      <c r="AJ13" s="12"/>
      <c r="AK13" s="12"/>
      <c r="AN13" s="41" t="s">
        <v>65</v>
      </c>
      <c r="AO13" s="39" t="s">
        <v>66</v>
      </c>
    </row>
    <row r="14" spans="1:48" ht="34.5" customHeight="1" thickBot="1">
      <c r="A14" s="3"/>
      <c r="B14" s="3"/>
      <c r="C14" s="3"/>
      <c r="D14" s="3"/>
      <c r="E14" s="12"/>
      <c r="F14" s="12"/>
      <c r="G14" s="12"/>
      <c r="H14" s="12"/>
      <c r="I14" s="12"/>
      <c r="J14" s="3"/>
      <c r="K14" s="3"/>
      <c r="L14" s="12"/>
      <c r="M14" s="12"/>
      <c r="N14" s="12"/>
      <c r="O14" s="12"/>
      <c r="P14" s="12"/>
      <c r="Q14" s="3"/>
      <c r="R14" s="3"/>
      <c r="S14" s="12"/>
      <c r="T14" s="12"/>
      <c r="U14" s="12"/>
      <c r="V14" s="12"/>
      <c r="W14" s="12"/>
      <c r="X14" s="3"/>
      <c r="Y14" s="3"/>
      <c r="Z14" s="12"/>
      <c r="AA14" s="12"/>
      <c r="AB14" s="12"/>
      <c r="AC14" s="12"/>
      <c r="AD14" s="12"/>
      <c r="AE14" s="3"/>
      <c r="AF14" s="3"/>
      <c r="AG14" s="12"/>
      <c r="AH14" s="12"/>
      <c r="AI14" s="12"/>
      <c r="AJ14" s="12"/>
      <c r="AK14" s="12"/>
      <c r="AN14" s="42" t="s">
        <v>67</v>
      </c>
      <c r="AO14" s="40"/>
    </row>
    <row r="15" spans="1:48" ht="32.1" customHeight="1" thickBot="1">
      <c r="A15" s="3"/>
      <c r="B15" s="3"/>
      <c r="C15" s="3"/>
      <c r="D15" s="3"/>
      <c r="E15" s="12"/>
      <c r="F15" s="12"/>
      <c r="G15" s="12"/>
      <c r="H15" s="12"/>
      <c r="I15" s="12"/>
      <c r="J15" s="3"/>
      <c r="K15" s="3"/>
      <c r="L15" s="12"/>
      <c r="M15" s="12"/>
      <c r="N15" s="12"/>
      <c r="O15" s="12"/>
      <c r="P15" s="12"/>
      <c r="Q15" s="3"/>
      <c r="R15" s="3"/>
      <c r="S15" s="12"/>
      <c r="T15" s="12"/>
      <c r="U15" s="12"/>
      <c r="V15" s="12"/>
      <c r="W15" s="12"/>
      <c r="X15" s="3"/>
      <c r="Y15" s="3"/>
      <c r="Z15" s="12"/>
      <c r="AA15" s="12"/>
      <c r="AB15" s="12"/>
      <c r="AC15" s="12"/>
      <c r="AD15" s="12"/>
      <c r="AE15" s="3"/>
      <c r="AF15" s="3"/>
      <c r="AG15" s="12"/>
      <c r="AH15" s="12"/>
      <c r="AI15" s="12"/>
      <c r="AJ15" s="12"/>
      <c r="AK15" s="12"/>
      <c r="AN15" s="38"/>
      <c r="AO15" s="38"/>
    </row>
    <row r="16" spans="1:48" ht="32.1" customHeight="1" thickBot="1">
      <c r="A16" s="3"/>
      <c r="B16" s="3"/>
      <c r="C16" s="3"/>
      <c r="D16" s="3"/>
      <c r="E16" s="12"/>
      <c r="F16" s="12"/>
      <c r="G16" s="12"/>
      <c r="H16" s="12"/>
      <c r="I16" s="12"/>
      <c r="J16" s="3"/>
      <c r="K16" s="3"/>
      <c r="L16" s="12"/>
      <c r="M16" s="12"/>
      <c r="N16" s="12"/>
      <c r="O16" s="12"/>
      <c r="P16" s="12"/>
      <c r="Q16" s="3"/>
      <c r="R16" s="3"/>
      <c r="S16" s="12"/>
      <c r="T16" s="12"/>
      <c r="U16" s="12"/>
      <c r="V16" s="12"/>
      <c r="W16" s="12"/>
      <c r="X16" s="3"/>
      <c r="Y16" s="3"/>
      <c r="Z16" s="12"/>
      <c r="AA16" s="12"/>
      <c r="AB16" s="12"/>
      <c r="AC16" s="12"/>
      <c r="AD16" s="12"/>
      <c r="AE16" s="3"/>
      <c r="AF16" s="3"/>
      <c r="AG16" s="12"/>
      <c r="AH16" s="12"/>
      <c r="AI16" s="12"/>
      <c r="AJ16" s="12"/>
      <c r="AK16" s="12"/>
      <c r="AN16" s="54" t="s">
        <v>68</v>
      </c>
      <c r="AO16" s="55" t="s">
        <v>69</v>
      </c>
    </row>
    <row r="17" spans="1:41" ht="32.1" customHeight="1">
      <c r="A17" s="3"/>
      <c r="B17" s="3"/>
      <c r="C17" s="3"/>
      <c r="D17" s="3"/>
      <c r="E17" s="12"/>
      <c r="F17" s="12"/>
      <c r="G17" s="12"/>
      <c r="H17" s="12"/>
      <c r="I17" s="12"/>
      <c r="J17" s="3"/>
      <c r="K17" s="3"/>
      <c r="L17" s="12"/>
      <c r="M17" s="12"/>
      <c r="N17" s="12"/>
      <c r="O17" s="12"/>
      <c r="P17" s="12"/>
      <c r="Q17" s="3"/>
      <c r="R17" s="3"/>
      <c r="S17" s="12"/>
      <c r="T17" s="12"/>
      <c r="U17" s="12"/>
      <c r="V17" s="12"/>
      <c r="W17" s="12"/>
      <c r="X17" s="3"/>
      <c r="Y17" s="3"/>
      <c r="Z17" s="12"/>
      <c r="AA17" s="12"/>
      <c r="AB17" s="12"/>
      <c r="AC17" s="12"/>
      <c r="AD17" s="12"/>
      <c r="AE17" s="3"/>
      <c r="AF17" s="3"/>
      <c r="AG17" s="12"/>
      <c r="AH17" s="12"/>
      <c r="AI17" s="12"/>
      <c r="AJ17" s="12"/>
      <c r="AK17" s="12"/>
      <c r="AN17" s="52" t="s">
        <v>70</v>
      </c>
      <c r="AO17" s="53" t="s">
        <v>71</v>
      </c>
    </row>
    <row r="18" spans="1:41" ht="32.1" customHeight="1">
      <c r="A18" s="3"/>
      <c r="B18" s="3"/>
      <c r="C18" s="3"/>
      <c r="D18" s="3"/>
      <c r="E18" s="12"/>
      <c r="F18" s="12"/>
      <c r="G18" s="12"/>
      <c r="H18" s="12"/>
      <c r="I18" s="12"/>
      <c r="J18" s="3"/>
      <c r="K18" s="3"/>
      <c r="L18" s="12"/>
      <c r="M18" s="12"/>
      <c r="N18" s="12"/>
      <c r="O18" s="12"/>
      <c r="P18" s="12"/>
      <c r="Q18" s="3"/>
      <c r="R18" s="3"/>
      <c r="S18" s="12"/>
      <c r="T18" s="12"/>
      <c r="U18" s="12"/>
      <c r="V18" s="12"/>
      <c r="W18" s="12"/>
      <c r="X18" s="3"/>
      <c r="Y18" s="3"/>
      <c r="Z18" s="12"/>
      <c r="AA18" s="12"/>
      <c r="AB18" s="12"/>
      <c r="AC18" s="12"/>
      <c r="AD18" s="12"/>
      <c r="AE18" s="3"/>
      <c r="AF18" s="3"/>
      <c r="AG18" s="12"/>
      <c r="AH18" s="12"/>
      <c r="AI18" s="12"/>
      <c r="AJ18" s="12"/>
      <c r="AK18" s="12"/>
      <c r="AN18" s="47" t="s">
        <v>72</v>
      </c>
      <c r="AO18" s="50" t="s">
        <v>73</v>
      </c>
    </row>
    <row r="19" spans="1:41" ht="32.1" customHeight="1">
      <c r="A19" s="3"/>
      <c r="B19" s="3"/>
      <c r="C19" s="3"/>
      <c r="D19" s="3"/>
      <c r="E19" s="12"/>
      <c r="F19" s="12"/>
      <c r="G19" s="12"/>
      <c r="H19" s="12"/>
      <c r="I19" s="12"/>
      <c r="J19" s="3"/>
      <c r="K19" s="3"/>
      <c r="L19" s="12"/>
      <c r="M19" s="12"/>
      <c r="N19" s="12"/>
      <c r="O19" s="12"/>
      <c r="P19" s="12"/>
      <c r="Q19" s="3"/>
      <c r="R19" s="3"/>
      <c r="S19" s="12"/>
      <c r="T19" s="12"/>
      <c r="U19" s="12"/>
      <c r="V19" s="12"/>
      <c r="W19" s="12"/>
      <c r="X19" s="3"/>
      <c r="Y19" s="3"/>
      <c r="Z19" s="12"/>
      <c r="AA19" s="12"/>
      <c r="AB19" s="12"/>
      <c r="AC19" s="12"/>
      <c r="AD19" s="12"/>
      <c r="AE19" s="3"/>
      <c r="AF19" s="3"/>
      <c r="AG19" s="12"/>
      <c r="AH19" s="12"/>
      <c r="AI19" s="12"/>
      <c r="AJ19" s="12"/>
      <c r="AK19" s="12"/>
      <c r="AN19" s="48" t="s">
        <v>74</v>
      </c>
      <c r="AO19" s="50" t="s">
        <v>75</v>
      </c>
    </row>
    <row r="20" spans="1:41" ht="32.1" customHeight="1" thickBot="1">
      <c r="A20" s="3"/>
      <c r="B20" s="3"/>
      <c r="C20" s="3"/>
      <c r="D20" s="3"/>
      <c r="E20" s="12"/>
      <c r="F20" s="12"/>
      <c r="G20" s="12"/>
      <c r="H20" s="12"/>
      <c r="I20" s="12"/>
      <c r="J20" s="3"/>
      <c r="K20" s="3"/>
      <c r="L20" s="12"/>
      <c r="M20" s="12"/>
      <c r="N20" s="12"/>
      <c r="O20" s="12"/>
      <c r="P20" s="12"/>
      <c r="Q20" s="3"/>
      <c r="R20" s="3"/>
      <c r="S20" s="12"/>
      <c r="T20" s="12"/>
      <c r="U20" s="12"/>
      <c r="V20" s="12"/>
      <c r="W20" s="12"/>
      <c r="X20" s="3"/>
      <c r="Y20" s="3"/>
      <c r="Z20" s="12"/>
      <c r="AA20" s="12"/>
      <c r="AB20" s="12"/>
      <c r="AC20" s="12"/>
      <c r="AD20" s="12"/>
      <c r="AE20" s="3"/>
      <c r="AF20" s="3"/>
      <c r="AG20" s="12"/>
      <c r="AH20" s="12"/>
      <c r="AI20" s="12"/>
      <c r="AJ20" s="12"/>
      <c r="AK20" s="12"/>
      <c r="AN20" s="49" t="s">
        <v>76</v>
      </c>
      <c r="AO20" s="51" t="s">
        <v>77</v>
      </c>
    </row>
    <row r="21" spans="1:41" ht="32.1" customHeight="1">
      <c r="A21" s="3"/>
      <c r="B21" s="3"/>
      <c r="C21" s="3"/>
      <c r="D21" s="3"/>
      <c r="E21" s="12"/>
      <c r="F21" s="12"/>
      <c r="G21" s="12"/>
      <c r="H21" s="12"/>
      <c r="I21" s="12"/>
      <c r="J21" s="3"/>
      <c r="K21" s="3"/>
      <c r="L21" s="12"/>
      <c r="M21" s="12"/>
      <c r="N21" s="12"/>
      <c r="O21" s="12"/>
      <c r="P21" s="12"/>
      <c r="Q21" s="3"/>
      <c r="R21" s="3"/>
      <c r="S21" s="12"/>
      <c r="T21" s="12"/>
      <c r="U21" s="12"/>
      <c r="V21" s="12"/>
      <c r="W21" s="12"/>
      <c r="X21" s="3"/>
      <c r="Y21" s="3"/>
      <c r="Z21" s="12"/>
      <c r="AA21" s="12"/>
      <c r="AB21" s="12"/>
      <c r="AC21" s="12"/>
      <c r="AD21" s="12"/>
      <c r="AE21" s="3"/>
      <c r="AF21" s="3"/>
      <c r="AG21" s="12"/>
      <c r="AH21" s="12"/>
      <c r="AI21" s="12"/>
      <c r="AJ21" s="12"/>
      <c r="AK21" s="12"/>
      <c r="AN21" s="36"/>
      <c r="AO21" s="37"/>
    </row>
    <row r="22" spans="1:41" ht="32.1" customHeight="1">
      <c r="A22" s="3"/>
      <c r="B22" s="3"/>
      <c r="C22" s="3"/>
      <c r="D22" s="3"/>
      <c r="E22" s="12"/>
      <c r="F22" s="12"/>
      <c r="G22" s="12"/>
      <c r="H22" s="12"/>
      <c r="I22" s="12"/>
      <c r="J22" s="3"/>
      <c r="K22" s="3"/>
      <c r="L22" s="12"/>
      <c r="M22" s="12"/>
      <c r="N22" s="12"/>
      <c r="O22" s="12"/>
      <c r="P22" s="12"/>
      <c r="Q22" s="3"/>
      <c r="R22" s="3"/>
      <c r="S22" s="12"/>
      <c r="T22" s="12"/>
      <c r="U22" s="12"/>
      <c r="V22" s="12"/>
      <c r="W22" s="12"/>
      <c r="X22" s="3"/>
      <c r="Y22" s="3"/>
      <c r="Z22" s="12"/>
      <c r="AA22" s="12"/>
      <c r="AB22" s="12"/>
      <c r="AC22" s="12"/>
      <c r="AD22" s="12"/>
      <c r="AE22" s="3"/>
      <c r="AF22" s="3"/>
      <c r="AG22" s="12"/>
      <c r="AH22" s="12"/>
      <c r="AI22" s="12"/>
      <c r="AJ22" s="12"/>
      <c r="AK22" s="12"/>
      <c r="AN22" s="1"/>
      <c r="AO22" s="37"/>
    </row>
    <row r="23" spans="1:41" ht="32.1" customHeight="1">
      <c r="A23" s="3"/>
      <c r="B23" s="3"/>
      <c r="C23" s="3"/>
      <c r="D23" s="3"/>
      <c r="E23" s="12"/>
      <c r="F23" s="12"/>
      <c r="G23" s="12"/>
      <c r="H23" s="12"/>
      <c r="I23" s="12"/>
      <c r="J23" s="3"/>
      <c r="K23" s="3"/>
      <c r="L23" s="12"/>
      <c r="M23" s="12"/>
      <c r="N23" s="12"/>
      <c r="O23" s="12"/>
      <c r="P23" s="12"/>
      <c r="Q23" s="3"/>
      <c r="R23" s="3"/>
      <c r="S23" s="12"/>
      <c r="T23" s="12"/>
      <c r="U23" s="12"/>
      <c r="V23" s="12"/>
      <c r="W23" s="12"/>
      <c r="X23" s="3"/>
      <c r="Y23" s="3"/>
      <c r="Z23" s="12"/>
      <c r="AA23" s="12"/>
      <c r="AB23" s="12"/>
      <c r="AC23" s="12"/>
      <c r="AD23" s="12"/>
      <c r="AE23" s="3"/>
      <c r="AF23" s="3"/>
      <c r="AG23" s="12"/>
      <c r="AH23" s="12"/>
      <c r="AI23" s="12"/>
      <c r="AJ23" s="12"/>
      <c r="AK23" s="12"/>
    </row>
    <row r="24" spans="1:41" ht="32.1" customHeight="1">
      <c r="A24" s="3"/>
      <c r="B24" s="3"/>
      <c r="C24" s="3"/>
      <c r="D24" s="3"/>
      <c r="E24" s="12"/>
      <c r="F24" s="12"/>
      <c r="G24" s="12"/>
      <c r="H24" s="12"/>
      <c r="I24" s="12"/>
      <c r="J24" s="3"/>
      <c r="K24" s="3"/>
      <c r="L24" s="12"/>
      <c r="M24" s="12"/>
      <c r="N24" s="12"/>
      <c r="O24" s="12"/>
      <c r="P24" s="12"/>
      <c r="Q24" s="3"/>
      <c r="R24" s="3"/>
      <c r="S24" s="12"/>
      <c r="T24" s="12"/>
      <c r="U24" s="12"/>
      <c r="V24" s="12"/>
      <c r="W24" s="12"/>
      <c r="X24" s="3"/>
      <c r="Y24" s="3"/>
      <c r="Z24" s="12"/>
      <c r="AA24" s="12"/>
      <c r="AB24" s="12"/>
      <c r="AC24" s="12"/>
      <c r="AD24" s="12"/>
      <c r="AE24" s="3"/>
      <c r="AF24" s="3"/>
      <c r="AG24" s="12"/>
      <c r="AH24" s="12"/>
      <c r="AI24" s="12"/>
      <c r="AJ24" s="12"/>
      <c r="AK24" s="12"/>
    </row>
    <row r="25" spans="1:41" ht="32.1" customHeight="1">
      <c r="A25" s="3"/>
      <c r="B25" s="3"/>
      <c r="C25" s="3"/>
      <c r="D25" s="3"/>
      <c r="E25" s="12"/>
      <c r="F25" s="12"/>
      <c r="G25" s="12"/>
      <c r="H25" s="12"/>
      <c r="I25" s="12"/>
      <c r="J25" s="3"/>
      <c r="K25" s="3"/>
      <c r="L25" s="12"/>
      <c r="M25" s="12"/>
      <c r="N25" s="12"/>
      <c r="O25" s="12"/>
      <c r="P25" s="12"/>
      <c r="Q25" s="3"/>
      <c r="R25" s="3"/>
      <c r="S25" s="12"/>
      <c r="T25" s="12"/>
      <c r="U25" s="12"/>
      <c r="V25" s="12"/>
      <c r="W25" s="12"/>
      <c r="X25" s="3"/>
      <c r="Y25" s="3"/>
      <c r="Z25" s="12"/>
      <c r="AA25" s="12"/>
      <c r="AB25" s="12"/>
      <c r="AC25" s="12"/>
      <c r="AD25" s="12"/>
      <c r="AE25" s="3"/>
      <c r="AF25" s="3"/>
      <c r="AG25" s="12"/>
      <c r="AH25" s="12"/>
      <c r="AI25" s="12"/>
      <c r="AJ25" s="12"/>
      <c r="AK25" s="12"/>
    </row>
    <row r="26" spans="1:41" ht="32.1" customHeight="1">
      <c r="A26" s="3"/>
      <c r="B26" s="3"/>
      <c r="C26" s="3"/>
      <c r="D26" s="3"/>
      <c r="E26" s="12"/>
      <c r="F26" s="12"/>
      <c r="G26" s="12"/>
      <c r="H26" s="12"/>
      <c r="I26" s="12"/>
      <c r="J26" s="3"/>
      <c r="K26" s="3"/>
      <c r="L26" s="12"/>
      <c r="M26" s="12"/>
      <c r="N26" s="12"/>
      <c r="O26" s="12"/>
      <c r="P26" s="12"/>
      <c r="Q26" s="3"/>
      <c r="R26" s="3"/>
      <c r="S26" s="12"/>
      <c r="T26" s="12"/>
      <c r="U26" s="12"/>
      <c r="V26" s="12"/>
      <c r="W26" s="12"/>
      <c r="X26" s="3"/>
      <c r="Y26" s="3"/>
      <c r="Z26" s="12"/>
      <c r="AA26" s="12"/>
      <c r="AB26" s="12"/>
      <c r="AC26" s="12"/>
      <c r="AD26" s="12"/>
      <c r="AE26" s="3"/>
      <c r="AF26" s="3"/>
      <c r="AG26" s="12"/>
      <c r="AH26" s="12"/>
      <c r="AI26" s="12"/>
      <c r="AJ26" s="12"/>
      <c r="AK26" s="12"/>
    </row>
    <row r="27" spans="1:41" ht="32.1" customHeight="1">
      <c r="A27" s="3"/>
      <c r="B27" s="3"/>
      <c r="C27" s="3"/>
      <c r="D27" s="3"/>
      <c r="E27" s="12"/>
      <c r="F27" s="12"/>
      <c r="G27" s="12"/>
      <c r="H27" s="12"/>
      <c r="I27" s="12"/>
      <c r="J27" s="3"/>
      <c r="K27" s="3"/>
      <c r="L27" s="12"/>
      <c r="M27" s="12"/>
      <c r="N27" s="12"/>
      <c r="O27" s="12"/>
      <c r="P27" s="12"/>
      <c r="Q27" s="3"/>
      <c r="R27" s="3"/>
      <c r="S27" s="12"/>
      <c r="T27" s="12"/>
      <c r="U27" s="12"/>
      <c r="V27" s="12"/>
      <c r="W27" s="12"/>
      <c r="X27" s="3"/>
      <c r="Y27" s="3"/>
      <c r="Z27" s="12"/>
      <c r="AA27" s="12"/>
      <c r="AB27" s="12"/>
      <c r="AC27" s="12"/>
      <c r="AD27" s="12"/>
      <c r="AE27" s="3"/>
      <c r="AF27" s="3"/>
      <c r="AG27" s="12"/>
      <c r="AH27" s="12"/>
      <c r="AI27" s="12"/>
      <c r="AJ27" s="12"/>
      <c r="AK27" s="12"/>
    </row>
    <row r="28" spans="1:41" ht="32.1" customHeight="1">
      <c r="A28" s="3"/>
      <c r="B28" s="3"/>
      <c r="C28" s="3"/>
      <c r="D28" s="3"/>
      <c r="E28" s="12"/>
      <c r="F28" s="12"/>
      <c r="G28" s="12"/>
      <c r="H28" s="12"/>
      <c r="I28" s="12"/>
      <c r="J28" s="3"/>
      <c r="K28" s="3"/>
      <c r="L28" s="12"/>
      <c r="M28" s="12"/>
      <c r="N28" s="12"/>
      <c r="O28" s="12"/>
      <c r="P28" s="12"/>
      <c r="Q28" s="3"/>
      <c r="R28" s="3"/>
      <c r="S28" s="12"/>
      <c r="T28" s="12"/>
      <c r="U28" s="12"/>
      <c r="V28" s="12"/>
      <c r="W28" s="12"/>
      <c r="X28" s="3"/>
      <c r="Y28" s="3"/>
      <c r="Z28" s="12"/>
      <c r="AA28" s="12"/>
      <c r="AB28" s="12"/>
      <c r="AC28" s="12"/>
      <c r="AD28" s="12"/>
      <c r="AE28" s="3"/>
      <c r="AF28" s="3"/>
      <c r="AG28" s="12"/>
      <c r="AH28" s="12"/>
      <c r="AI28" s="12"/>
      <c r="AJ28" s="12"/>
      <c r="AK28" s="12"/>
    </row>
    <row r="29" spans="1:41" ht="32.1" customHeight="1">
      <c r="A29" s="3"/>
      <c r="B29" s="3"/>
      <c r="C29" s="3"/>
      <c r="D29" s="3"/>
      <c r="E29" s="12"/>
      <c r="F29" s="12"/>
      <c r="G29" s="12"/>
      <c r="H29" s="12"/>
      <c r="I29" s="12"/>
      <c r="J29" s="3"/>
      <c r="K29" s="3"/>
      <c r="L29" s="12"/>
      <c r="M29" s="12"/>
      <c r="N29" s="12"/>
      <c r="O29" s="12"/>
      <c r="P29" s="12"/>
      <c r="Q29" s="3"/>
      <c r="R29" s="3"/>
      <c r="S29" s="12"/>
      <c r="T29" s="12"/>
      <c r="U29" s="12"/>
      <c r="V29" s="12"/>
      <c r="W29" s="12"/>
      <c r="X29" s="3"/>
      <c r="Y29" s="3"/>
      <c r="Z29" s="12"/>
      <c r="AA29" s="12"/>
      <c r="AB29" s="12"/>
      <c r="AC29" s="12"/>
      <c r="AD29" s="12"/>
      <c r="AE29" s="3"/>
      <c r="AF29" s="3"/>
      <c r="AG29" s="12"/>
      <c r="AH29" s="12"/>
      <c r="AI29" s="12"/>
      <c r="AJ29" s="12"/>
      <c r="AK29" s="12"/>
    </row>
    <row r="30" spans="1:41" ht="32.1" customHeight="1">
      <c r="A30" s="3"/>
      <c r="B30" s="3"/>
      <c r="C30" s="3"/>
      <c r="D30" s="3"/>
      <c r="E30" s="12"/>
      <c r="F30" s="12"/>
      <c r="G30" s="12"/>
      <c r="H30" s="12"/>
      <c r="I30" s="12"/>
      <c r="J30" s="3"/>
      <c r="K30" s="3"/>
      <c r="L30" s="12"/>
      <c r="M30" s="12"/>
      <c r="N30" s="12"/>
      <c r="O30" s="12"/>
      <c r="P30" s="12"/>
      <c r="Q30" s="3"/>
      <c r="R30" s="3"/>
      <c r="S30" s="12"/>
      <c r="T30" s="12"/>
      <c r="U30" s="12"/>
      <c r="V30" s="12"/>
      <c r="W30" s="12"/>
      <c r="X30" s="3"/>
      <c r="Y30" s="3"/>
      <c r="Z30" s="12"/>
      <c r="AA30" s="12"/>
      <c r="AB30" s="12"/>
      <c r="AC30" s="12"/>
      <c r="AD30" s="12"/>
      <c r="AE30" s="3"/>
      <c r="AF30" s="3"/>
      <c r="AG30" s="12"/>
      <c r="AH30" s="12"/>
      <c r="AI30" s="12"/>
      <c r="AJ30" s="12"/>
      <c r="AK30" s="12"/>
    </row>
    <row r="31" spans="1:41" ht="32.1" customHeight="1">
      <c r="A31" s="3"/>
      <c r="B31" s="3"/>
      <c r="C31" s="3"/>
      <c r="D31" s="3"/>
      <c r="E31" s="12"/>
      <c r="F31" s="12"/>
      <c r="G31" s="12"/>
      <c r="H31" s="12"/>
      <c r="I31" s="12"/>
      <c r="J31" s="3"/>
      <c r="K31" s="3"/>
      <c r="L31" s="12"/>
      <c r="M31" s="12"/>
      <c r="N31" s="12"/>
      <c r="O31" s="12"/>
      <c r="P31" s="12"/>
      <c r="Q31" s="3"/>
      <c r="R31" s="3"/>
      <c r="S31" s="12"/>
      <c r="T31" s="12"/>
      <c r="U31" s="12"/>
      <c r="V31" s="12"/>
      <c r="W31" s="12"/>
      <c r="X31" s="3"/>
      <c r="Y31" s="3"/>
      <c r="Z31" s="12"/>
      <c r="AA31" s="12"/>
      <c r="AB31" s="12"/>
      <c r="AC31" s="12"/>
      <c r="AD31" s="12"/>
      <c r="AE31" s="3"/>
      <c r="AF31" s="3"/>
      <c r="AG31" s="12"/>
      <c r="AH31" s="12"/>
      <c r="AI31" s="12"/>
      <c r="AJ31" s="12"/>
      <c r="AK31" s="12"/>
    </row>
    <row r="32" spans="1:41" ht="32.1" customHeight="1">
      <c r="A32" s="3"/>
      <c r="B32" s="3"/>
      <c r="C32" s="3"/>
      <c r="D32" s="3"/>
      <c r="E32" s="12"/>
      <c r="F32" s="12"/>
      <c r="G32" s="12"/>
      <c r="H32" s="12"/>
      <c r="I32" s="12"/>
      <c r="J32" s="3"/>
      <c r="K32" s="3"/>
      <c r="L32" s="12"/>
      <c r="M32" s="12"/>
      <c r="N32" s="12"/>
      <c r="O32" s="12"/>
      <c r="P32" s="12"/>
      <c r="Q32" s="3"/>
      <c r="R32" s="3"/>
      <c r="S32" s="12"/>
      <c r="T32" s="12"/>
      <c r="U32" s="12"/>
      <c r="V32" s="12"/>
      <c r="W32" s="12"/>
      <c r="X32" s="3"/>
      <c r="Y32" s="3"/>
      <c r="Z32" s="12"/>
      <c r="AA32" s="12"/>
      <c r="AB32" s="12"/>
      <c r="AC32" s="12"/>
      <c r="AD32" s="12"/>
      <c r="AE32" s="3"/>
      <c r="AF32" s="3"/>
      <c r="AG32" s="12"/>
      <c r="AH32" s="12"/>
      <c r="AI32" s="12"/>
      <c r="AJ32" s="12"/>
      <c r="AK32" s="12"/>
    </row>
    <row r="33" spans="1:37" ht="32.1" customHeight="1">
      <c r="A33" s="3"/>
      <c r="B33" s="3"/>
      <c r="C33" s="3"/>
      <c r="D33" s="3"/>
      <c r="E33" s="12"/>
      <c r="F33" s="12"/>
      <c r="G33" s="12"/>
      <c r="H33" s="12"/>
      <c r="I33" s="12"/>
      <c r="J33" s="3"/>
      <c r="K33" s="3"/>
      <c r="L33" s="12"/>
      <c r="M33" s="12"/>
      <c r="N33" s="12"/>
      <c r="O33" s="12"/>
      <c r="P33" s="12"/>
      <c r="Q33" s="3"/>
      <c r="R33" s="3"/>
      <c r="S33" s="12"/>
      <c r="T33" s="12"/>
      <c r="U33" s="12"/>
      <c r="V33" s="12"/>
      <c r="W33" s="12"/>
      <c r="X33" s="3"/>
      <c r="Y33" s="3"/>
      <c r="Z33" s="12"/>
      <c r="AA33" s="12"/>
      <c r="AB33" s="12"/>
      <c r="AC33" s="12"/>
      <c r="AD33" s="12"/>
      <c r="AE33" s="3"/>
      <c r="AF33" s="3"/>
      <c r="AG33" s="12"/>
      <c r="AH33" s="12"/>
      <c r="AI33" s="12"/>
      <c r="AJ33" s="12"/>
      <c r="AK33" s="12"/>
    </row>
    <row r="34" spans="1:37" ht="32.1" customHeight="1">
      <c r="A34" s="3"/>
      <c r="B34" s="3"/>
      <c r="C34" s="3"/>
      <c r="D34" s="3"/>
      <c r="E34" s="12"/>
      <c r="F34" s="12"/>
      <c r="G34" s="12"/>
      <c r="H34" s="12"/>
      <c r="I34" s="12"/>
      <c r="J34" s="3"/>
      <c r="K34" s="3"/>
      <c r="L34" s="12"/>
      <c r="M34" s="12"/>
      <c r="N34" s="12"/>
      <c r="O34" s="12"/>
      <c r="P34" s="12"/>
      <c r="Q34" s="3"/>
      <c r="R34" s="3"/>
      <c r="S34" s="12"/>
      <c r="T34" s="12"/>
      <c r="U34" s="12"/>
      <c r="V34" s="12"/>
      <c r="W34" s="12"/>
      <c r="X34" s="3"/>
      <c r="Y34" s="3"/>
      <c r="Z34" s="12"/>
      <c r="AA34" s="12"/>
      <c r="AB34" s="12"/>
      <c r="AC34" s="12"/>
      <c r="AD34" s="12"/>
      <c r="AE34" s="3"/>
      <c r="AF34" s="3"/>
      <c r="AG34" s="12"/>
      <c r="AH34" s="12"/>
      <c r="AI34" s="12"/>
      <c r="AJ34" s="12"/>
      <c r="AK34" s="12"/>
    </row>
    <row r="35" spans="1:37" ht="32.1" customHeight="1">
      <c r="A35" s="3"/>
      <c r="B35" s="3"/>
      <c r="C35" s="3"/>
      <c r="D35" s="3"/>
      <c r="E35" s="12"/>
      <c r="F35" s="12"/>
      <c r="G35" s="12"/>
      <c r="H35" s="12"/>
      <c r="I35" s="12"/>
      <c r="J35" s="3"/>
      <c r="K35" s="3"/>
      <c r="L35" s="12"/>
      <c r="M35" s="12"/>
      <c r="N35" s="12"/>
      <c r="O35" s="12"/>
      <c r="P35" s="12"/>
      <c r="Q35" s="3"/>
      <c r="R35" s="3"/>
      <c r="S35" s="12"/>
      <c r="T35" s="12"/>
      <c r="U35" s="12"/>
      <c r="V35" s="12"/>
      <c r="W35" s="12"/>
      <c r="X35" s="3"/>
      <c r="Y35" s="3"/>
      <c r="Z35" s="12"/>
      <c r="AA35" s="12"/>
      <c r="AB35" s="12"/>
      <c r="AC35" s="12"/>
      <c r="AD35" s="12"/>
      <c r="AE35" s="3"/>
      <c r="AF35" s="3"/>
      <c r="AG35" s="12"/>
      <c r="AH35" s="12"/>
      <c r="AI35" s="12"/>
      <c r="AJ35" s="12"/>
      <c r="AK35" s="12"/>
    </row>
    <row r="36" spans="1:37" ht="32.1" customHeight="1">
      <c r="A36" s="3"/>
      <c r="B36" s="3"/>
      <c r="C36" s="3"/>
      <c r="D36" s="3"/>
      <c r="E36" s="12"/>
      <c r="F36" s="12"/>
      <c r="G36" s="12"/>
      <c r="H36" s="12"/>
      <c r="I36" s="12"/>
      <c r="J36" s="3"/>
      <c r="K36" s="3"/>
      <c r="L36" s="12"/>
      <c r="M36" s="12"/>
      <c r="N36" s="12"/>
      <c r="O36" s="12"/>
      <c r="P36" s="12"/>
      <c r="Q36" s="3"/>
      <c r="R36" s="3"/>
      <c r="S36" s="12"/>
      <c r="T36" s="12"/>
      <c r="U36" s="12"/>
      <c r="V36" s="12"/>
      <c r="W36" s="12"/>
      <c r="X36" s="3"/>
      <c r="Y36" s="3"/>
      <c r="Z36" s="12"/>
      <c r="AA36" s="12"/>
      <c r="AB36" s="12"/>
      <c r="AC36" s="12"/>
      <c r="AD36" s="12"/>
      <c r="AE36" s="3"/>
      <c r="AF36" s="3"/>
      <c r="AG36" s="12"/>
      <c r="AH36" s="12"/>
      <c r="AI36" s="12"/>
      <c r="AJ36" s="12"/>
      <c r="AK36" s="12"/>
    </row>
    <row r="37" spans="1:37" ht="32.1" customHeight="1">
      <c r="A37" s="3"/>
      <c r="B37" s="3"/>
      <c r="C37" s="86"/>
      <c r="D37" s="3"/>
      <c r="E37" s="12"/>
      <c r="F37" s="12"/>
      <c r="G37" s="12"/>
      <c r="H37" s="12"/>
      <c r="I37" s="12"/>
      <c r="J37" s="86"/>
      <c r="K37" s="3"/>
      <c r="L37" s="12"/>
      <c r="M37" s="12"/>
      <c r="N37" s="12"/>
      <c r="O37" s="12"/>
      <c r="P37" s="12"/>
      <c r="Q37" s="86"/>
      <c r="R37" s="3"/>
      <c r="S37" s="12"/>
      <c r="T37" s="12"/>
      <c r="U37" s="12"/>
      <c r="V37" s="12"/>
      <c r="W37" s="12"/>
      <c r="X37" s="86"/>
      <c r="Y37" s="3"/>
      <c r="Z37" s="12"/>
      <c r="AA37" s="12"/>
      <c r="AB37" s="12"/>
      <c r="AC37" s="12"/>
      <c r="AD37" s="12"/>
      <c r="AE37" s="86"/>
      <c r="AF37" s="3"/>
      <c r="AG37" s="12"/>
      <c r="AH37" s="12"/>
      <c r="AI37" s="12"/>
      <c r="AJ37" s="12"/>
      <c r="AK37" s="12"/>
    </row>
    <row r="38" spans="1:37" ht="32.1" customHeight="1">
      <c r="A38" s="3"/>
      <c r="B38" s="3"/>
      <c r="C38" s="3"/>
      <c r="D38" s="3"/>
      <c r="E38" s="12"/>
      <c r="F38" s="12"/>
      <c r="G38" s="12"/>
      <c r="H38" s="12"/>
      <c r="I38" s="12"/>
      <c r="J38" s="3"/>
      <c r="K38" s="3"/>
      <c r="L38" s="12"/>
      <c r="M38" s="12"/>
      <c r="N38" s="12"/>
      <c r="O38" s="12"/>
      <c r="P38" s="12"/>
      <c r="Q38" s="3"/>
      <c r="R38" s="3"/>
      <c r="S38" s="12"/>
      <c r="T38" s="12"/>
      <c r="U38" s="12"/>
      <c r="V38" s="12"/>
      <c r="W38" s="12"/>
      <c r="X38" s="3"/>
      <c r="Y38" s="3"/>
      <c r="Z38" s="12"/>
      <c r="AA38" s="12"/>
      <c r="AB38" s="12"/>
      <c r="AC38" s="12"/>
      <c r="AD38" s="12"/>
      <c r="AE38" s="3"/>
      <c r="AF38" s="3"/>
      <c r="AG38" s="12"/>
      <c r="AH38" s="12"/>
      <c r="AI38" s="12"/>
      <c r="AJ38" s="12"/>
      <c r="AK38" s="12"/>
    </row>
    <row r="39" spans="1:37" ht="32.1" customHeight="1">
      <c r="A39" s="3">
        <v>30</v>
      </c>
      <c r="B39" s="3"/>
      <c r="C39" s="3"/>
      <c r="D39" s="3"/>
      <c r="E39" s="12"/>
      <c r="F39" s="12"/>
      <c r="G39" s="12"/>
      <c r="H39" s="12"/>
      <c r="I39" s="12"/>
      <c r="J39" s="3"/>
      <c r="K39" s="3"/>
      <c r="L39" s="12"/>
      <c r="M39" s="12"/>
      <c r="N39" s="12"/>
      <c r="O39" s="12"/>
      <c r="P39" s="12"/>
      <c r="Q39" s="3"/>
      <c r="R39" s="3"/>
      <c r="S39" s="12"/>
      <c r="T39" s="12"/>
      <c r="U39" s="12"/>
      <c r="V39" s="12"/>
      <c r="W39" s="12"/>
      <c r="X39" s="3"/>
      <c r="Y39" s="3"/>
      <c r="Z39" s="12"/>
      <c r="AA39" s="12"/>
      <c r="AB39" s="12"/>
      <c r="AC39" s="12"/>
      <c r="AD39" s="12"/>
      <c r="AE39" s="3"/>
      <c r="AF39" s="3"/>
      <c r="AG39" s="12"/>
      <c r="AH39" s="12"/>
      <c r="AI39" s="12"/>
      <c r="AJ39" s="12"/>
      <c r="AK39" s="12"/>
    </row>
    <row r="40" spans="1:37" s="13" customFormat="1" ht="48" customHeight="1">
      <c r="A40" s="330" t="s">
        <v>78</v>
      </c>
      <c r="B40" s="331"/>
      <c r="C40" s="24" t="s">
        <v>79</v>
      </c>
      <c r="D40" s="17">
        <f>COUNTIF(F10:F39,"3. Se realiza asesoría remota")</f>
        <v>0</v>
      </c>
      <c r="E40" s="24" t="s">
        <v>80</v>
      </c>
      <c r="F40" s="17">
        <f>COUNTIF(F10:F39,"4. Se realiza asesoría presencial")</f>
        <v>0</v>
      </c>
      <c r="G40" s="15" t="s">
        <v>81</v>
      </c>
      <c r="H40" s="324">
        <f>COUNTIF(F10:F39,"6. Eximición")</f>
        <v>0</v>
      </c>
      <c r="I40" s="325"/>
      <c r="J40" s="25" t="s">
        <v>82</v>
      </c>
      <c r="K40" s="20">
        <f>COUNTIF(M10:M39,"3. Se realiza asesoría remota")</f>
        <v>0</v>
      </c>
      <c r="L40" s="25" t="s">
        <v>83</v>
      </c>
      <c r="M40" s="20">
        <f>COUNTIF(M10:M39,"4. Se realiza asesoría presencial")</f>
        <v>0</v>
      </c>
      <c r="N40" s="16" t="s">
        <v>81</v>
      </c>
      <c r="O40" s="322">
        <f>COUNTIF(M10:M39,"6. Eximición")</f>
        <v>0</v>
      </c>
      <c r="P40" s="323"/>
      <c r="Q40" s="26" t="s">
        <v>84</v>
      </c>
      <c r="R40" s="21">
        <f>COUNTIF(T10:T39,"3. Se realiza asesoría remota")</f>
        <v>0</v>
      </c>
      <c r="S40" s="26" t="s">
        <v>85</v>
      </c>
      <c r="T40" s="21">
        <f>COUNTIF(T10:T39,"4. Se realiza asesoría presencial")</f>
        <v>0</v>
      </c>
      <c r="U40" s="22" t="s">
        <v>81</v>
      </c>
      <c r="V40" s="320">
        <f>COUNTIF(T10:T39,"6. Eximición")</f>
        <v>0</v>
      </c>
      <c r="W40" s="321"/>
      <c r="X40" s="27" t="s">
        <v>86</v>
      </c>
      <c r="Y40" s="23">
        <f>COUNTIF(AA10:AA39,"3. Se realiza asesoría remota")</f>
        <v>0</v>
      </c>
      <c r="Z40" s="27" t="s">
        <v>87</v>
      </c>
      <c r="AA40" s="23">
        <f>COUNTIF(AA10:AA39,"4. Se realiza asesoría presencial")</f>
        <v>0</v>
      </c>
      <c r="AB40" s="14" t="s">
        <v>81</v>
      </c>
      <c r="AC40" s="318">
        <f>COUNTIF(AA10:AA39,"6. Eximición")</f>
        <v>0</v>
      </c>
      <c r="AD40" s="319"/>
      <c r="AE40" s="28" t="s">
        <v>88</v>
      </c>
      <c r="AF40" s="29">
        <f>COUNTIF(AH10:AH39,"3. Se realiza asesoría remota")</f>
        <v>0</v>
      </c>
      <c r="AG40" s="28" t="s">
        <v>89</v>
      </c>
      <c r="AH40" s="29">
        <f>COUNTIF(AH10:AH39,"4. Se realiza asesoría presencial")</f>
        <v>0</v>
      </c>
      <c r="AI40" s="30" t="s">
        <v>81</v>
      </c>
      <c r="AJ40" s="316">
        <f>COUNTIF(AH10:AH39,"6. Eximición")</f>
        <v>0</v>
      </c>
      <c r="AK40" s="317"/>
    </row>
    <row r="41" spans="1:37" ht="15.75" customHeight="1">
      <c r="A41" s="314" t="s">
        <v>90</v>
      </c>
      <c r="B41" s="315"/>
      <c r="C41" s="32">
        <f>F40+M40+T40+AA40+AH40</f>
        <v>0</v>
      </c>
      <c r="D41" s="11"/>
    </row>
    <row r="42" spans="1:37" ht="15.75" customHeight="1">
      <c r="A42" s="314" t="s">
        <v>91</v>
      </c>
      <c r="B42" s="315"/>
      <c r="C42" s="32">
        <f>D40+K40+R40+Y40+AF40</f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</row>
    <row r="43" spans="1:37">
      <c r="A43" s="329" t="s">
        <v>92</v>
      </c>
      <c r="B43" s="329"/>
      <c r="C43" s="33">
        <f>SUM(C41:C42)</f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</row>
    <row r="44" spans="1:37">
      <c r="A44" s="313" t="s">
        <v>93</v>
      </c>
      <c r="B44" s="313"/>
      <c r="C44" s="32">
        <f>H40+O40+V40+AC40+AJ40</f>
        <v>0</v>
      </c>
    </row>
    <row r="45" spans="1:37">
      <c r="A45" s="121"/>
      <c r="B45" s="121"/>
      <c r="C45" s="122"/>
    </row>
    <row r="46" spans="1:37">
      <c r="A46" s="31" t="s">
        <v>94</v>
      </c>
      <c r="B46" s="31"/>
      <c r="C46" s="31"/>
    </row>
    <row r="47" spans="1:37" ht="16.5" thickBot="1">
      <c r="A47" s="31"/>
      <c r="B47" s="31"/>
      <c r="C47" s="31"/>
    </row>
    <row r="48" spans="1:37" ht="21.75" thickBot="1">
      <c r="A48" s="309" t="s">
        <v>95</v>
      </c>
      <c r="B48" s="310"/>
      <c r="C48" s="310"/>
      <c r="D48" s="310"/>
      <c r="E48" s="310"/>
      <c r="F48" s="311"/>
    </row>
    <row r="49" spans="1:12" ht="21.75" thickBot="1">
      <c r="A49" s="309" t="s">
        <v>96</v>
      </c>
      <c r="B49" s="310"/>
      <c r="C49" s="311"/>
      <c r="D49" s="119"/>
      <c r="E49" s="332" t="s">
        <v>97</v>
      </c>
      <c r="F49" s="333"/>
    </row>
    <row r="50" spans="1:12" ht="21" customHeight="1">
      <c r="A50" s="334" t="s">
        <v>98</v>
      </c>
      <c r="B50" s="334"/>
      <c r="C50" s="334"/>
      <c r="D50" s="337" t="s">
        <v>99</v>
      </c>
      <c r="E50" s="337"/>
      <c r="F50" s="337"/>
      <c r="G50" s="305" t="s">
        <v>100</v>
      </c>
      <c r="H50" s="306"/>
      <c r="I50" s="307"/>
    </row>
    <row r="51" spans="1:12" ht="21" customHeight="1">
      <c r="A51" s="96" t="s">
        <v>101</v>
      </c>
      <c r="B51" s="96" t="s">
        <v>53</v>
      </c>
      <c r="C51" s="96" t="s">
        <v>102</v>
      </c>
      <c r="D51" s="116" t="s">
        <v>101</v>
      </c>
      <c r="E51" s="116" t="s">
        <v>53</v>
      </c>
      <c r="F51" s="116" t="s">
        <v>102</v>
      </c>
      <c r="G51" s="117" t="s">
        <v>101</v>
      </c>
      <c r="H51" s="117" t="s">
        <v>53</v>
      </c>
      <c r="I51" s="117" t="s">
        <v>102</v>
      </c>
    </row>
    <row r="52" spans="1:12" ht="21" customHeight="1">
      <c r="A52" s="118"/>
      <c r="B52" s="118"/>
      <c r="C52" s="118"/>
      <c r="D52" s="118"/>
      <c r="E52" s="118"/>
      <c r="F52" s="118"/>
      <c r="G52" s="118"/>
      <c r="H52" s="118"/>
      <c r="I52" s="118"/>
    </row>
    <row r="53" spans="1:12" ht="15.75" customHeight="1">
      <c r="A53" s="31"/>
      <c r="B53" s="31"/>
      <c r="C53" s="31"/>
    </row>
    <row r="54" spans="1:12">
      <c r="A54" s="31"/>
      <c r="B54" s="31"/>
      <c r="C54" s="31"/>
    </row>
    <row r="55" spans="1:12" ht="15" customHeight="1"/>
    <row r="56" spans="1:12" ht="36.75" hidden="1" customHeight="1">
      <c r="A56" s="270" t="s">
        <v>0</v>
      </c>
      <c r="B56" s="270"/>
      <c r="C56" s="270"/>
      <c r="D56" s="270"/>
      <c r="E56" s="270"/>
      <c r="F56" s="270"/>
      <c r="H56" s="356"/>
      <c r="I56" s="356"/>
      <c r="J56" s="356"/>
      <c r="K56" s="356"/>
      <c r="L56" s="356"/>
    </row>
    <row r="57" spans="1:12" ht="21.75" hidden="1" customHeight="1">
      <c r="A57" s="271" t="s">
        <v>1</v>
      </c>
      <c r="B57" s="272" t="s">
        <v>2</v>
      </c>
      <c r="C57" s="273" t="s">
        <v>3</v>
      </c>
      <c r="D57" s="273"/>
      <c r="E57" s="273"/>
      <c r="F57" s="273"/>
      <c r="H57" s="355"/>
      <c r="I57" s="326"/>
      <c r="J57" s="326"/>
      <c r="K57" s="326"/>
      <c r="L57" s="326"/>
    </row>
    <row r="58" spans="1:12" hidden="1">
      <c r="A58" s="271"/>
      <c r="B58" s="272"/>
      <c r="C58" s="273" t="s">
        <v>4</v>
      </c>
      <c r="D58" s="273"/>
      <c r="E58" s="273"/>
      <c r="F58" s="273"/>
      <c r="H58" s="355"/>
      <c r="I58" s="326"/>
      <c r="J58" s="326"/>
      <c r="K58" s="326"/>
      <c r="L58" s="326"/>
    </row>
    <row r="59" spans="1:12" hidden="1">
      <c r="A59" s="271"/>
      <c r="B59" s="272"/>
      <c r="C59" s="273" t="s">
        <v>5</v>
      </c>
      <c r="D59" s="273"/>
      <c r="E59" s="273"/>
      <c r="F59" s="273"/>
      <c r="H59" s="355"/>
      <c r="I59" s="326"/>
      <c r="J59" s="326"/>
      <c r="K59" s="326"/>
      <c r="L59" s="326"/>
    </row>
    <row r="60" spans="1:12" hidden="1">
      <c r="A60" s="271"/>
      <c r="B60" s="272"/>
      <c r="C60" s="273" t="s">
        <v>6</v>
      </c>
      <c r="D60" s="273"/>
      <c r="E60" s="273"/>
      <c r="F60" s="273"/>
      <c r="H60" s="355"/>
      <c r="I60" s="326"/>
      <c r="J60" s="326"/>
      <c r="K60" s="326"/>
      <c r="L60" s="326"/>
    </row>
    <row r="61" spans="1:12" ht="25.5" hidden="1" customHeight="1">
      <c r="A61" s="267" t="s">
        <v>7</v>
      </c>
      <c r="B61" s="268" t="s">
        <v>8</v>
      </c>
      <c r="C61" s="269" t="s">
        <v>9</v>
      </c>
      <c r="D61" s="269"/>
      <c r="E61" s="269"/>
      <c r="F61" s="269"/>
      <c r="H61" s="355"/>
      <c r="I61" s="326"/>
      <c r="J61" s="326"/>
      <c r="K61" s="326"/>
      <c r="L61" s="326"/>
    </row>
    <row r="62" spans="1:12" hidden="1">
      <c r="A62" s="267"/>
      <c r="B62" s="268"/>
      <c r="C62" s="269" t="s">
        <v>10</v>
      </c>
      <c r="D62" s="269"/>
      <c r="E62" s="269"/>
      <c r="F62" s="269"/>
      <c r="H62" s="355"/>
      <c r="I62" s="326"/>
      <c r="J62" s="326"/>
      <c r="K62" s="326"/>
      <c r="L62" s="326"/>
    </row>
    <row r="63" spans="1:12" hidden="1">
      <c r="A63" s="267"/>
      <c r="B63" s="268"/>
      <c r="C63" s="269" t="s">
        <v>11</v>
      </c>
      <c r="D63" s="269"/>
      <c r="E63" s="269"/>
      <c r="F63" s="269"/>
      <c r="H63" s="355"/>
      <c r="I63" s="326"/>
      <c r="J63" s="326"/>
      <c r="K63" s="326"/>
      <c r="L63" s="326"/>
    </row>
    <row r="64" spans="1:12" hidden="1">
      <c r="A64" s="267"/>
      <c r="B64" s="268"/>
      <c r="C64" s="269" t="s">
        <v>12</v>
      </c>
      <c r="D64" s="269"/>
      <c r="E64" s="269"/>
      <c r="F64" s="269"/>
      <c r="H64" s="355"/>
      <c r="I64" s="326"/>
      <c r="J64" s="326"/>
      <c r="K64" s="326"/>
      <c r="L64" s="326"/>
    </row>
    <row r="65" spans="1:13" hidden="1">
      <c r="A65" s="267"/>
      <c r="B65" s="268"/>
      <c r="C65" s="269" t="s">
        <v>13</v>
      </c>
      <c r="D65" s="269"/>
      <c r="E65" s="269"/>
      <c r="F65" s="269"/>
      <c r="H65" s="355"/>
      <c r="I65" s="326"/>
      <c r="J65" s="326"/>
      <c r="K65" s="326"/>
      <c r="L65" s="326"/>
    </row>
    <row r="66" spans="1:13" hidden="1">
      <c r="A66" s="267"/>
      <c r="B66" s="268"/>
      <c r="C66" s="269" t="s">
        <v>14</v>
      </c>
      <c r="D66" s="269"/>
      <c r="E66" s="269"/>
      <c r="F66" s="269"/>
      <c r="H66" s="355"/>
      <c r="I66" s="326"/>
      <c r="J66" s="326"/>
      <c r="K66" s="326"/>
      <c r="L66" s="326"/>
    </row>
    <row r="67" spans="1:13" hidden="1">
      <c r="A67" s="258" t="s">
        <v>15</v>
      </c>
      <c r="B67" s="259" t="s">
        <v>16</v>
      </c>
      <c r="C67" s="260" t="s">
        <v>17</v>
      </c>
      <c r="D67" s="260"/>
      <c r="E67" s="260"/>
      <c r="F67" s="260"/>
      <c r="H67" s="355"/>
      <c r="I67" s="326"/>
      <c r="J67" s="326"/>
      <c r="K67" s="326"/>
      <c r="L67" s="326"/>
    </row>
    <row r="68" spans="1:13" hidden="1">
      <c r="A68" s="258"/>
      <c r="B68" s="259"/>
      <c r="C68" s="260" t="s">
        <v>18</v>
      </c>
      <c r="D68" s="260"/>
      <c r="E68" s="260"/>
      <c r="F68" s="260"/>
      <c r="H68" s="355"/>
      <c r="I68" s="326"/>
      <c r="J68" s="326"/>
      <c r="K68" s="326"/>
      <c r="L68" s="326"/>
    </row>
    <row r="69" spans="1:13" hidden="1">
      <c r="A69" s="258"/>
      <c r="B69" s="259"/>
      <c r="C69" s="260" t="s">
        <v>19</v>
      </c>
      <c r="D69" s="260"/>
      <c r="E69" s="260"/>
      <c r="F69" s="260"/>
      <c r="H69" s="355"/>
      <c r="I69" s="326"/>
      <c r="J69" s="326"/>
      <c r="K69" s="326"/>
      <c r="L69" s="326"/>
    </row>
    <row r="70" spans="1:13" ht="30" hidden="1" customHeight="1">
      <c r="A70" s="258"/>
      <c r="B70" s="259"/>
      <c r="C70" s="261"/>
      <c r="D70" s="262"/>
      <c r="E70" s="262"/>
      <c r="F70" s="263"/>
      <c r="H70" s="355"/>
      <c r="I70" s="326"/>
      <c r="J70" s="326"/>
      <c r="K70" s="326"/>
      <c r="L70" s="326"/>
    </row>
    <row r="71" spans="1:13" hidden="1">
      <c r="A71" s="264" t="s">
        <v>20</v>
      </c>
      <c r="B71" s="265" t="s">
        <v>21</v>
      </c>
      <c r="C71" s="266" t="s">
        <v>22</v>
      </c>
      <c r="D71" s="266"/>
      <c r="E71" s="266"/>
      <c r="F71" s="266"/>
      <c r="H71" s="354"/>
      <c r="I71" s="326"/>
      <c r="J71" s="326"/>
      <c r="K71" s="326"/>
      <c r="L71" s="326"/>
    </row>
    <row r="72" spans="1:13" hidden="1">
      <c r="A72" s="264"/>
      <c r="B72" s="265"/>
      <c r="C72" s="266" t="s">
        <v>23</v>
      </c>
      <c r="D72" s="266"/>
      <c r="E72" s="266"/>
      <c r="F72" s="266"/>
      <c r="H72" s="354"/>
      <c r="I72" s="326"/>
      <c r="J72" s="326"/>
      <c r="K72" s="326"/>
      <c r="L72" s="326"/>
    </row>
    <row r="73" spans="1:13" hidden="1">
      <c r="A73" s="264"/>
      <c r="B73" s="265"/>
      <c r="C73" s="266" t="s">
        <v>24</v>
      </c>
      <c r="D73" s="266"/>
      <c r="E73" s="266"/>
      <c r="F73" s="266"/>
      <c r="H73" s="354"/>
      <c r="I73" s="326"/>
      <c r="J73" s="326"/>
      <c r="K73" s="326"/>
      <c r="L73" s="326"/>
    </row>
    <row r="74" spans="1:13" ht="15.75" hidden="1" customHeight="1">
      <c r="A74" s="254" t="s">
        <v>25</v>
      </c>
      <c r="B74" s="254"/>
      <c r="C74" s="254"/>
      <c r="D74" s="254"/>
      <c r="E74" s="254"/>
      <c r="F74" s="255"/>
      <c r="H74" s="354"/>
      <c r="I74" s="354"/>
      <c r="J74" s="354"/>
      <c r="K74" s="354"/>
      <c r="L74" s="354"/>
    </row>
    <row r="75" spans="1:13" ht="67.5" hidden="1" customHeight="1">
      <c r="A75" s="256"/>
      <c r="B75" s="256"/>
      <c r="C75" s="256"/>
      <c r="D75" s="256"/>
      <c r="E75" s="256"/>
      <c r="F75" s="257"/>
      <c r="H75" s="354"/>
      <c r="I75" s="354"/>
      <c r="J75" s="354"/>
      <c r="K75" s="354"/>
      <c r="L75" s="354"/>
    </row>
    <row r="76" spans="1:13">
      <c r="H76" s="88"/>
      <c r="I76" s="88"/>
      <c r="J76" s="88"/>
      <c r="K76" s="88"/>
      <c r="L76" s="88"/>
    </row>
    <row r="77" spans="1:13" hidden="1">
      <c r="C77" s="308" t="s">
        <v>33</v>
      </c>
      <c r="D77" s="308"/>
      <c r="E77" s="308"/>
      <c r="F77" s="308"/>
      <c r="J77" s="308" t="s">
        <v>33</v>
      </c>
      <c r="K77" s="308"/>
      <c r="L77" s="308"/>
      <c r="M77" s="308"/>
    </row>
    <row r="78" spans="1:13" ht="15.75" hidden="1" customHeight="1">
      <c r="C78" s="308"/>
      <c r="D78" s="308"/>
      <c r="E78" s="308"/>
      <c r="F78" s="308"/>
      <c r="J78" s="308"/>
      <c r="K78" s="308"/>
      <c r="L78" s="308"/>
      <c r="M78" s="308"/>
    </row>
    <row r="79" spans="1:13" ht="15.75" hidden="1" customHeight="1">
      <c r="C79" s="308"/>
      <c r="D79" s="308"/>
      <c r="E79" s="308"/>
      <c r="F79" s="308"/>
      <c r="J79" s="308"/>
      <c r="K79" s="308"/>
      <c r="L79" s="308"/>
      <c r="M79" s="308"/>
    </row>
    <row r="80" spans="1:13" ht="15.75" hidden="1" customHeight="1">
      <c r="B80" s="88"/>
      <c r="C80" t="s">
        <v>103</v>
      </c>
    </row>
    <row r="81" spans="2:13" ht="47.25" hidden="1">
      <c r="B81" s="89"/>
      <c r="C81" s="91" t="s">
        <v>1</v>
      </c>
      <c r="D81" s="12" t="s">
        <v>3</v>
      </c>
      <c r="E81" s="95" t="s">
        <v>9</v>
      </c>
      <c r="F81" s="12" t="s">
        <v>17</v>
      </c>
      <c r="G81" s="95" t="s">
        <v>22</v>
      </c>
      <c r="H81" s="12" t="s">
        <v>3</v>
      </c>
      <c r="I81" s="87"/>
      <c r="J81" s="120" t="s">
        <v>104</v>
      </c>
      <c r="K81" s="120" t="s">
        <v>105</v>
      </c>
      <c r="L81" s="120" t="s">
        <v>106</v>
      </c>
      <c r="M81" s="120" t="s">
        <v>107</v>
      </c>
    </row>
    <row r="82" spans="2:13" ht="63" hidden="1">
      <c r="B82" s="89"/>
      <c r="C82" s="92" t="s">
        <v>7</v>
      </c>
      <c r="D82" s="12" t="s">
        <v>4</v>
      </c>
      <c r="E82" s="95" t="s">
        <v>10</v>
      </c>
      <c r="F82" s="12" t="s">
        <v>18</v>
      </c>
      <c r="G82" s="95" t="s">
        <v>23</v>
      </c>
      <c r="H82" s="12" t="s">
        <v>4</v>
      </c>
      <c r="I82" s="87"/>
      <c r="J82" s="120" t="s">
        <v>108</v>
      </c>
      <c r="K82" s="120" t="s">
        <v>109</v>
      </c>
      <c r="L82" s="120" t="s">
        <v>110</v>
      </c>
      <c r="M82" s="120" t="s">
        <v>111</v>
      </c>
    </row>
    <row r="83" spans="2:13" ht="31.5" hidden="1" customHeight="1">
      <c r="B83" s="89"/>
      <c r="C83" s="93" t="s">
        <v>15</v>
      </c>
      <c r="D83" s="12" t="s">
        <v>5</v>
      </c>
      <c r="E83" s="95" t="s">
        <v>11</v>
      </c>
      <c r="F83" s="12" t="s">
        <v>19</v>
      </c>
      <c r="G83" s="95" t="s">
        <v>24</v>
      </c>
      <c r="H83" s="12" t="s">
        <v>5</v>
      </c>
      <c r="I83" s="87"/>
      <c r="J83" s="120" t="s">
        <v>112</v>
      </c>
      <c r="K83" s="120" t="s">
        <v>113</v>
      </c>
      <c r="L83" s="120" t="s">
        <v>114</v>
      </c>
      <c r="M83" s="120" t="s">
        <v>115</v>
      </c>
    </row>
    <row r="84" spans="2:13" ht="78.75" hidden="1">
      <c r="B84" s="89"/>
      <c r="C84" s="94" t="s">
        <v>20</v>
      </c>
      <c r="D84" s="12" t="s">
        <v>6</v>
      </c>
      <c r="E84" s="95" t="s">
        <v>12</v>
      </c>
      <c r="F84" s="3"/>
      <c r="G84" s="3"/>
      <c r="H84" s="12" t="s">
        <v>6</v>
      </c>
      <c r="J84" s="3"/>
      <c r="K84" s="3"/>
      <c r="L84" s="120" t="s">
        <v>116</v>
      </c>
    </row>
    <row r="85" spans="2:13" ht="78.75" hidden="1">
      <c r="B85" s="90"/>
      <c r="C85" s="90"/>
      <c r="D85" s="12"/>
      <c r="E85" s="95" t="s">
        <v>13</v>
      </c>
      <c r="F85" s="3"/>
      <c r="G85" s="3"/>
      <c r="H85" s="3"/>
      <c r="J85" s="3"/>
      <c r="K85" s="3"/>
      <c r="L85" s="120" t="s">
        <v>117</v>
      </c>
    </row>
    <row r="86" spans="2:13" ht="15.75" hidden="1" customHeight="1">
      <c r="B86" s="90"/>
      <c r="C86" s="90"/>
      <c r="D86" s="3"/>
      <c r="E86" s="95" t="s">
        <v>14</v>
      </c>
      <c r="F86" s="3"/>
      <c r="G86" s="3"/>
      <c r="H86" s="3"/>
    </row>
    <row r="87" spans="2:13" hidden="1"/>
    <row r="90" spans="2:13" ht="15.75" customHeight="1"/>
  </sheetData>
  <mergeCells count="108">
    <mergeCell ref="A61:A66"/>
    <mergeCell ref="A67:A70"/>
    <mergeCell ref="A71:A73"/>
    <mergeCell ref="B71:B73"/>
    <mergeCell ref="C71:F71"/>
    <mergeCell ref="C72:F72"/>
    <mergeCell ref="C73:F73"/>
    <mergeCell ref="B67:B70"/>
    <mergeCell ref="C67:F67"/>
    <mergeCell ref="C68:F68"/>
    <mergeCell ref="C69:F69"/>
    <mergeCell ref="C70:F70"/>
    <mergeCell ref="B61:B66"/>
    <mergeCell ref="C61:F61"/>
    <mergeCell ref="C66:F66"/>
    <mergeCell ref="C62:F62"/>
    <mergeCell ref="C63:F63"/>
    <mergeCell ref="C64:F64"/>
    <mergeCell ref="C65:F65"/>
    <mergeCell ref="H74:L75"/>
    <mergeCell ref="H67:H70"/>
    <mergeCell ref="I67:L67"/>
    <mergeCell ref="I68:L68"/>
    <mergeCell ref="I69:L69"/>
    <mergeCell ref="I70:L70"/>
    <mergeCell ref="A56:F56"/>
    <mergeCell ref="H71:H73"/>
    <mergeCell ref="I71:L71"/>
    <mergeCell ref="I72:L72"/>
    <mergeCell ref="I73:L73"/>
    <mergeCell ref="H61:H66"/>
    <mergeCell ref="I61:L61"/>
    <mergeCell ref="I62:L62"/>
    <mergeCell ref="I63:L63"/>
    <mergeCell ref="I64:L64"/>
    <mergeCell ref="I65:L65"/>
    <mergeCell ref="I66:L66"/>
    <mergeCell ref="H56:L56"/>
    <mergeCell ref="H57:H60"/>
    <mergeCell ref="I57:L57"/>
    <mergeCell ref="I58:L58"/>
    <mergeCell ref="A74:F75"/>
    <mergeCell ref="A57:A60"/>
    <mergeCell ref="X8:AD8"/>
    <mergeCell ref="X5:Y5"/>
    <mergeCell ref="J5:L5"/>
    <mergeCell ref="AK3:AK5"/>
    <mergeCell ref="T5:W5"/>
    <mergeCell ref="Q8:W8"/>
    <mergeCell ref="AE8:AK8"/>
    <mergeCell ref="T3:W3"/>
    <mergeCell ref="T4:W4"/>
    <mergeCell ref="X3:Y3"/>
    <mergeCell ref="Z4:AB4"/>
    <mergeCell ref="Z5:AB5"/>
    <mergeCell ref="X4:Y4"/>
    <mergeCell ref="N5:Q5"/>
    <mergeCell ref="R5:S5"/>
    <mergeCell ref="J8:P8"/>
    <mergeCell ref="C59:F59"/>
    <mergeCell ref="C60:F60"/>
    <mergeCell ref="A43:B43"/>
    <mergeCell ref="A7:F7"/>
    <mergeCell ref="A40:B40"/>
    <mergeCell ref="E49:F49"/>
    <mergeCell ref="A50:C50"/>
    <mergeCell ref="A8:A9"/>
    <mergeCell ref="B8:B9"/>
    <mergeCell ref="D50:F50"/>
    <mergeCell ref="G50:I50"/>
    <mergeCell ref="J77:M79"/>
    <mergeCell ref="A49:C49"/>
    <mergeCell ref="C77:F79"/>
    <mergeCell ref="AN3:AO5"/>
    <mergeCell ref="A4:B4"/>
    <mergeCell ref="A44:B44"/>
    <mergeCell ref="A41:B41"/>
    <mergeCell ref="A42:B42"/>
    <mergeCell ref="AJ40:AK40"/>
    <mergeCell ref="AC40:AD40"/>
    <mergeCell ref="V40:W40"/>
    <mergeCell ref="O40:P40"/>
    <mergeCell ref="H40:I40"/>
    <mergeCell ref="I59:L59"/>
    <mergeCell ref="I60:L60"/>
    <mergeCell ref="H3:I3"/>
    <mergeCell ref="H4:I4"/>
    <mergeCell ref="H5:I5"/>
    <mergeCell ref="C8:I8"/>
    <mergeCell ref="A48:F48"/>
    <mergeCell ref="B57:B60"/>
    <mergeCell ref="C57:F57"/>
    <mergeCell ref="C58:F58"/>
    <mergeCell ref="AK1:AK2"/>
    <mergeCell ref="D1:AI2"/>
    <mergeCell ref="C3:G3"/>
    <mergeCell ref="C4:G4"/>
    <mergeCell ref="C5:G5"/>
    <mergeCell ref="J3:L3"/>
    <mergeCell ref="J4:L4"/>
    <mergeCell ref="N3:Q3"/>
    <mergeCell ref="N4:Q4"/>
    <mergeCell ref="R3:S3"/>
    <mergeCell ref="R4:S4"/>
    <mergeCell ref="Z3:AB3"/>
    <mergeCell ref="A1:C2"/>
    <mergeCell ref="A3:B3"/>
    <mergeCell ref="A5:B5"/>
  </mergeCells>
  <phoneticPr fontId="6" type="noConversion"/>
  <dataValidations count="9">
    <dataValidation type="list" allowBlank="1" showInputMessage="1" showErrorMessage="1" sqref="L10:L39 S10:S39 Z10:Z39 AG10:AG39 E10:E39" xr:uid="{00000000-0002-0000-0100-000000000000}">
      <formula1>$AN$8:$AN$14</formula1>
    </dataValidation>
    <dataValidation type="list" allowBlank="1" showInputMessage="1" showErrorMessage="1" sqref="AH10:AH39 M10:M39 AA10:AA39 T10:T39 F10:F39" xr:uid="{00000000-0002-0000-0100-000001000000}">
      <formula1>$AO$8:$AO$13</formula1>
    </dataValidation>
    <dataValidation type="list" allowBlank="1" showInputMessage="1" showErrorMessage="1" sqref="I10:I39 W10:W39 AD10:AD39 AK10:AK39 P10:P39" xr:uid="{00000000-0002-0000-0100-000002000000}">
      <formula1>$AO$17:$AO$20</formula1>
    </dataValidation>
    <dataValidation type="list" allowBlank="1" showInputMessage="1" showErrorMessage="1" sqref="N10:N39 U10:U39 AB10:AB39 AI10:AI39 G10:G39" xr:uid="{00000000-0002-0000-0100-000003000000}">
      <formula1>$C$81:$C$84</formula1>
    </dataValidation>
    <dataValidation type="list" allowBlank="1" showInputMessage="1" showErrorMessage="1" sqref="A52 G52 D52" xr:uid="{00000000-0002-0000-0100-000005000000}">
      <formula1>$J$82:$J$83</formula1>
    </dataValidation>
    <dataValidation type="list" allowBlank="1" showInputMessage="1" showErrorMessage="1" sqref="B52 H52 E52" xr:uid="{00000000-0002-0000-0100-000006000000}">
      <formula1>$K$82:$K$83</formula1>
    </dataValidation>
    <dataValidation type="list" allowBlank="1" showInputMessage="1" showErrorMessage="1" sqref="C52 I52 F52" xr:uid="{00000000-0002-0000-0100-000007000000}">
      <formula1>$L$82:$L$85</formula1>
    </dataValidation>
    <dataValidation type="list" allowBlank="1" showInputMessage="1" showErrorMessage="1" sqref="D49" xr:uid="{00000000-0002-0000-0100-000008000000}">
      <formula1>$M$82:$M$83</formula1>
    </dataValidation>
    <dataValidation type="list" allowBlank="1" showInputMessage="1" showErrorMessage="1" sqref="O10:O39 AJ10:AJ39 AC10:AC39 V10:V39 H10:H39" xr:uid="{00000000-0002-0000-0100-000004000000}">
      <formula1>INDIRECT(G10)</formula1>
    </dataValidation>
  </dataValidations>
  <pageMargins left="0.7" right="0.7" top="0.75" bottom="0.75" header="0.3" footer="0.3"/>
  <pageSetup scale="10" orientation="portrait" r:id="rId1"/>
  <colBreaks count="1" manualBreakCount="1">
    <brk id="37" max="104857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09B2A-8420-4B9F-92DB-16918433BF24}">
  <sheetPr>
    <tabColor rgb="FF92D050"/>
    <pageSetUpPr fitToPage="1"/>
  </sheetPr>
  <dimension ref="B1:BR351"/>
  <sheetViews>
    <sheetView view="pageBreakPreview" topLeftCell="A58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30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+1,LEN(CELL("filename",A3))-FIND("]",CELL("filename",A3))))=100,3,IF(LEN(MID(CELL("filename",A3),FIND("]",CELL("filename",A3))+1,LEN(CELL("filename",A3))-FIND("]",CELL("filename",A3))))=6,3,IF(LEN(MID(CELL("filename",A3),FIND("]",CELL("filename",A3))+1,LEN(CELL("filename",A3))-FIND("]",CELL("filename",A3))))=6,3,IF(LEN(MID(CELL("filename",A3),FIND("]",CELL("filename",A3))+1,LEN(CELL("filename",A3)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CAD6B131-798B-4F15-91EC-480EF638F9D3}">
      <formula1>$T$17</formula1>
    </dataValidation>
    <dataValidation type="list" allowBlank="1" showInputMessage="1" showErrorMessage="1" sqref="AK28:AK34" xr:uid="{C40CBEA4-DE3E-468A-90BC-A78D288E0C6C}">
      <formula1>$V$97:$V$110</formula1>
    </dataValidation>
    <dataValidation type="list" allowBlank="1" showInputMessage="1" showErrorMessage="1" sqref="F213:H213 F276:H276 F150:H150 F86:H86 F22:H22" xr:uid="{D7096FEE-D229-4D14-8492-79A695D9218E}">
      <formula1>$J$338:$J$349</formula1>
    </dataValidation>
    <dataValidation type="list" allowBlank="1" showInputMessage="1" showErrorMessage="1" sqref="G15:G18 G269:G272 G206:G209 G143:G146 G79:G82" xr:uid="{F5C0287D-43EA-4B00-9A4A-BCBE2A3E31BF}">
      <formula1>$D$338:$D$351</formula1>
    </dataValidation>
    <dataValidation type="list" allowBlank="1" showInputMessage="1" showErrorMessage="1" sqref="M18:O18 M82:O82 M146:O146 M209:O209 M272:O272" xr:uid="{C219A326-BF42-4770-9556-9DFF0F38721D}">
      <formula1>$U$15:$U$16</formula1>
    </dataValidation>
    <dataValidation type="list" allowBlank="1" showInputMessage="1" showErrorMessage="1" sqref="M17:O17 M81:O81 M145:O145 M208:O208 M271:O271" xr:uid="{4EB4FF2F-56F9-465E-8E06-DC74D0BFE632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B4AFD-AED8-45E0-9A03-46AB5D80172C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disablePrompts="1" count="6">
    <dataValidation type="list" allowBlank="1" showInputMessage="1" showErrorMessage="1" sqref="M17:O17 M81:O81 M145:O145 M208:O208 M271:O271" xr:uid="{3159ECB3-9EF4-4E19-86C0-AAF286D4225F}">
      <formula1>$U$10:$U$13</formula1>
    </dataValidation>
    <dataValidation type="list" allowBlank="1" showInputMessage="1" showErrorMessage="1" sqref="M18:O18 M82:O82 M146:O146 M209:O209 M272:O272" xr:uid="{3F0147E7-4AF2-42EF-A0AA-C2F8D3A79851}">
      <formula1>$U$15:$U$16</formula1>
    </dataValidation>
    <dataValidation type="list" allowBlank="1" showInputMessage="1" showErrorMessage="1" sqref="G15:G18 G269:G272 G206:G209 G143:G146 G79:G82" xr:uid="{BBE09BD3-140B-4A53-A338-48FE14670D25}">
      <formula1>$D$338:$D$351</formula1>
    </dataValidation>
    <dataValidation type="list" allowBlank="1" showInputMessage="1" showErrorMessage="1" sqref="F213:H213 F276:H276 F150:H150 F86:H86 F22:H22" xr:uid="{40E1A8B9-C874-4C0D-AD6A-67027D95BB46}">
      <formula1>$J$338:$J$349</formula1>
    </dataValidation>
    <dataValidation type="list" allowBlank="1" showInputMessage="1" showErrorMessage="1" sqref="AK28:AK34" xr:uid="{4A84398D-2A16-4188-8BA7-ED6FD3D78BDD}">
      <formula1>$V$97:$V$110</formula1>
    </dataValidation>
    <dataValidation type="list" allowBlank="1" showInputMessage="1" showErrorMessage="1" sqref="H35:O35 H289:O289 H226:O226 H163:O163 H99:O99" xr:uid="{B0BD92A1-FB6E-4DD4-AEB9-C4CE09CA8EFD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894C3-8A1F-45A4-BEBD-9336CC49F29B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D10B2220-A697-4C7A-8C2A-183C54B4EE19}">
      <formula1>$T$17</formula1>
    </dataValidation>
    <dataValidation type="list" allowBlank="1" showInputMessage="1" showErrorMessage="1" sqref="AK28:AK34" xr:uid="{5ADEC24E-0403-4200-94BC-FD6034180ECE}">
      <formula1>$V$97:$V$110</formula1>
    </dataValidation>
    <dataValidation type="list" allowBlank="1" showInputMessage="1" showErrorMessage="1" sqref="F213:H213 F276:H276 F150:H150 F86:H86 F22:H22" xr:uid="{18C77999-E615-4650-A3B1-EF56EC846DAE}">
      <formula1>$J$338:$J$349</formula1>
    </dataValidation>
    <dataValidation type="list" allowBlank="1" showInputMessage="1" showErrorMessage="1" sqref="G15:G18 G269:G272 G206:G209 G143:G146 G79:G82" xr:uid="{1C9AEFF2-14A1-4B00-B4B5-5D1FF2CBEAE4}">
      <formula1>$D$338:$D$351</formula1>
    </dataValidation>
    <dataValidation type="list" allowBlank="1" showInputMessage="1" showErrorMessage="1" sqref="M18:O18 M82:O82 M146:O146 M209:O209 M272:O272" xr:uid="{07F49B41-0CB6-49E1-BB5D-C8A5A9DB1CF0}">
      <formula1>$U$15:$U$16</formula1>
    </dataValidation>
    <dataValidation type="list" allowBlank="1" showInputMessage="1" showErrorMessage="1" sqref="M17:O17 M81:O81 M145:O145 M208:O208 M271:O271" xr:uid="{D4E41D2F-DC06-4847-A64B-044E9E012F25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FF0FB-A999-45D5-84B3-5FFC49463757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7653340F-2FE4-41D1-B34F-5F58432C0BBF}">
      <formula1>$T$17</formula1>
    </dataValidation>
    <dataValidation type="list" allowBlank="1" showInputMessage="1" showErrorMessage="1" sqref="AK28:AK34" xr:uid="{4F63C196-C45D-41D3-8400-827FEB1C2EC1}">
      <formula1>$V$97:$V$110</formula1>
    </dataValidation>
    <dataValidation type="list" allowBlank="1" showInputMessage="1" showErrorMessage="1" sqref="F213:H213 F276:H276 F150:H150 F86:H86 F22:H22" xr:uid="{1A7A092F-F1A7-43D9-8F09-F2FF864CA308}">
      <formula1>$J$338:$J$349</formula1>
    </dataValidation>
    <dataValidation type="list" allowBlank="1" showInputMessage="1" showErrorMessage="1" sqref="G15:G18 G269:G272 G206:G209 G143:G146 G79:G82" xr:uid="{63A3283F-9687-4D51-B375-187D5FF77FD6}">
      <formula1>$D$338:$D$351</formula1>
    </dataValidation>
    <dataValidation type="list" allowBlank="1" showInputMessage="1" showErrorMessage="1" sqref="M18:O18 M82:O82 M146:O146 M209:O209 M272:O272" xr:uid="{2BB93CC4-659A-4DFF-9D98-16C021937A81}">
      <formula1>$U$15:$U$16</formula1>
    </dataValidation>
    <dataValidation type="list" allowBlank="1" showInputMessage="1" showErrorMessage="1" sqref="M17:O17 M81:O81 M145:O145 M208:O208 M271:O271" xr:uid="{6610925F-CE74-474A-A415-2B561D6ECF27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75C1-3384-4082-B7F7-CADD80C97C02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BDB408D4-E4B5-4724-AF9A-7E93E5DFE483}">
      <formula1>$T$17</formula1>
    </dataValidation>
    <dataValidation type="list" allowBlank="1" showInputMessage="1" showErrorMessage="1" sqref="AK28:AK34" xr:uid="{11B2687E-ACFD-4FAA-A288-30FC30D0D385}">
      <formula1>$V$97:$V$110</formula1>
    </dataValidation>
    <dataValidation type="list" allowBlank="1" showInputMessage="1" showErrorMessage="1" sqref="F213:H213 F276:H276 F150:H150 F86:H86 F22:H22" xr:uid="{D5638996-F255-4825-824B-8C782826F3D8}">
      <formula1>$J$338:$J$349</formula1>
    </dataValidation>
    <dataValidation type="list" allowBlank="1" showInputMessage="1" showErrorMessage="1" sqref="G15:G18 G269:G272 G206:G209 G143:G146 G79:G82" xr:uid="{6962C786-C8CA-40B7-831A-EF604B668CFB}">
      <formula1>$D$338:$D$351</formula1>
    </dataValidation>
    <dataValidation type="list" allowBlank="1" showInputMessage="1" showErrorMessage="1" sqref="M18:O18 M82:O82 M146:O146 M209:O209 M272:O272" xr:uid="{24C45855-1C16-485C-8AA3-C515FC34109C}">
      <formula1>$U$15:$U$16</formula1>
    </dataValidation>
    <dataValidation type="list" allowBlank="1" showInputMessage="1" showErrorMessage="1" sqref="M17:O17 M81:O81 M145:O145 M208:O208 M271:O271" xr:uid="{8A501556-594D-4B51-9E9E-851FE10E0240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2BDC8-E6A3-495B-8D6C-3516C3EBEA80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3662D73C-F3EC-4A8E-875B-8544D3E7C2C2}">
      <formula1>$U$10:$U$13</formula1>
    </dataValidation>
    <dataValidation type="list" allowBlank="1" showInputMessage="1" showErrorMessage="1" sqref="M18:O18 M82:O82 M146:O146 M209:O209 M272:O272" xr:uid="{9CA54321-0C05-401E-866A-A363ED8D4D8F}">
      <formula1>$U$15:$U$16</formula1>
    </dataValidation>
    <dataValidation type="list" allowBlank="1" showInputMessage="1" showErrorMessage="1" sqref="G15:G18 G269:G272 G206:G209 G143:G146 G79:G82" xr:uid="{9936DBCC-A48F-49D9-A2BE-F306E32F81EB}">
      <formula1>$D$338:$D$351</formula1>
    </dataValidation>
    <dataValidation type="list" allowBlank="1" showInputMessage="1" showErrorMessage="1" sqref="F213:H213 F276:H276 F150:H150 F86:H86 F22:H22" xr:uid="{D3ADCD57-39E1-4F6B-BAB3-187E2C915210}">
      <formula1>$J$338:$J$349</formula1>
    </dataValidation>
    <dataValidation type="list" allowBlank="1" showInputMessage="1" showErrorMessage="1" sqref="AK28:AK34" xr:uid="{059193C5-9567-4648-B467-FD1B4E72CDFA}">
      <formula1>$V$97:$V$110</formula1>
    </dataValidation>
    <dataValidation type="list" allowBlank="1" showInputMessage="1" showErrorMessage="1" sqref="H35:O35 H289:O289 H226:O226 H163:O163 H99:O99" xr:uid="{561F0384-CF2E-4D8D-AF51-BF3C83CD4D11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2C46-307B-445D-84B4-15951DA9F84D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2579D3B5-39DA-48B8-A783-284CF44C26DD}">
      <formula1>$T$17</formula1>
    </dataValidation>
    <dataValidation type="list" allowBlank="1" showInputMessage="1" showErrorMessage="1" sqref="AK28:AK34" xr:uid="{48BDD98A-0A2E-4ED1-B3CE-491D20C8E947}">
      <formula1>$V$97:$V$110</formula1>
    </dataValidation>
    <dataValidation type="list" allowBlank="1" showInputMessage="1" showErrorMessage="1" sqref="F213:H213 F276:H276 F150:H150 F86:H86 F22:H22" xr:uid="{253832C8-B777-460B-835A-0B764A5A3008}">
      <formula1>$J$338:$J$349</formula1>
    </dataValidation>
    <dataValidation type="list" allowBlank="1" showInputMessage="1" showErrorMessage="1" sqref="G15:G18 G269:G272 G206:G209 G143:G146 G79:G82" xr:uid="{1F694765-FF95-4C8B-82BD-BB36B22A5DA8}">
      <formula1>$D$338:$D$351</formula1>
    </dataValidation>
    <dataValidation type="list" allowBlank="1" showInputMessage="1" showErrorMessage="1" sqref="M18:O18 M82:O82 M146:O146 M209:O209 M272:O272" xr:uid="{C92586EB-A06E-4CB7-B468-4D16B7ABAA1B}">
      <formula1>$U$15:$U$16</formula1>
    </dataValidation>
    <dataValidation type="list" allowBlank="1" showInputMessage="1" showErrorMessage="1" sqref="M17:O17 M81:O81 M145:O145 M208:O208 M271:O271" xr:uid="{32D3336C-269E-4234-9D3D-2BC673A35D4B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C9FAE-2EB7-4B32-BDAB-E6DE9FA7B292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B955F2C4-CD09-403F-91F0-3B3F2763FA5A}">
      <formula1>$U$10:$U$13</formula1>
    </dataValidation>
    <dataValidation type="list" allowBlank="1" showInputMessage="1" showErrorMessage="1" sqref="M18:O18 M82:O82 M146:O146 M209:O209 M272:O272" xr:uid="{9ACEC3B6-817E-43FB-8EE3-7399D2A69CAE}">
      <formula1>$U$15:$U$16</formula1>
    </dataValidation>
    <dataValidation type="list" allowBlank="1" showInputMessage="1" showErrorMessage="1" sqref="G15:G18 G269:G272 G206:G209 G143:G146 G79:G82" xr:uid="{8CC52B47-3CC5-4F6F-961C-3C8C9ED04D08}">
      <formula1>$D$338:$D$351</formula1>
    </dataValidation>
    <dataValidation type="list" allowBlank="1" showInputMessage="1" showErrorMessage="1" sqref="F213:H213 F276:H276 F150:H150 F86:H86 F22:H22" xr:uid="{DE242D96-86F6-426D-822E-B51098A68EA3}">
      <formula1>$J$338:$J$349</formula1>
    </dataValidation>
    <dataValidation type="list" allowBlank="1" showInputMessage="1" showErrorMessage="1" sqref="AK28:AK34" xr:uid="{1971DEE0-D5D8-4C38-9E98-0E1B228E4850}">
      <formula1>$V$97:$V$110</formula1>
    </dataValidation>
    <dataValidation type="list" allowBlank="1" showInputMessage="1" showErrorMessage="1" sqref="H35:O35 H289:O289 H226:O226 H163:O163 H99:O99" xr:uid="{103664F7-A601-417C-8932-A53A5326BEB0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FDE6D-B513-4C22-B249-818D05A5BABA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57309D05-2EAD-40E7-AB02-2244B5BAE52F}">
      <formula1>$T$17</formula1>
    </dataValidation>
    <dataValidation type="list" allowBlank="1" showInputMessage="1" showErrorMessage="1" sqref="AK28:AK34" xr:uid="{F7E02625-3261-4ABF-AB6A-2B3EAC3F575E}">
      <formula1>$V$97:$V$110</formula1>
    </dataValidation>
    <dataValidation type="list" allowBlank="1" showInputMessage="1" showErrorMessage="1" sqref="F213:H213 F276:H276 F150:H150 F86:H86 F22:H22" xr:uid="{A0FEF992-C1F0-4A8F-836A-269314B4295B}">
      <formula1>$J$338:$J$349</formula1>
    </dataValidation>
    <dataValidation type="list" allowBlank="1" showInputMessage="1" showErrorMessage="1" sqref="G15:G18 G269:G272 G206:G209 G143:G146 G79:G82" xr:uid="{403DF623-33AD-4FA0-AE59-0E0E846D63E0}">
      <formula1>$D$338:$D$351</formula1>
    </dataValidation>
    <dataValidation type="list" allowBlank="1" showInputMessage="1" showErrorMessage="1" sqref="M18:O18 M82:O82 M146:O146 M209:O209 M272:O272" xr:uid="{27FE7EC1-B6EE-4326-9194-47840E4C213D}">
      <formula1>$U$15:$U$16</formula1>
    </dataValidation>
    <dataValidation type="list" allowBlank="1" showInputMessage="1" showErrorMessage="1" sqref="M17:O17 M81:O81 M145:O145 M208:O208 M271:O271" xr:uid="{45B38659-6A9D-4472-AA04-ACFA4F1DF1FC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A250E-75F2-4370-A2F7-2D68B7B6544F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8786BECC-D617-4376-A574-F2FC6386FB34}">
      <formula1>$U$10:$U$13</formula1>
    </dataValidation>
    <dataValidation type="list" allowBlank="1" showInputMessage="1" showErrorMessage="1" sqref="M18:O18 M82:O82 M146:O146 M209:O209 M272:O272" xr:uid="{67C4E601-3857-4AE4-B40F-4B82AF844FED}">
      <formula1>$U$15:$U$16</formula1>
    </dataValidation>
    <dataValidation type="list" allowBlank="1" showInputMessage="1" showErrorMessage="1" sqref="G15:G18 G269:G272 G206:G209 G143:G146 G79:G82" xr:uid="{4497023B-BE78-4870-9CFB-42BCF2DF3005}">
      <formula1>$D$338:$D$351</formula1>
    </dataValidation>
    <dataValidation type="list" allowBlank="1" showInputMessage="1" showErrorMessage="1" sqref="F213:H213 F276:H276 F150:H150 F86:H86 F22:H22" xr:uid="{9C2D6B15-D2FE-4D49-A904-9BE7DC8FB169}">
      <formula1>$J$338:$J$349</formula1>
    </dataValidation>
    <dataValidation type="list" allowBlank="1" showInputMessage="1" showErrorMessage="1" sqref="AK28:AK34" xr:uid="{D22C67E9-E5C7-46E4-8921-EF08EB0A3F0D}">
      <formula1>$V$97:$V$110</formula1>
    </dataValidation>
    <dataValidation type="list" allowBlank="1" showInputMessage="1" showErrorMessage="1" sqref="H35:O35 H289:O289 H226:O226 H163:O163 H99:O99" xr:uid="{5071CCA9-4B24-4A42-8EEB-BA42B007C0FF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BR351"/>
  <sheetViews>
    <sheetView view="pageBreakPreview" topLeftCell="A18" zoomScaleNormal="50" zoomScaleSheetLayoutView="100" workbookViewId="0">
      <selection activeCell="E206" sqref="E206:F206"/>
    </sheetView>
  </sheetViews>
  <sheetFormatPr defaultColWidth="11" defaultRowHeight="15.75"/>
  <cols>
    <col min="1" max="1" width="1.2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hidden="1" customWidth="1"/>
    <col min="20" max="20" width="16.125" hidden="1" customWidth="1"/>
    <col min="21" max="21" width="4.25" hidden="1" customWidth="1"/>
    <col min="22" max="25" width="11" hidden="1" customWidth="1"/>
    <col min="26" max="28" width="11" customWidth="1"/>
  </cols>
  <sheetData>
    <row r="1" spans="2:59" hidden="1">
      <c r="B1" s="231"/>
      <c r="C1" s="231" t="s">
        <v>111</v>
      </c>
    </row>
    <row r="2" spans="2:59" hidden="1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1</v>
      </c>
      <c r="AJ5" s="177">
        <f>COUNTIF(AP13:AP17,"Presencial")</f>
        <v>0</v>
      </c>
      <c r="AK5" s="178" t="e">
        <f ca="1">AM18</f>
        <v>#VALUE!</v>
      </c>
      <c r="AL5" s="178">
        <f>AN18</f>
        <v>0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1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 thickBo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  <c r="AL6" t="s">
        <v>144</v>
      </c>
      <c r="AM6" s="234">
        <f>AO13</f>
        <v>0</v>
      </c>
      <c r="AN6" s="180">
        <f>COUNTIF($AO14:$AO18,AN5)</f>
        <v>4</v>
      </c>
      <c r="AO6" s="180">
        <f>COUNTIF($AO14:$AO18,AO5)</f>
        <v>4</v>
      </c>
      <c r="AP6" s="179">
        <f>COUNTIF($AO14:$AO18,AP5)</f>
        <v>4</v>
      </c>
    </row>
    <row r="7" spans="2:59" ht="26.25" customHeight="1" thickBo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  <c r="AG7" s="360" t="s">
        <v>33</v>
      </c>
      <c r="AL7" t="s">
        <v>149</v>
      </c>
      <c r="AM7" s="234">
        <f t="shared" ref="AM7:AM10" si="2">AO14</f>
        <v>0</v>
      </c>
      <c r="AN7" s="180">
        <f t="shared" ref="AN7:AP7" si="3">COUNTIF($AO15:$AO19,AN6)</f>
        <v>0</v>
      </c>
      <c r="AO7" s="180">
        <f t="shared" si="3"/>
        <v>0</v>
      </c>
      <c r="AP7" s="179">
        <f t="shared" si="3"/>
        <v>0</v>
      </c>
    </row>
    <row r="8" spans="2:59" ht="9.9499999999999993" customHeight="1" thickBo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  <c r="AG8" s="361"/>
      <c r="AL8" t="s">
        <v>151</v>
      </c>
      <c r="AM8" s="234">
        <f t="shared" si="2"/>
        <v>0</v>
      </c>
      <c r="AN8" s="180">
        <f t="shared" ref="AN8:AP8" si="4">COUNTIF($AO16:$AO20,AN7)</f>
        <v>2</v>
      </c>
      <c r="AO8" s="180">
        <f t="shared" si="4"/>
        <v>2</v>
      </c>
      <c r="AP8" s="179">
        <f t="shared" si="4"/>
        <v>2</v>
      </c>
    </row>
    <row r="9" spans="2:59" ht="12" customHeight="1" thickBo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  <c r="AG9" s="361"/>
      <c r="AL9" t="s">
        <v>152</v>
      </c>
      <c r="AM9" s="234">
        <f t="shared" si="2"/>
        <v>0</v>
      </c>
      <c r="AN9" s="180">
        <f t="shared" ref="AN9:AP9" si="5">COUNTIF($AO17:$AO21,AN8)</f>
        <v>0</v>
      </c>
      <c r="AO9" s="180">
        <f t="shared" si="5"/>
        <v>0</v>
      </c>
      <c r="AP9" s="179">
        <f t="shared" si="5"/>
        <v>0</v>
      </c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  <c r="AG10" s="361"/>
      <c r="AL10" t="s">
        <v>157</v>
      </c>
      <c r="AM10" s="234">
        <f t="shared" si="2"/>
        <v>0</v>
      </c>
      <c r="AN10" s="180">
        <f t="shared" ref="AN10:AP10" si="6">COUNTIF($AO18:$AO22,AN9)</f>
        <v>0</v>
      </c>
      <c r="AO10" s="180">
        <f t="shared" si="6"/>
        <v>0</v>
      </c>
      <c r="AP10" s="179">
        <f t="shared" si="6"/>
        <v>0</v>
      </c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G11" s="361"/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G12" s="361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G13" s="361"/>
      <c r="AK13" s="189" t="s">
        <v>144</v>
      </c>
      <c r="AL13" s="190" t="e">
        <f ca="1">O7</f>
        <v>#VALUE!</v>
      </c>
      <c r="AM13" s="191" t="e">
        <f t="shared" ref="AM13:AM17" ca="1" si="7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 t="str">
        <f>F22</f>
        <v>Conceptos de Habitabilidad</v>
      </c>
      <c r="AV13" s="219">
        <f>IF($AU13=AV$12,1,0)</f>
        <v>1</v>
      </c>
      <c r="AW13" s="219">
        <f>IF($AU13=AW$12,1,0)</f>
        <v>0</v>
      </c>
      <c r="AX13" s="219">
        <f t="shared" ref="AX13:BG15" si="8">IF($AU13=AX$12,1,0)</f>
        <v>0</v>
      </c>
      <c r="AY13" s="219">
        <f t="shared" si="8"/>
        <v>0</v>
      </c>
      <c r="AZ13" s="219">
        <f t="shared" si="8"/>
        <v>0</v>
      </c>
      <c r="BA13" s="219">
        <f t="shared" si="8"/>
        <v>0</v>
      </c>
      <c r="BB13" s="219">
        <f t="shared" si="8"/>
        <v>0</v>
      </c>
      <c r="BC13" s="219">
        <f t="shared" si="8"/>
        <v>0</v>
      </c>
      <c r="BD13" s="219">
        <f t="shared" si="8"/>
        <v>0</v>
      </c>
      <c r="BE13" s="219">
        <f t="shared" si="8"/>
        <v>0</v>
      </c>
      <c r="BF13" s="219">
        <f t="shared" si="8"/>
        <v>0</v>
      </c>
      <c r="BG13" s="220">
        <f t="shared" si="8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G14" s="361"/>
      <c r="AK14" s="197" t="s">
        <v>149</v>
      </c>
      <c r="AL14" s="198" t="e">
        <f ca="1">O71</f>
        <v>#VALUE!</v>
      </c>
      <c r="AM14" s="139" t="e">
        <f t="shared" ca="1" si="7"/>
        <v>#VALUE!</v>
      </c>
      <c r="AN14" s="199">
        <f>M71</f>
        <v>0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AW15" si="9">IF($AU14=AW$12,1,0)</f>
        <v>0</v>
      </c>
      <c r="AX14" s="219">
        <f t="shared" si="8"/>
        <v>0</v>
      </c>
      <c r="AY14" s="219">
        <f t="shared" si="8"/>
        <v>0</v>
      </c>
      <c r="AZ14" s="219">
        <f t="shared" si="8"/>
        <v>0</v>
      </c>
      <c r="BA14" s="219">
        <f t="shared" si="8"/>
        <v>0</v>
      </c>
      <c r="BB14" s="219">
        <f t="shared" si="8"/>
        <v>0</v>
      </c>
      <c r="BC14" s="219">
        <f t="shared" si="8"/>
        <v>0</v>
      </c>
      <c r="BD14" s="219">
        <f t="shared" si="8"/>
        <v>0</v>
      </c>
      <c r="BE14" s="219">
        <f t="shared" si="8"/>
        <v>0</v>
      </c>
      <c r="BF14" s="219">
        <f t="shared" si="8"/>
        <v>0</v>
      </c>
      <c r="BG14" s="219">
        <f t="shared" si="8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G15" s="361"/>
      <c r="AK15" s="197" t="s">
        <v>151</v>
      </c>
      <c r="AL15" s="198" t="e">
        <f ca="1">O135</f>
        <v>#VALUE!</v>
      </c>
      <c r="AM15" s="139" t="e">
        <f t="shared" ca="1" si="7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9"/>
        <v>0</v>
      </c>
      <c r="AX15" s="219">
        <f t="shared" si="8"/>
        <v>0</v>
      </c>
      <c r="AY15" s="219">
        <f t="shared" si="8"/>
        <v>0</v>
      </c>
      <c r="AZ15" s="219">
        <f t="shared" si="8"/>
        <v>0</v>
      </c>
      <c r="BA15" s="219">
        <f t="shared" si="8"/>
        <v>0</v>
      </c>
      <c r="BB15" s="219">
        <f t="shared" si="8"/>
        <v>0</v>
      </c>
      <c r="BC15" s="219">
        <f t="shared" si="8"/>
        <v>0</v>
      </c>
      <c r="BD15" s="219">
        <f t="shared" si="8"/>
        <v>0</v>
      </c>
      <c r="BE15" s="219">
        <f t="shared" si="8"/>
        <v>0</v>
      </c>
      <c r="BF15" s="219">
        <f t="shared" si="8"/>
        <v>0</v>
      </c>
      <c r="BG15" s="219">
        <f t="shared" si="8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G16" s="361"/>
      <c r="AK16" s="197" t="s">
        <v>152</v>
      </c>
      <c r="AL16" s="198" t="e">
        <f ca="1">O198</f>
        <v>#VALUE!</v>
      </c>
      <c r="AM16" s="139" t="e">
        <f t="shared" ca="1" si="7"/>
        <v>#VALUE!</v>
      </c>
      <c r="AN16" s="199">
        <f>M198</f>
        <v>0</v>
      </c>
      <c r="AO16" s="200">
        <f>M208</f>
        <v>0</v>
      </c>
      <c r="AP16" s="201" t="str">
        <f>M209</f>
        <v>Remota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ref="AW16:BG17" si="10">IF($AU16=AW$12,1,0)</f>
        <v>0</v>
      </c>
      <c r="AX16" s="219">
        <f t="shared" si="10"/>
        <v>0</v>
      </c>
      <c r="AY16" s="219">
        <f t="shared" si="10"/>
        <v>0</v>
      </c>
      <c r="AZ16" s="219">
        <f t="shared" si="10"/>
        <v>0</v>
      </c>
      <c r="BA16" s="219">
        <f t="shared" si="10"/>
        <v>0</v>
      </c>
      <c r="BB16" s="219">
        <f t="shared" si="10"/>
        <v>0</v>
      </c>
      <c r="BC16" s="219">
        <f t="shared" si="10"/>
        <v>0</v>
      </c>
      <c r="BD16" s="219">
        <f t="shared" si="10"/>
        <v>0</v>
      </c>
      <c r="BE16" s="219">
        <f t="shared" si="10"/>
        <v>0</v>
      </c>
      <c r="BF16" s="219">
        <f t="shared" si="10"/>
        <v>0</v>
      </c>
      <c r="BG16" s="219">
        <f t="shared" si="10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G17" s="361"/>
      <c r="AK17" s="197" t="s">
        <v>157</v>
      </c>
      <c r="AL17" s="198" t="e">
        <f ca="1">O261</f>
        <v>#VALUE!</v>
      </c>
      <c r="AM17" s="139" t="e">
        <f t="shared" ca="1" si="7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10"/>
        <v>0</v>
      </c>
      <c r="AX17" s="219">
        <f t="shared" si="10"/>
        <v>0</v>
      </c>
      <c r="AY17" s="219">
        <f t="shared" si="10"/>
        <v>0</v>
      </c>
      <c r="AZ17" s="219">
        <f t="shared" si="10"/>
        <v>0</v>
      </c>
      <c r="BA17" s="219">
        <f t="shared" si="10"/>
        <v>0</v>
      </c>
      <c r="BB17" s="219">
        <f t="shared" si="10"/>
        <v>0</v>
      </c>
      <c r="BC17" s="219">
        <f t="shared" si="10"/>
        <v>0</v>
      </c>
      <c r="BD17" s="219">
        <f t="shared" si="10"/>
        <v>0</v>
      </c>
      <c r="BE17" s="219">
        <f t="shared" si="10"/>
        <v>0</v>
      </c>
      <c r="BF17" s="219">
        <f t="shared" si="10"/>
        <v>0</v>
      </c>
      <c r="BG17" s="219">
        <f t="shared" si="10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G18" s="361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11">SUM(AV13:AV17)</f>
        <v>1</v>
      </c>
      <c r="AW18" s="224">
        <f t="shared" si="11"/>
        <v>0</v>
      </c>
      <c r="AX18" s="224">
        <f t="shared" si="11"/>
        <v>0</v>
      </c>
      <c r="AY18" s="224">
        <f t="shared" si="11"/>
        <v>0</v>
      </c>
      <c r="AZ18" s="224">
        <f t="shared" si="11"/>
        <v>0</v>
      </c>
      <c r="BA18" s="224">
        <f t="shared" si="11"/>
        <v>0</v>
      </c>
      <c r="BB18" s="224">
        <f t="shared" si="11"/>
        <v>0</v>
      </c>
      <c r="BC18" s="224">
        <f t="shared" si="11"/>
        <v>0</v>
      </c>
      <c r="BD18" s="224">
        <f t="shared" si="11"/>
        <v>0</v>
      </c>
      <c r="BE18" s="224">
        <f t="shared" si="11"/>
        <v>0</v>
      </c>
      <c r="BF18" s="224">
        <f t="shared" si="11"/>
        <v>0</v>
      </c>
      <c r="BG18" s="224">
        <f t="shared" si="11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  <c r="AG19" s="361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  <c r="AG20" s="361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  <c r="AG21" s="361"/>
    </row>
    <row r="22" spans="2:59">
      <c r="B22" s="455"/>
      <c r="C22" s="383"/>
      <c r="D22" s="375"/>
      <c r="E22" s="465"/>
      <c r="F22" s="367" t="s">
        <v>133</v>
      </c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  <c r="AG22" s="361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G23" s="361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G24" s="361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 ht="16.5" thickBot="1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G25" s="362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12">IF(AL25&gt;0,"x",0)</f>
        <v>x</v>
      </c>
      <c r="AN25" s="215" t="str">
        <f t="shared" si="12"/>
        <v>x</v>
      </c>
      <c r="AO25" s="215" t="str">
        <f t="shared" si="12"/>
        <v>x</v>
      </c>
      <c r="AP25" s="215" t="str">
        <f t="shared" si="12"/>
        <v>x</v>
      </c>
      <c r="AQ25" s="215" t="str">
        <f t="shared" si="12"/>
        <v>x</v>
      </c>
      <c r="AR25" s="215" t="str">
        <f t="shared" si="12"/>
        <v>x</v>
      </c>
      <c r="AS25" s="215" t="str">
        <f t="shared" si="12"/>
        <v>x</v>
      </c>
      <c r="AT25" s="215" t="str">
        <f t="shared" si="12"/>
        <v>x</v>
      </c>
      <c r="AU25" s="215" t="str">
        <f t="shared" si="12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13">E16</f>
        <v>0</v>
      </c>
      <c r="AK26" s="215">
        <f t="shared" ref="AK26:AL26" si="14">G16</f>
        <v>0</v>
      </c>
      <c r="AL26" s="215">
        <f t="shared" si="14"/>
        <v>0</v>
      </c>
      <c r="AM26" s="215">
        <f t="shared" ref="AM26:AN32" si="15">IF(AL26&gt;0,"x",0)</f>
        <v>0</v>
      </c>
      <c r="AN26" s="215">
        <f t="shared" si="15"/>
        <v>0</v>
      </c>
      <c r="AO26" s="215">
        <f t="shared" ref="AO26:AT26" si="16">IF(AN26&gt;0,"x",0)</f>
        <v>0</v>
      </c>
      <c r="AP26" s="215">
        <f t="shared" si="16"/>
        <v>0</v>
      </c>
      <c r="AQ26" s="215">
        <f t="shared" si="16"/>
        <v>0</v>
      </c>
      <c r="AR26" s="215">
        <f t="shared" si="16"/>
        <v>0</v>
      </c>
      <c r="AS26" s="215">
        <f t="shared" si="16"/>
        <v>0</v>
      </c>
      <c r="AT26" s="215">
        <f t="shared" si="16"/>
        <v>0</v>
      </c>
      <c r="AU26" s="215">
        <f t="shared" ref="AU26:AU32" si="17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13"/>
        <v>0</v>
      </c>
      <c r="AK27" s="215">
        <f t="shared" ref="AK27:AL27" si="18">G17</f>
        <v>0</v>
      </c>
      <c r="AL27" s="215">
        <f t="shared" si="18"/>
        <v>0</v>
      </c>
      <c r="AM27" s="215">
        <f t="shared" si="15"/>
        <v>0</v>
      </c>
      <c r="AN27" s="215">
        <f t="shared" si="15"/>
        <v>0</v>
      </c>
      <c r="AO27" s="215">
        <f t="shared" ref="AO27:AT27" si="19">IF(AN27&gt;0,"x",0)</f>
        <v>0</v>
      </c>
      <c r="AP27" s="215">
        <f t="shared" si="19"/>
        <v>0</v>
      </c>
      <c r="AQ27" s="215">
        <f t="shared" si="19"/>
        <v>0</v>
      </c>
      <c r="AR27" s="215">
        <f t="shared" si="19"/>
        <v>0</v>
      </c>
      <c r="AS27" s="215">
        <f t="shared" si="19"/>
        <v>0</v>
      </c>
      <c r="AT27" s="215">
        <f t="shared" si="19"/>
        <v>0</v>
      </c>
      <c r="AU27" s="215">
        <f t="shared" si="17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15"/>
        <v>0</v>
      </c>
      <c r="AN28" s="215">
        <f t="shared" si="15"/>
        <v>0</v>
      </c>
      <c r="AO28" s="215">
        <f t="shared" ref="AO28:AT28" si="20">IF(AN28&gt;0,"x",0)</f>
        <v>0</v>
      </c>
      <c r="AP28" s="215">
        <f t="shared" si="20"/>
        <v>0</v>
      </c>
      <c r="AQ28" s="215">
        <f t="shared" si="20"/>
        <v>0</v>
      </c>
      <c r="AR28" s="215">
        <f t="shared" si="20"/>
        <v>0</v>
      </c>
      <c r="AS28" s="215">
        <f t="shared" si="20"/>
        <v>0</v>
      </c>
      <c r="AT28" s="215">
        <f t="shared" si="20"/>
        <v>0</v>
      </c>
      <c r="AU28" s="215">
        <f t="shared" si="17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15"/>
        <v>0</v>
      </c>
      <c r="AN29" s="215">
        <f t="shared" si="15"/>
        <v>0</v>
      </c>
      <c r="AO29" s="215">
        <f t="shared" ref="AO29:AT29" si="21">IF(AN29&gt;0,"x",0)</f>
        <v>0</v>
      </c>
      <c r="AP29" s="215">
        <f t="shared" si="21"/>
        <v>0</v>
      </c>
      <c r="AQ29" s="215">
        <f t="shared" si="21"/>
        <v>0</v>
      </c>
      <c r="AR29" s="215">
        <f t="shared" si="21"/>
        <v>0</v>
      </c>
      <c r="AS29" s="215">
        <f t="shared" si="21"/>
        <v>0</v>
      </c>
      <c r="AT29" s="215">
        <f t="shared" si="21"/>
        <v>0</v>
      </c>
      <c r="AU29" s="215">
        <f t="shared" si="17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15"/>
        <v>0</v>
      </c>
      <c r="AN30" s="215">
        <f t="shared" si="15"/>
        <v>0</v>
      </c>
      <c r="AO30" s="215">
        <f t="shared" ref="AO30:AT30" si="22">IF(AN30&gt;0,"x",0)</f>
        <v>0</v>
      </c>
      <c r="AP30" s="215">
        <f t="shared" si="22"/>
        <v>0</v>
      </c>
      <c r="AQ30" s="215">
        <f t="shared" si="22"/>
        <v>0</v>
      </c>
      <c r="AR30" s="215">
        <f t="shared" si="22"/>
        <v>0</v>
      </c>
      <c r="AS30" s="215">
        <f t="shared" si="22"/>
        <v>0</v>
      </c>
      <c r="AT30" s="215">
        <f t="shared" si="22"/>
        <v>0</v>
      </c>
      <c r="AU30" s="215">
        <f t="shared" si="17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15"/>
        <v>0</v>
      </c>
      <c r="AN31" s="215">
        <f t="shared" si="15"/>
        <v>0</v>
      </c>
      <c r="AO31" s="215">
        <f t="shared" ref="AO31:AT31" si="23">IF(AN31&gt;0,"x",0)</f>
        <v>0</v>
      </c>
      <c r="AP31" s="215">
        <f t="shared" si="23"/>
        <v>0</v>
      </c>
      <c r="AQ31" s="215">
        <f t="shared" si="23"/>
        <v>0</v>
      </c>
      <c r="AR31" s="215">
        <f t="shared" si="23"/>
        <v>0</v>
      </c>
      <c r="AS31" s="215">
        <f t="shared" si="23"/>
        <v>0</v>
      </c>
      <c r="AT31" s="215">
        <f t="shared" si="23"/>
        <v>0</v>
      </c>
      <c r="AU31" s="215">
        <f t="shared" si="17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15"/>
        <v>0</v>
      </c>
      <c r="AN32" s="215">
        <f t="shared" si="15"/>
        <v>0</v>
      </c>
      <c r="AO32" s="215">
        <f t="shared" ref="AO32:AT32" si="24">IF(AN32&gt;0,"x",0)</f>
        <v>0</v>
      </c>
      <c r="AP32" s="215">
        <f t="shared" si="24"/>
        <v>0</v>
      </c>
      <c r="AQ32" s="215">
        <f t="shared" si="24"/>
        <v>0</v>
      </c>
      <c r="AR32" s="215">
        <f t="shared" si="24"/>
        <v>0</v>
      </c>
      <c r="AS32" s="215">
        <f t="shared" si="24"/>
        <v>0</v>
      </c>
      <c r="AT32" s="215">
        <f t="shared" si="24"/>
        <v>0</v>
      </c>
      <c r="AU32" s="215">
        <f t="shared" si="17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customHeight="1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 t="str">
        <f>$AP16</f>
        <v>Remota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 t="str">
        <f>$AU13</f>
        <v>Conceptos de Habitabilidad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59"/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1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1:46" s="82" customFormat="1">
      <c r="A194" s="251"/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1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1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1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1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1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1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1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1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1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1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1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1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1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1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 t="s">
        <v>175</v>
      </c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1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1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1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1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1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1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1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1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1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1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1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1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1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1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1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1:46" s="83" customForma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6">
    <mergeCell ref="H261:I261"/>
    <mergeCell ref="K261:L261"/>
    <mergeCell ref="E252:O252"/>
    <mergeCell ref="F237:O246"/>
    <mergeCell ref="E247:O247"/>
    <mergeCell ref="J248:J251"/>
    <mergeCell ref="I249:I251"/>
    <mergeCell ref="K249:O250"/>
    <mergeCell ref="E211:O211"/>
    <mergeCell ref="E212:E216"/>
    <mergeCell ref="F214:O216"/>
    <mergeCell ref="E217:E226"/>
    <mergeCell ref="F217:O217"/>
    <mergeCell ref="F218:O218"/>
    <mergeCell ref="F220:O220"/>
    <mergeCell ref="F221:O221"/>
    <mergeCell ref="F222:O222"/>
    <mergeCell ref="F223:O223"/>
    <mergeCell ref="F224:O224"/>
    <mergeCell ref="F225:G226"/>
    <mergeCell ref="H225:I225"/>
    <mergeCell ref="J225:K225"/>
    <mergeCell ref="H226:I226"/>
    <mergeCell ref="J226:K226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J311:J314"/>
    <mergeCell ref="I312:I314"/>
    <mergeCell ref="K312:O313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71:F271"/>
    <mergeCell ref="J271:L271"/>
    <mergeCell ref="M271:O271"/>
    <mergeCell ref="E272:F272"/>
    <mergeCell ref="J272:L272"/>
    <mergeCell ref="M272:O272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E268:F268"/>
    <mergeCell ref="J268:L268"/>
    <mergeCell ref="M268:O268"/>
    <mergeCell ref="E269:F269"/>
    <mergeCell ref="J269:L269"/>
    <mergeCell ref="M269:O269"/>
    <mergeCell ref="E270:F270"/>
    <mergeCell ref="J270:L270"/>
    <mergeCell ref="M270:O270"/>
    <mergeCell ref="R195:R255"/>
    <mergeCell ref="B195:B255"/>
    <mergeCell ref="B257:R257"/>
    <mergeCell ref="B258:B318"/>
    <mergeCell ref="C258:C318"/>
    <mergeCell ref="D258:D315"/>
    <mergeCell ref="E258:E262"/>
    <mergeCell ref="F258:Q259"/>
    <mergeCell ref="R258:R319"/>
    <mergeCell ref="O261:P261"/>
    <mergeCell ref="F262:P262"/>
    <mergeCell ref="E263:O263"/>
    <mergeCell ref="P263:P315"/>
    <mergeCell ref="F264:G264"/>
    <mergeCell ref="I264:L264"/>
    <mergeCell ref="N264:O264"/>
    <mergeCell ref="E265:O265"/>
    <mergeCell ref="E266:H266"/>
    <mergeCell ref="J266:O266"/>
    <mergeCell ref="E267:O267"/>
    <mergeCell ref="E227:E236"/>
    <mergeCell ref="F227:O235"/>
    <mergeCell ref="F236:O236"/>
    <mergeCell ref="E237:E246"/>
    <mergeCell ref="C4:C64"/>
    <mergeCell ref="J207:L207"/>
    <mergeCell ref="M207:O207"/>
    <mergeCell ref="E208:F208"/>
    <mergeCell ref="J208:L208"/>
    <mergeCell ref="M208:O208"/>
    <mergeCell ref="E209:F209"/>
    <mergeCell ref="J209:L209"/>
    <mergeCell ref="M209:O209"/>
    <mergeCell ref="H7:I7"/>
    <mergeCell ref="K7:L7"/>
    <mergeCell ref="H71:I71"/>
    <mergeCell ref="K71:L71"/>
    <mergeCell ref="H135:I135"/>
    <mergeCell ref="K135:L135"/>
    <mergeCell ref="H198:I198"/>
    <mergeCell ref="K198:L198"/>
    <mergeCell ref="C195:C255"/>
    <mergeCell ref="D195:D252"/>
    <mergeCell ref="E195:E199"/>
    <mergeCell ref="F195:Q196"/>
    <mergeCell ref="O198:P198"/>
    <mergeCell ref="F199:P199"/>
    <mergeCell ref="E200:O200"/>
    <mergeCell ref="P200:P252"/>
    <mergeCell ref="F201:G201"/>
    <mergeCell ref="I201:L201"/>
    <mergeCell ref="N201:O201"/>
    <mergeCell ref="E202:O202"/>
    <mergeCell ref="E203:H203"/>
    <mergeCell ref="J203:O203"/>
    <mergeCell ref="E204:O204"/>
    <mergeCell ref="E205:F205"/>
    <mergeCell ref="J205:L205"/>
    <mergeCell ref="M205:O205"/>
    <mergeCell ref="E206:F206"/>
    <mergeCell ref="J206:L206"/>
    <mergeCell ref="M206:O206"/>
    <mergeCell ref="E207:F207"/>
    <mergeCell ref="E210:O210"/>
    <mergeCell ref="F219:O219"/>
    <mergeCell ref="L225:M225"/>
    <mergeCell ref="N225:O225"/>
    <mergeCell ref="F212:H212"/>
    <mergeCell ref="L226:M226"/>
    <mergeCell ref="N226:O226"/>
    <mergeCell ref="B3:R3"/>
    <mergeCell ref="R4:R65"/>
    <mergeCell ref="B65:Q65"/>
    <mergeCell ref="B4:B64"/>
    <mergeCell ref="K58:O59"/>
    <mergeCell ref="E4:E8"/>
    <mergeCell ref="E9:O9"/>
    <mergeCell ref="E11:O11"/>
    <mergeCell ref="E13:O13"/>
    <mergeCell ref="O7:P7"/>
    <mergeCell ref="F4:Q5"/>
    <mergeCell ref="F46:O55"/>
    <mergeCell ref="E21:E25"/>
    <mergeCell ref="E36:E45"/>
    <mergeCell ref="F36:O44"/>
    <mergeCell ref="F45:O45"/>
    <mergeCell ref="F34:G35"/>
    <mergeCell ref="N10:O10"/>
    <mergeCell ref="I10:L10"/>
    <mergeCell ref="F10:G10"/>
    <mergeCell ref="E14:F14"/>
    <mergeCell ref="J18:L18"/>
    <mergeCell ref="M18:O18"/>
    <mergeCell ref="E15:F15"/>
    <mergeCell ref="E16:F16"/>
    <mergeCell ref="E17:F17"/>
    <mergeCell ref="E18:F18"/>
    <mergeCell ref="E20:O20"/>
    <mergeCell ref="F8:P8"/>
    <mergeCell ref="I58:I60"/>
    <mergeCell ref="E12:H12"/>
    <mergeCell ref="J14:L14"/>
    <mergeCell ref="J15:L15"/>
    <mergeCell ref="J16:L16"/>
    <mergeCell ref="J17:L17"/>
    <mergeCell ref="M14:O14"/>
    <mergeCell ref="M15:O15"/>
    <mergeCell ref="M16:O16"/>
    <mergeCell ref="M17:O17"/>
    <mergeCell ref="J12:O12"/>
    <mergeCell ref="E56:O56"/>
    <mergeCell ref="E19:O19"/>
    <mergeCell ref="L35:M35"/>
    <mergeCell ref="J35:K35"/>
    <mergeCell ref="H35:I35"/>
    <mergeCell ref="E26:E35"/>
    <mergeCell ref="N34:O34"/>
    <mergeCell ref="N35:O35"/>
    <mergeCell ref="F28:O28"/>
    <mergeCell ref="F29:O29"/>
    <mergeCell ref="F30:O30"/>
    <mergeCell ref="F31:O31"/>
    <mergeCell ref="F26:O26"/>
    <mergeCell ref="F27:O27"/>
    <mergeCell ref="E78:F78"/>
    <mergeCell ref="J78:L78"/>
    <mergeCell ref="M78:O78"/>
    <mergeCell ref="J57:J60"/>
    <mergeCell ref="F32:O32"/>
    <mergeCell ref="F33:O33"/>
    <mergeCell ref="L34:M34"/>
    <mergeCell ref="J34:K34"/>
    <mergeCell ref="H34:I34"/>
    <mergeCell ref="E46:E55"/>
    <mergeCell ref="B67:R67"/>
    <mergeCell ref="B68:B128"/>
    <mergeCell ref="C68:C128"/>
    <mergeCell ref="D68:D125"/>
    <mergeCell ref="E68:E72"/>
    <mergeCell ref="D4:D61"/>
    <mergeCell ref="P9:P61"/>
    <mergeCell ref="E61:O61"/>
    <mergeCell ref="E81:F81"/>
    <mergeCell ref="J81:L81"/>
    <mergeCell ref="M81:O81"/>
    <mergeCell ref="E82:F82"/>
    <mergeCell ref="J82:L82"/>
    <mergeCell ref="M82:O82"/>
    <mergeCell ref="E79:F79"/>
    <mergeCell ref="J79:L79"/>
    <mergeCell ref="M79:O79"/>
    <mergeCell ref="E80:F80"/>
    <mergeCell ref="J80:L80"/>
    <mergeCell ref="M80:O80"/>
    <mergeCell ref="E83:O83"/>
    <mergeCell ref="E84:O84"/>
    <mergeCell ref="E85:E89"/>
    <mergeCell ref="H98:I98"/>
    <mergeCell ref="J121:J124"/>
    <mergeCell ref="I122:I124"/>
    <mergeCell ref="K122:O123"/>
    <mergeCell ref="E125:O125"/>
    <mergeCell ref="E120:O120"/>
    <mergeCell ref="F94:O94"/>
    <mergeCell ref="F95:O95"/>
    <mergeCell ref="F96:O96"/>
    <mergeCell ref="F97:O97"/>
    <mergeCell ref="F98:G99"/>
    <mergeCell ref="J98:K98"/>
    <mergeCell ref="L98:M98"/>
    <mergeCell ref="F100:O108"/>
    <mergeCell ref="F109:O109"/>
    <mergeCell ref="E110:E119"/>
    <mergeCell ref="F110:O119"/>
    <mergeCell ref="E90:E99"/>
    <mergeCell ref="F90:O90"/>
    <mergeCell ref="F91:O91"/>
    <mergeCell ref="F92:O92"/>
    <mergeCell ref="F93:O93"/>
    <mergeCell ref="N98:O98"/>
    <mergeCell ref="H99:I99"/>
    <mergeCell ref="J99:K99"/>
    <mergeCell ref="B129:Q129"/>
    <mergeCell ref="B131:R131"/>
    <mergeCell ref="B132:B192"/>
    <mergeCell ref="C132:C192"/>
    <mergeCell ref="D132:D189"/>
    <mergeCell ref="E132:E136"/>
    <mergeCell ref="F132:Q133"/>
    <mergeCell ref="R132:R193"/>
    <mergeCell ref="O135:P135"/>
    <mergeCell ref="F136:P136"/>
    <mergeCell ref="E137:O137"/>
    <mergeCell ref="P137:P189"/>
    <mergeCell ref="F138:G138"/>
    <mergeCell ref="I138:L138"/>
    <mergeCell ref="N138:O138"/>
    <mergeCell ref="E189:O189"/>
    <mergeCell ref="E148:O148"/>
    <mergeCell ref="E149:E153"/>
    <mergeCell ref="L99:M99"/>
    <mergeCell ref="N99:O99"/>
    <mergeCell ref="E100:E109"/>
    <mergeCell ref="E139:O139"/>
    <mergeCell ref="E140:H140"/>
    <mergeCell ref="J140:O140"/>
    <mergeCell ref="E141:O141"/>
    <mergeCell ref="E142:F142"/>
    <mergeCell ref="J142:L142"/>
    <mergeCell ref="M142:O142"/>
    <mergeCell ref="M146:O146"/>
    <mergeCell ref="E147:O147"/>
    <mergeCell ref="E144:F144"/>
    <mergeCell ref="J144:L144"/>
    <mergeCell ref="M144:O144"/>
    <mergeCell ref="E145:F145"/>
    <mergeCell ref="J145:L145"/>
    <mergeCell ref="M145:O145"/>
    <mergeCell ref="E143:F143"/>
    <mergeCell ref="J143:L143"/>
    <mergeCell ref="M143:O143"/>
    <mergeCell ref="E146:F146"/>
    <mergeCell ref="J146:L146"/>
    <mergeCell ref="E164:E173"/>
    <mergeCell ref="F164:O172"/>
    <mergeCell ref="F173:O173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F162:G163"/>
    <mergeCell ref="H162:I162"/>
    <mergeCell ref="J162:K162"/>
    <mergeCell ref="L162:M162"/>
    <mergeCell ref="N162:O162"/>
    <mergeCell ref="H163:I163"/>
    <mergeCell ref="J163:K163"/>
    <mergeCell ref="F88:O88"/>
    <mergeCell ref="F149:H149"/>
    <mergeCell ref="I149:O150"/>
    <mergeCell ref="F150:H150"/>
    <mergeCell ref="F213:H213"/>
    <mergeCell ref="I212:O213"/>
    <mergeCell ref="F23:O23"/>
    <mergeCell ref="F24:O24"/>
    <mergeCell ref="F21:H21"/>
    <mergeCell ref="I21:O22"/>
    <mergeCell ref="F22:H22"/>
    <mergeCell ref="F151:O151"/>
    <mergeCell ref="F152:O152"/>
    <mergeCell ref="B193:Q193"/>
    <mergeCell ref="B66:R66"/>
    <mergeCell ref="B130:R130"/>
    <mergeCell ref="E174:E183"/>
    <mergeCell ref="F174:O183"/>
    <mergeCell ref="E184:O184"/>
    <mergeCell ref="J185:J188"/>
    <mergeCell ref="I186:I188"/>
    <mergeCell ref="K186:O187"/>
    <mergeCell ref="L163:M163"/>
    <mergeCell ref="N163:O163"/>
    <mergeCell ref="AU11:BG11"/>
    <mergeCell ref="AG7:AG25"/>
    <mergeCell ref="AE37:AI37"/>
    <mergeCell ref="AK23:AK24"/>
    <mergeCell ref="AL23:AL24"/>
    <mergeCell ref="F85:H85"/>
    <mergeCell ref="I85:O86"/>
    <mergeCell ref="F86:H86"/>
    <mergeCell ref="F87:O87"/>
    <mergeCell ref="AI23:AI24"/>
    <mergeCell ref="AJ23:AJ24"/>
    <mergeCell ref="N74:O74"/>
    <mergeCell ref="E75:O75"/>
    <mergeCell ref="E76:H76"/>
    <mergeCell ref="J76:O76"/>
    <mergeCell ref="E77:O77"/>
    <mergeCell ref="F68:Q69"/>
    <mergeCell ref="R68:R129"/>
    <mergeCell ref="O71:P71"/>
    <mergeCell ref="F72:P72"/>
    <mergeCell ref="E73:O73"/>
    <mergeCell ref="P73:P125"/>
    <mergeCell ref="F74:G74"/>
    <mergeCell ref="I74:L74"/>
  </mergeCells>
  <dataValidations count="6">
    <dataValidation type="list" allowBlank="1" showInputMessage="1" showErrorMessage="1" sqref="M17:O17 M81:O81 M145:O145 M208:O208 M271:O271" xr:uid="{00000000-0002-0000-0200-000001000000}">
      <formula1>$U$10:$U$13</formula1>
    </dataValidation>
    <dataValidation type="list" allowBlank="1" showInputMessage="1" showErrorMessage="1" sqref="M18:O18 M82:O82 M146:O146 M209:O209 M272:O272" xr:uid="{00000000-0002-0000-0200-000002000000}">
      <formula1>$U$15:$U$16</formula1>
    </dataValidation>
    <dataValidation type="list" allowBlank="1" showInputMessage="1" showErrorMessage="1" sqref="G15:G18 G269:G272 G206:G209 G143:G146 G79:G82" xr:uid="{8DA3506F-43D2-45BC-94E9-FAD9B2751EB1}">
      <formula1>$D$338:$D$351</formula1>
    </dataValidation>
    <dataValidation type="list" allowBlank="1" showInputMessage="1" showErrorMessage="1" sqref="F213:H213 F276:H276 F150:H150 F86:H86 F22:H22" xr:uid="{61CD9A9A-0852-46D9-96D4-332693DFD43E}">
      <formula1>$J$338:$J$349</formula1>
    </dataValidation>
    <dataValidation type="list" allowBlank="1" showInputMessage="1" showErrorMessage="1" sqref="AK28:AK34" xr:uid="{449C32EE-DB4B-4AEB-80CA-0C6F830C68A8}">
      <formula1>$V$97:$V$110</formula1>
    </dataValidation>
    <dataValidation type="list" allowBlank="1" showInputMessage="1" showErrorMessage="1" sqref="H35:O35 H289:O289 H226:O226 H163:O163 H99:O99" xr:uid="{D17685E8-20EE-4569-AE6D-6B8BBF3EE2AF}">
      <formula1>$T$17</formula1>
    </dataValidation>
  </dataValidations>
  <pageMargins left="0.7" right="0.7" top="0.75" bottom="0.75" header="0.3" footer="0.3"/>
  <pageSetup scale="11" orientation="portrait" r:id="rId1"/>
  <ignoredErrors>
    <ignoredError sqref="AJ25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F7ECC-450C-49FB-8DC1-77F3034FD540}">
  <sheetPr>
    <tabColor rgb="FF92D050"/>
    <pageSetUpPr fitToPage="1"/>
  </sheetPr>
  <dimension ref="A1:BR351"/>
  <sheetViews>
    <sheetView view="pageBreakPreview" topLeftCell="B253" zoomScaleNormal="50" zoomScaleSheetLayoutView="100" workbookViewId="0">
      <selection activeCell="E266" sqref="E266:H266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4</v>
      </c>
      <c r="AJ5" s="177">
        <f>COUNTIF(AP13:AP17,"Presencial")</f>
        <v>0</v>
      </c>
      <c r="AK5" s="178" t="e">
        <f ca="1">AM18</f>
        <v>#VALUE!</v>
      </c>
      <c r="AL5" s="178">
        <f>AN18</f>
        <v>2.6458333333333335</v>
      </c>
      <c r="AM5" s="179">
        <f>COUNTIF($AO13:$AO17,AM4)</f>
        <v>0</v>
      </c>
      <c r="AN5" s="180">
        <f>COUNTIF($AO13:$AO17,AN4)</f>
        <v>2</v>
      </c>
      <c r="AO5" s="180">
        <f>COUNTIF($AO13:$AO17,AO4)</f>
        <v>3</v>
      </c>
      <c r="AP5" s="179">
        <f>COUNTIF($AO13:$AO17,AP4)</f>
        <v>0</v>
      </c>
      <c r="AQ5" s="179">
        <f>AQ18</f>
        <v>1</v>
      </c>
      <c r="AR5" s="179">
        <f t="shared" ref="AR5:AT5" si="0">AR18</f>
        <v>3</v>
      </c>
      <c r="AS5" s="179">
        <f t="shared" si="0"/>
        <v>1</v>
      </c>
      <c r="AT5" s="179">
        <f t="shared" si="0"/>
        <v>1</v>
      </c>
      <c r="AU5" s="181">
        <f>AV18</f>
        <v>0</v>
      </c>
      <c r="AV5" s="181">
        <f t="shared" ref="AV5:BF5" si="1">AW18</f>
        <v>0</v>
      </c>
      <c r="AW5" s="181">
        <f t="shared" si="1"/>
        <v>1</v>
      </c>
      <c r="AX5" s="181">
        <f t="shared" si="1"/>
        <v>2</v>
      </c>
      <c r="AY5" s="181">
        <f t="shared" si="1"/>
        <v>1</v>
      </c>
      <c r="AZ5" s="181">
        <f t="shared" si="1"/>
        <v>1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>
        <v>0.41666666666666669</v>
      </c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0.41666666666666669</v>
      </c>
      <c r="AO13" s="193" t="str">
        <f>M17</f>
        <v>Taller</v>
      </c>
      <c r="AP13" s="194" t="str">
        <f>M18</f>
        <v>Remota</v>
      </c>
      <c r="AQ13" s="195">
        <f>H35</f>
        <v>0</v>
      </c>
      <c r="AR13" s="196" t="str">
        <f>J35</f>
        <v>x</v>
      </c>
      <c r="AS13" s="196">
        <f>L35</f>
        <v>0</v>
      </c>
      <c r="AT13" s="211">
        <f>N35</f>
        <v>0</v>
      </c>
      <c r="AU13" s="222" t="str">
        <f>F22</f>
        <v>Entorno saludable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1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 t="str">
        <f>M81</f>
        <v>Taller</v>
      </c>
      <c r="AP14" s="201" t="str">
        <f>M82</f>
        <v>Remota</v>
      </c>
      <c r="AQ14" s="202">
        <f>H99</f>
        <v>0</v>
      </c>
      <c r="AR14" s="200" t="str">
        <f>J99</f>
        <v>x</v>
      </c>
      <c r="AS14" s="200">
        <f>$L99</f>
        <v>0</v>
      </c>
      <c r="AT14" s="212">
        <f>$N99</f>
        <v>0</v>
      </c>
      <c r="AU14" s="222" t="str">
        <f>F86</f>
        <v>Salubridad rural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1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0.52083333333333337</v>
      </c>
      <c r="AO15" s="200" t="str">
        <f>M145</f>
        <v>Capacitación</v>
      </c>
      <c r="AP15" s="200" t="str">
        <f>M146</f>
        <v>Remota</v>
      </c>
      <c r="AQ15" s="202">
        <f>H163</f>
        <v>0</v>
      </c>
      <c r="AR15" s="200">
        <f>J163</f>
        <v>0</v>
      </c>
      <c r="AS15" s="200">
        <f>L163</f>
        <v>0</v>
      </c>
      <c r="AT15" s="212" t="str">
        <f>N163</f>
        <v>x</v>
      </c>
      <c r="AU15" s="222" t="str">
        <f>F150</f>
        <v xml:space="preserve">Ahorro y eficiencia 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1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0.625</v>
      </c>
      <c r="AO16" s="200" t="str">
        <f>M208</f>
        <v>Capacitación</v>
      </c>
      <c r="AP16" s="201" t="str">
        <f>M209</f>
        <v>Remota</v>
      </c>
      <c r="AQ16" s="202" t="str">
        <f>$H226</f>
        <v>x</v>
      </c>
      <c r="AR16" s="200">
        <f>$J226</f>
        <v>0</v>
      </c>
      <c r="AS16" s="200" t="str">
        <f>$L226</f>
        <v>x</v>
      </c>
      <c r="AT16" s="212">
        <f>$N226</f>
        <v>0</v>
      </c>
      <c r="AU16" s="222" t="str">
        <f>F213</f>
        <v>Salubridad rural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1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 t="s">
        <v>127</v>
      </c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0.66666666666666663</v>
      </c>
      <c r="AO17" s="200" t="str">
        <f>M271</f>
        <v>Taller</v>
      </c>
      <c r="AP17" s="200" t="str">
        <f>M271</f>
        <v>Taller</v>
      </c>
      <c r="AQ17" s="202">
        <f>H$289</f>
        <v>0</v>
      </c>
      <c r="AR17" s="200" t="str">
        <f>J$289</f>
        <v>x</v>
      </c>
      <c r="AS17" s="200">
        <f>L$289</f>
        <v>0</v>
      </c>
      <c r="AT17" s="212">
        <f>N$289</f>
        <v>0</v>
      </c>
      <c r="AU17" s="222" t="str">
        <f>F276</f>
        <v>Distribución de tareas domésticas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1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 t="s">
        <v>175</v>
      </c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2.6458333333333335</v>
      </c>
      <c r="AO18" s="206"/>
      <c r="AP18" s="207"/>
      <c r="AQ18" s="208">
        <f>COUNTIF(AQ13:AQ17,"X")</f>
        <v>1</v>
      </c>
      <c r="AR18" s="209">
        <f>COUNTIF(AR13:AR17,"X")</f>
        <v>3</v>
      </c>
      <c r="AS18" s="209">
        <f>COUNTIF(AS13:AS17,"X")</f>
        <v>1</v>
      </c>
      <c r="AT18" s="213">
        <f>COUNTIF(AT13:AT17,"X")</f>
        <v>1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1</v>
      </c>
      <c r="AY18" s="224">
        <f t="shared" si="5"/>
        <v>2</v>
      </c>
      <c r="AZ18" s="224">
        <f t="shared" si="5"/>
        <v>1</v>
      </c>
      <c r="BA18" s="224">
        <f t="shared" si="5"/>
        <v>1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 t="s">
        <v>135</v>
      </c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 t="s">
        <v>177</v>
      </c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 t="str">
        <f>$AO13</f>
        <v>Taller</v>
      </c>
      <c r="AK39" s="238" t="str">
        <f>$AO14</f>
        <v>Taller</v>
      </c>
      <c r="AL39" s="238" t="str">
        <f>$AO15</f>
        <v>Capacitación</v>
      </c>
      <c r="AM39" s="238" t="str">
        <f>$AO16</f>
        <v>Capacitación</v>
      </c>
      <c r="AN39" s="238" t="str">
        <f>$AO17</f>
        <v>Taller</v>
      </c>
      <c r="AO39" s="239" t="str">
        <f>$AP13</f>
        <v>Remota</v>
      </c>
      <c r="AP39" s="239" t="str">
        <f>$AP14</f>
        <v>Remota</v>
      </c>
      <c r="AQ39" s="239" t="str">
        <f>$AP15</f>
        <v>Remota</v>
      </c>
      <c r="AR39" s="239" t="str">
        <f>$AP16</f>
        <v>Remota</v>
      </c>
      <c r="AS39" s="239" t="str">
        <f>$AP17</f>
        <v>Taller</v>
      </c>
      <c r="AT39" s="238">
        <f>$AQ13</f>
        <v>0</v>
      </c>
      <c r="AU39" s="238">
        <f>$AQ14</f>
        <v>0</v>
      </c>
      <c r="AV39" s="238">
        <f>$AQ15</f>
        <v>0</v>
      </c>
      <c r="AW39" s="238" t="str">
        <f>$AQ16</f>
        <v>x</v>
      </c>
      <c r="AX39" s="238">
        <f>$AQ17</f>
        <v>0</v>
      </c>
      <c r="AY39" s="238" t="str">
        <f>$AR13</f>
        <v>x</v>
      </c>
      <c r="AZ39" s="238" t="str">
        <f>$AR14</f>
        <v>x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 t="str">
        <f>$AS16</f>
        <v>x</v>
      </c>
      <c r="BH39" s="238">
        <f>$AS17</f>
        <v>0</v>
      </c>
      <c r="BI39" s="238">
        <f>$AT13</f>
        <v>0</v>
      </c>
      <c r="BJ39" s="238">
        <f>$AT14</f>
        <v>0</v>
      </c>
      <c r="BK39" s="238" t="str">
        <f>$AT15</f>
        <v>x</v>
      </c>
      <c r="BL39" s="238">
        <f>$AT16</f>
        <v>0</v>
      </c>
      <c r="BM39" s="238">
        <f>$AT17</f>
        <v>0</v>
      </c>
      <c r="BN39" s="238" t="str">
        <f>$AU13</f>
        <v>Entorno saludable</v>
      </c>
      <c r="BO39" s="238" t="str">
        <f>$AU14</f>
        <v>Salubridad rural</v>
      </c>
      <c r="BP39" s="238" t="str">
        <f>$AU15</f>
        <v xml:space="preserve">Ahorro y eficiencia </v>
      </c>
      <c r="BQ39" s="238" t="str">
        <f>$AU16</f>
        <v>Salubridad rural</v>
      </c>
      <c r="BR39" s="238" t="str">
        <f>$AU17</f>
        <v>Distribución de tareas domésticas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 t="s">
        <v>127</v>
      </c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 t="s">
        <v>175</v>
      </c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 t="s">
        <v>136</v>
      </c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 t="s">
        <v>177</v>
      </c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210">
        <v>0.52083333333333337</v>
      </c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 t="s">
        <v>126</v>
      </c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 t="s">
        <v>175</v>
      </c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 t="s">
        <v>137</v>
      </c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 t="s">
        <v>177</v>
      </c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210">
        <v>0.625</v>
      </c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 t="s">
        <v>126</v>
      </c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 t="s">
        <v>175</v>
      </c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 t="s">
        <v>136</v>
      </c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 t="s">
        <v>177</v>
      </c>
      <c r="I226" s="420"/>
      <c r="J226" s="419"/>
      <c r="K226" s="420"/>
      <c r="L226" s="419" t="s">
        <v>177</v>
      </c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210">
        <v>0.66666666666666663</v>
      </c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 t="s">
        <v>127</v>
      </c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 t="s">
        <v>112</v>
      </c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 t="s">
        <v>138</v>
      </c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 t="s">
        <v>177</v>
      </c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A53129D1-0F11-47D0-A4DB-77B0B3EACEC3}">
      <formula1>$T$17</formula1>
    </dataValidation>
    <dataValidation type="list" allowBlank="1" showInputMessage="1" showErrorMessage="1" sqref="AK28:AK34" xr:uid="{EEA25714-0A46-49F0-8B11-173B3A36840F}">
      <formula1>$V$97:$V$110</formula1>
    </dataValidation>
    <dataValidation type="list" allowBlank="1" showInputMessage="1" showErrorMessage="1" sqref="F213:H213 F276:H276 F150:H150 F86:H86 F22:H22" xr:uid="{54568CC1-3CF7-4A7F-9448-EB6FF693A4D7}">
      <formula1>$J$338:$J$349</formula1>
    </dataValidation>
    <dataValidation type="list" allowBlank="1" showInputMessage="1" showErrorMessage="1" sqref="G15:G18 G269:G272 G206:G209 G143:G146 G79:G82" xr:uid="{70086795-CBB7-4861-9FDE-35A40996B53E}">
      <formula1>$D$338:$D$351</formula1>
    </dataValidation>
    <dataValidation type="list" allowBlank="1" showInputMessage="1" showErrorMessage="1" sqref="M18:O18 M82:O82 M146:O146 M209:O209 M272:O272" xr:uid="{4C3F2847-E0F3-42AC-AD06-3DC5BB3CB26D}">
      <formula1>$U$15:$U$16</formula1>
    </dataValidation>
    <dataValidation type="list" allowBlank="1" showInputMessage="1" showErrorMessage="1" sqref="M17:O17 M81:O81 M145:O145 M208:O208 M271:O271" xr:uid="{7B1C7B72-E8BD-42F0-BC35-F916D395E4E6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86AB5-23D0-49B7-8F94-941F74F930B5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M17:O17 M81:O81 M145:O145 M208:O208 M271:O271" xr:uid="{5D153E24-D93D-42DD-9A2A-82B1921BB4C8}">
      <formula1>$U$10:$U$13</formula1>
    </dataValidation>
    <dataValidation type="list" allowBlank="1" showInputMessage="1" showErrorMessage="1" sqref="M18:O18 M82:O82 M146:O146 M209:O209 M272:O272" xr:uid="{77515824-CDA5-4A86-9F0F-909E8B2A03D3}">
      <formula1>$U$15:$U$16</formula1>
    </dataValidation>
    <dataValidation type="list" allowBlank="1" showInputMessage="1" showErrorMessage="1" sqref="G15:G18 G269:G272 G206:G209 G143:G146 G79:G82" xr:uid="{B483A6A5-6F47-4FFA-8C54-B6956D49FDC5}">
      <formula1>$D$338:$D$351</formula1>
    </dataValidation>
    <dataValidation type="list" allowBlank="1" showInputMessage="1" showErrorMessage="1" sqref="F213:H213 F276:H276 F150:H150 F86:H86 F22:H22" xr:uid="{2F85F671-5C3F-456E-8E0D-8C1C879D0D11}">
      <formula1>$J$338:$J$349</formula1>
    </dataValidation>
    <dataValidation type="list" allowBlank="1" showInputMessage="1" showErrorMessage="1" sqref="AK28:AK34" xr:uid="{5292C74A-7248-4902-82A4-D97480A70D03}">
      <formula1>$V$97:$V$110</formula1>
    </dataValidation>
    <dataValidation type="list" allowBlank="1" showInputMessage="1" showErrorMessage="1" sqref="H35:O35 H289:O289 H226:O226 H163:O163 H99:O99" xr:uid="{F47F944B-D18B-484C-8B0B-233B1548862C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9B799-8429-4219-9B74-BFC045853539}">
  <sheetPr>
    <tabColor rgb="FF92D050"/>
    <pageSetUpPr fitToPage="1"/>
  </sheetPr>
  <dimension ref="A1:BR351"/>
  <sheetViews>
    <sheetView view="pageBreakPreview" topLeftCell="F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6.7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1:59">
      <c r="B1" s="231">
        <v>3</v>
      </c>
      <c r="C1" s="231" t="s">
        <v>111</v>
      </c>
    </row>
    <row r="2" spans="1:59">
      <c r="B2" s="231" t="s">
        <v>118</v>
      </c>
      <c r="C2" s="231" t="s">
        <v>115</v>
      </c>
    </row>
    <row r="3" spans="1:59" ht="30" customHeight="1" thickBot="1">
      <c r="A3">
        <v>3</v>
      </c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B1),FIND("]",CELL("filename",B1))+1,LEN(CELL("filename",B1))-FIND("]",CELL("filename",B1))))=100,3,IF(LEN(MID(CELL("filename",B1),FIND("]",CELL("filename",B1))+1,LEN(CELL("filename",B1))-FIND("]",CELL("filename",B1))))=6,3,IF(LEN(MID(CELL("filename",A3),FIND("]",CELL("filename",A3))+1,LEN(CELL("filename",A3))-FIND("]",CELL("filename",A3))))=6,3,IF(LEN(MID(CELL("filename",A3),FIND("]",CELL("filename",A3))+1,LEN(CELL("filename",B1))-FIND("]",CELL("filename",A3))))&lt;5,1,2))))</f>
        <v>#VALUE!</v>
      </c>
      <c r="T3" t="s">
        <v>52</v>
      </c>
      <c r="U3" s="71" t="s">
        <v>48</v>
      </c>
      <c r="V3" s="71"/>
    </row>
    <row r="4" spans="1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1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1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1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1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1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1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1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1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1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1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1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1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32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si="6"/>
        <v>0</v>
      </c>
      <c r="AN26" s="215">
        <f t="shared" si="6"/>
        <v>0</v>
      </c>
      <c r="AO26" s="215">
        <f t="shared" si="6"/>
        <v>0</v>
      </c>
      <c r="AP26" s="215">
        <f t="shared" si="6"/>
        <v>0</v>
      </c>
      <c r="AQ26" s="215">
        <f t="shared" si="6"/>
        <v>0</v>
      </c>
      <c r="AR26" s="215">
        <f t="shared" si="6"/>
        <v>0</v>
      </c>
      <c r="AS26" s="215">
        <f t="shared" si="6"/>
        <v>0</v>
      </c>
      <c r="AT26" s="215">
        <f t="shared" si="6"/>
        <v>0</v>
      </c>
      <c r="AU26" s="215">
        <f t="shared" si="6"/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6"/>
        <v>0</v>
      </c>
      <c r="AN27" s="215">
        <f t="shared" si="6"/>
        <v>0</v>
      </c>
      <c r="AO27" s="215">
        <f t="shared" si="6"/>
        <v>0</v>
      </c>
      <c r="AP27" s="215">
        <f t="shared" si="6"/>
        <v>0</v>
      </c>
      <c r="AQ27" s="215">
        <f t="shared" si="6"/>
        <v>0</v>
      </c>
      <c r="AR27" s="215">
        <f t="shared" si="6"/>
        <v>0</v>
      </c>
      <c r="AS27" s="215">
        <f t="shared" si="6"/>
        <v>0</v>
      </c>
      <c r="AT27" s="215">
        <f t="shared" si="6"/>
        <v>0</v>
      </c>
      <c r="AU27" s="215">
        <f t="shared" si="6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6"/>
        <v>0</v>
      </c>
      <c r="AN28" s="215">
        <f t="shared" si="6"/>
        <v>0</v>
      </c>
      <c r="AO28" s="215">
        <f t="shared" si="6"/>
        <v>0</v>
      </c>
      <c r="AP28" s="215">
        <f t="shared" si="6"/>
        <v>0</v>
      </c>
      <c r="AQ28" s="215">
        <f t="shared" si="6"/>
        <v>0</v>
      </c>
      <c r="AR28" s="215">
        <f t="shared" si="6"/>
        <v>0</v>
      </c>
      <c r="AS28" s="215">
        <f t="shared" si="6"/>
        <v>0</v>
      </c>
      <c r="AT28" s="215">
        <f t="shared" si="6"/>
        <v>0</v>
      </c>
      <c r="AU28" s="215">
        <f t="shared" si="6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6"/>
        <v>0</v>
      </c>
      <c r="AN29" s="215">
        <f t="shared" si="6"/>
        <v>0</v>
      </c>
      <c r="AO29" s="215">
        <f t="shared" si="6"/>
        <v>0</v>
      </c>
      <c r="AP29" s="215">
        <f t="shared" si="6"/>
        <v>0</v>
      </c>
      <c r="AQ29" s="215">
        <f t="shared" si="6"/>
        <v>0</v>
      </c>
      <c r="AR29" s="215">
        <f t="shared" si="6"/>
        <v>0</v>
      </c>
      <c r="AS29" s="215">
        <f t="shared" si="6"/>
        <v>0</v>
      </c>
      <c r="AT29" s="215">
        <f t="shared" si="6"/>
        <v>0</v>
      </c>
      <c r="AU29" s="215">
        <f t="shared" si="6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6"/>
        <v>0</v>
      </c>
      <c r="AN30" s="215">
        <f t="shared" si="6"/>
        <v>0</v>
      </c>
      <c r="AO30" s="215">
        <f t="shared" si="6"/>
        <v>0</v>
      </c>
      <c r="AP30" s="215">
        <f t="shared" si="6"/>
        <v>0</v>
      </c>
      <c r="AQ30" s="215">
        <f t="shared" si="6"/>
        <v>0</v>
      </c>
      <c r="AR30" s="215">
        <f t="shared" si="6"/>
        <v>0</v>
      </c>
      <c r="AS30" s="215">
        <f t="shared" si="6"/>
        <v>0</v>
      </c>
      <c r="AT30" s="215">
        <f t="shared" si="6"/>
        <v>0</v>
      </c>
      <c r="AU30" s="215">
        <f t="shared" si="6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6"/>
        <v>0</v>
      </c>
      <c r="AN31" s="215">
        <f t="shared" si="6"/>
        <v>0</v>
      </c>
      <c r="AO31" s="215">
        <f t="shared" si="6"/>
        <v>0</v>
      </c>
      <c r="AP31" s="215">
        <f t="shared" si="6"/>
        <v>0</v>
      </c>
      <c r="AQ31" s="215">
        <f t="shared" si="6"/>
        <v>0</v>
      </c>
      <c r="AR31" s="215">
        <f t="shared" si="6"/>
        <v>0</v>
      </c>
      <c r="AS31" s="215">
        <f t="shared" si="6"/>
        <v>0</v>
      </c>
      <c r="AT31" s="215">
        <f t="shared" si="6"/>
        <v>0</v>
      </c>
      <c r="AU31" s="215">
        <f t="shared" si="6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6"/>
        <v>0</v>
      </c>
      <c r="AN32" s="215">
        <f t="shared" si="6"/>
        <v>0</v>
      </c>
      <c r="AO32" s="215">
        <f t="shared" si="6"/>
        <v>0</v>
      </c>
      <c r="AP32" s="215">
        <f t="shared" si="6"/>
        <v>0</v>
      </c>
      <c r="AQ32" s="215">
        <f t="shared" si="6"/>
        <v>0</v>
      </c>
      <c r="AR32" s="215">
        <f t="shared" si="6"/>
        <v>0</v>
      </c>
      <c r="AS32" s="215">
        <f t="shared" si="6"/>
        <v>0</v>
      </c>
      <c r="AT32" s="215">
        <f t="shared" si="6"/>
        <v>0</v>
      </c>
      <c r="AU32" s="215">
        <f t="shared" si="6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VALUE(MID(MID(CELL("filename",A3),FIND("]",CELL("filename",A3))+1,LEN(CELL("filename",A3))-FIND("]",CELL("filename",A3))),3,S3))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42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41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J311:J314"/>
    <mergeCell ref="I312:I314"/>
    <mergeCell ref="K312:O313"/>
    <mergeCell ref="E315:O315"/>
    <mergeCell ref="B319:Q319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  <mergeCell ref="F283:O283"/>
    <mergeCell ref="F284:O284"/>
    <mergeCell ref="F285:O285"/>
    <mergeCell ref="F286:O286"/>
    <mergeCell ref="F287:O287"/>
    <mergeCell ref="F288:G289"/>
    <mergeCell ref="F276:H276"/>
    <mergeCell ref="F277:O277"/>
    <mergeCell ref="F278:O278"/>
    <mergeCell ref="E271:F271"/>
    <mergeCell ref="J271:L271"/>
    <mergeCell ref="M271:O271"/>
    <mergeCell ref="E272:F272"/>
    <mergeCell ref="J272:L272"/>
    <mergeCell ref="M272:O272"/>
    <mergeCell ref="F262:P262"/>
    <mergeCell ref="E263:O263"/>
    <mergeCell ref="P263:P315"/>
    <mergeCell ref="F264:G264"/>
    <mergeCell ref="I264:L264"/>
    <mergeCell ref="N264:O264"/>
    <mergeCell ref="E269:F269"/>
    <mergeCell ref="J269:L269"/>
    <mergeCell ref="M269:O269"/>
    <mergeCell ref="E270:F270"/>
    <mergeCell ref="J270:L270"/>
    <mergeCell ref="M270:O270"/>
    <mergeCell ref="E265:O265"/>
    <mergeCell ref="E266:H266"/>
    <mergeCell ref="J266:O266"/>
    <mergeCell ref="E267:O267"/>
    <mergeCell ref="E268:F268"/>
    <mergeCell ref="J268:L268"/>
    <mergeCell ref="M268:O268"/>
    <mergeCell ref="E273:O273"/>
    <mergeCell ref="E274:O274"/>
    <mergeCell ref="E275:E279"/>
    <mergeCell ref="F275:H275"/>
    <mergeCell ref="I275:O27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R258:R319"/>
    <mergeCell ref="H261:I261"/>
    <mergeCell ref="K261:L261"/>
    <mergeCell ref="O261:P261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AE37:AI37"/>
    <mergeCell ref="F45:O45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</mergeCells>
  <dataValidations count="6">
    <dataValidation type="list" allowBlank="1" showInputMessage="1" showErrorMessage="1" sqref="H35:O35 H289:O289 H226:O226 H163:O163 H99:O99" xr:uid="{1D82740E-E365-4416-9DEB-53C84E1F22DF}">
      <formula1>$T$17</formula1>
    </dataValidation>
    <dataValidation type="list" allowBlank="1" showInputMessage="1" showErrorMessage="1" sqref="AK28:AK34" xr:uid="{9A84EC20-9E09-459F-B3F7-6F669E36EB58}">
      <formula1>$V$97:$V$110</formula1>
    </dataValidation>
    <dataValidation type="list" allowBlank="1" showInputMessage="1" showErrorMessage="1" sqref="F213:H213 F276:H276 F150:H150 F86:H86 F22:H22" xr:uid="{00CF66A7-83B4-46B4-9179-CEBA8C145CDF}">
      <formula1>$J$338:$J$349</formula1>
    </dataValidation>
    <dataValidation type="list" allowBlank="1" showInputMessage="1" showErrorMessage="1" sqref="G15:G18 G269:G272 G206:G209 G143:G146 G79:G82" xr:uid="{53FE378F-4545-493B-ADE1-DCDE95B0B16A}">
      <formula1>$D$338:$D$351</formula1>
    </dataValidation>
    <dataValidation type="list" allowBlank="1" showInputMessage="1" showErrorMessage="1" sqref="M18:O18 M82:O82 M146:O146 M209:O209 M272:O272" xr:uid="{ED33C55C-C6AD-403E-A45F-EF7D7CA153ED}">
      <formula1>$U$15:$U$16</formula1>
    </dataValidation>
    <dataValidation type="list" allowBlank="1" showInputMessage="1" showErrorMessage="1" sqref="M17:O17 M81:O81 M145:O145 M208:O208 M271:O271" xr:uid="{BACC62DE-0345-42E0-A90E-5BC2768CD674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B9BE6-2BEA-457D-9FCA-E16F2681BE88}">
  <sheetPr>
    <tabColor rgb="FFCC99FF"/>
  </sheetPr>
  <dimension ref="A1:Z35"/>
  <sheetViews>
    <sheetView zoomScale="60" zoomScaleNormal="60" workbookViewId="0">
      <selection activeCell="H4" sqref="H4"/>
    </sheetView>
  </sheetViews>
  <sheetFormatPr defaultColWidth="10.125" defaultRowHeight="12.75"/>
  <cols>
    <col min="1" max="1" width="11.75" style="143" customWidth="1"/>
    <col min="2" max="3" width="10.125" style="143"/>
    <col min="4" max="4" width="13.625" style="143" customWidth="1"/>
    <col min="5" max="5" width="16.75" style="143" customWidth="1"/>
    <col min="6" max="6" width="13.5" style="143" customWidth="1"/>
    <col min="7" max="7" width="10.125" style="143"/>
    <col min="8" max="8" width="13.5" style="143" customWidth="1"/>
    <col min="9" max="9" width="12" style="143" customWidth="1"/>
    <col min="10" max="12" width="10.125" style="143"/>
    <col min="13" max="13" width="11.875" style="143" bestFit="1" customWidth="1"/>
    <col min="14" max="14" width="10.125" style="143"/>
    <col min="15" max="15" width="10.125" style="143" customWidth="1"/>
    <col min="16" max="16" width="10.125" style="143"/>
    <col min="17" max="17" width="11.875" style="143" bestFit="1" customWidth="1"/>
    <col min="18" max="25" width="10.125" style="143"/>
    <col min="26" max="26" width="12.875" style="143" customWidth="1"/>
    <col min="27" max="16384" width="10.125" style="143"/>
  </cols>
  <sheetData>
    <row r="1" spans="1:26" ht="47.45" customHeight="1">
      <c r="A1" s="516" t="s">
        <v>227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8"/>
      <c r="W1" s="513" t="s">
        <v>228</v>
      </c>
      <c r="X1" s="514"/>
      <c r="Y1" s="514"/>
      <c r="Z1" s="515"/>
    </row>
    <row r="2" spans="1:26" s="144" customFormat="1" ht="31.15" customHeight="1">
      <c r="A2" s="241"/>
      <c r="B2" s="525" t="s">
        <v>229</v>
      </c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5"/>
    </row>
    <row r="3" spans="1:26" s="145" customFormat="1" ht="55.9" customHeight="1">
      <c r="A3" s="242"/>
      <c r="B3" s="519" t="s">
        <v>230</v>
      </c>
      <c r="C3" s="520"/>
      <c r="D3" s="520"/>
      <c r="E3" s="520"/>
      <c r="F3" s="521"/>
      <c r="G3" s="522" t="s">
        <v>205</v>
      </c>
      <c r="H3" s="522"/>
      <c r="I3" s="522"/>
      <c r="J3" s="522"/>
      <c r="K3" s="522" t="s">
        <v>231</v>
      </c>
      <c r="L3" s="522"/>
      <c r="M3" s="522"/>
      <c r="N3" s="522"/>
      <c r="O3" s="523" t="s">
        <v>158</v>
      </c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4"/>
    </row>
    <row r="4" spans="1:26" s="154" customFormat="1" ht="60">
      <c r="A4" s="146" t="s">
        <v>232</v>
      </c>
      <c r="B4" s="147" t="s">
        <v>120</v>
      </c>
      <c r="C4" s="168" t="s">
        <v>121</v>
      </c>
      <c r="D4" s="168" t="s">
        <v>122</v>
      </c>
      <c r="E4" s="147" t="s">
        <v>233</v>
      </c>
      <c r="F4" s="147" t="s">
        <v>124</v>
      </c>
      <c r="G4" s="169" t="s">
        <v>125</v>
      </c>
      <c r="H4" s="170" t="s">
        <v>126</v>
      </c>
      <c r="I4" s="170" t="s">
        <v>127</v>
      </c>
      <c r="J4" s="171" t="s">
        <v>128</v>
      </c>
      <c r="K4" s="148" t="s">
        <v>129</v>
      </c>
      <c r="L4" s="149" t="s">
        <v>130</v>
      </c>
      <c r="M4" s="150" t="s">
        <v>131</v>
      </c>
      <c r="N4" s="151" t="s">
        <v>132</v>
      </c>
      <c r="O4" s="152" t="s">
        <v>234</v>
      </c>
      <c r="P4" s="147" t="s">
        <v>134</v>
      </c>
      <c r="Q4" s="147" t="s">
        <v>135</v>
      </c>
      <c r="R4" s="147" t="s">
        <v>136</v>
      </c>
      <c r="S4" s="147" t="s">
        <v>235</v>
      </c>
      <c r="T4" s="147" t="s">
        <v>236</v>
      </c>
      <c r="U4" s="147" t="s">
        <v>237</v>
      </c>
      <c r="V4" s="147" t="s">
        <v>140</v>
      </c>
      <c r="W4" s="147" t="s">
        <v>238</v>
      </c>
      <c r="X4" s="147" t="s">
        <v>239</v>
      </c>
      <c r="Y4" s="147" t="s">
        <v>240</v>
      </c>
      <c r="Z4" s="153" t="s">
        <v>241</v>
      </c>
    </row>
    <row r="5" spans="1:26" ht="15">
      <c r="A5" s="155">
        <v>1</v>
      </c>
      <c r="B5" s="156">
        <f ca="1">'R(1)'!$AH$5</f>
        <v>0</v>
      </c>
      <c r="C5" s="156">
        <f>'R(1)'!AI5</f>
        <v>1</v>
      </c>
      <c r="D5" s="156">
        <f>'R(1)'!AJ5</f>
        <v>0</v>
      </c>
      <c r="E5" s="156" t="e">
        <f ca="1">'R(1)'!AK5</f>
        <v>#VALUE!</v>
      </c>
      <c r="F5" s="246">
        <f>'R(1)'!AL5</f>
        <v>0</v>
      </c>
      <c r="G5" s="156">
        <f>'R(1)'!AM5</f>
        <v>0</v>
      </c>
      <c r="H5" s="156">
        <f>'R(1)'!AN5</f>
        <v>0</v>
      </c>
      <c r="I5" s="156">
        <f>'R(1)'!AO5</f>
        <v>0</v>
      </c>
      <c r="J5" s="156">
        <f>'R(1)'!AP5</f>
        <v>0</v>
      </c>
      <c r="K5" s="156">
        <f>'R(1)'!AQ5</f>
        <v>0</v>
      </c>
      <c r="L5" s="156">
        <f>'R(1)'!AR5</f>
        <v>0</v>
      </c>
      <c r="M5" s="156">
        <f>'R(1)'!AS5</f>
        <v>0</v>
      </c>
      <c r="N5" s="156">
        <f>'R(1)'!AT5</f>
        <v>0</v>
      </c>
      <c r="O5" s="156">
        <f>'R(1)'!AU5</f>
        <v>1</v>
      </c>
      <c r="P5" s="156">
        <f>'R(1)'!AV5</f>
        <v>0</v>
      </c>
      <c r="Q5" s="156">
        <f>'R(1)'!AW5</f>
        <v>0</v>
      </c>
      <c r="R5" s="156">
        <f>'R(1)'!AX5</f>
        <v>0</v>
      </c>
      <c r="S5" s="156">
        <f>'R(1)'!AY5</f>
        <v>0</v>
      </c>
      <c r="T5" s="156">
        <f>'R(1)'!AZ5</f>
        <v>0</v>
      </c>
      <c r="U5" s="156">
        <f>'R(1)'!BA5</f>
        <v>0</v>
      </c>
      <c r="V5" s="156">
        <f>'R(1)'!BB5</f>
        <v>0</v>
      </c>
      <c r="W5" s="156">
        <f>'R(1)'!BC5</f>
        <v>0</v>
      </c>
      <c r="X5" s="156">
        <f>'R(1)'!BD5</f>
        <v>0</v>
      </c>
      <c r="Y5" s="156">
        <f>'R(1)'!BE5</f>
        <v>0</v>
      </c>
      <c r="Z5" s="156">
        <f>'R(1)'!BF5</f>
        <v>0</v>
      </c>
    </row>
    <row r="6" spans="1:26" ht="15">
      <c r="A6" s="155">
        <v>2</v>
      </c>
      <c r="B6" s="156">
        <f ca="1">'R(2)'!AH5</f>
        <v>0</v>
      </c>
      <c r="C6" s="156">
        <f>'R(2)'!AI5</f>
        <v>0</v>
      </c>
      <c r="D6" s="156">
        <f>'R(2)'!AJ5</f>
        <v>0</v>
      </c>
      <c r="E6" s="156" t="e">
        <f ca="1">'R(2)'!AK5</f>
        <v>#VALUE!</v>
      </c>
      <c r="F6" s="246">
        <f>'R(2)'!AL5</f>
        <v>0.41666666666666669</v>
      </c>
      <c r="G6" s="156">
        <f>'R(2)'!AM5</f>
        <v>0</v>
      </c>
      <c r="H6" s="156">
        <f>'R(2)'!AN5</f>
        <v>0</v>
      </c>
      <c r="I6" s="156">
        <f>'R(2)'!AO5</f>
        <v>0</v>
      </c>
      <c r="J6" s="156">
        <f>'R(2)'!AP5</f>
        <v>0</v>
      </c>
      <c r="K6" s="156">
        <f>'R(2)'!AQ5</f>
        <v>0</v>
      </c>
      <c r="L6" s="156">
        <f>'R(2)'!AR5</f>
        <v>0</v>
      </c>
      <c r="M6" s="156">
        <f>'R(2)'!AS5</f>
        <v>0</v>
      </c>
      <c r="N6" s="156">
        <f>'R(2)'!AT5</f>
        <v>0</v>
      </c>
      <c r="O6" s="156">
        <f>'R(2)'!AU5</f>
        <v>0</v>
      </c>
      <c r="P6" s="156">
        <f>'R(2)'!AV5</f>
        <v>0</v>
      </c>
      <c r="Q6" s="156">
        <f>'R(2)'!AW5</f>
        <v>0</v>
      </c>
      <c r="R6" s="156">
        <f>'R(2)'!AX5</f>
        <v>0</v>
      </c>
      <c r="S6" s="156">
        <f>'R(2)'!AY5</f>
        <v>0</v>
      </c>
      <c r="T6" s="156">
        <f>'R(2)'!AZ5</f>
        <v>0</v>
      </c>
      <c r="U6" s="156">
        <f>'R(2)'!BA5</f>
        <v>0</v>
      </c>
      <c r="V6" s="156">
        <f>'R(2)'!BB5</f>
        <v>0</v>
      </c>
      <c r="W6" s="156">
        <f>'R(2)'!BC5</f>
        <v>0</v>
      </c>
      <c r="X6" s="156">
        <f>'R(2)'!BD5</f>
        <v>0</v>
      </c>
      <c r="Y6" s="156">
        <f>'R(2)'!BE5</f>
        <v>0</v>
      </c>
      <c r="Z6" s="156">
        <f>'R(2)'!BF5</f>
        <v>0</v>
      </c>
    </row>
    <row r="7" spans="1:26" ht="15">
      <c r="A7" s="155">
        <v>3</v>
      </c>
      <c r="B7" s="156">
        <f ca="1">'R(3)'!AH5</f>
        <v>0</v>
      </c>
      <c r="C7" s="156">
        <f>'R(3)'!AI5</f>
        <v>0</v>
      </c>
      <c r="D7" s="156">
        <f>'R(3)'!AJ5</f>
        <v>0</v>
      </c>
      <c r="E7" s="156" t="e">
        <f ca="1">'R(3)'!AK5</f>
        <v>#VALUE!</v>
      </c>
      <c r="F7" s="246">
        <f>'R(3)'!AL5</f>
        <v>0.41666666666666669</v>
      </c>
      <c r="G7" s="156">
        <f>'R(3)'!AM5</f>
        <v>0</v>
      </c>
      <c r="H7" s="156">
        <f>'R(3)'!AN5</f>
        <v>0</v>
      </c>
      <c r="I7" s="156">
        <f>'R(3)'!AO5</f>
        <v>0</v>
      </c>
      <c r="J7" s="156">
        <f>'R(3)'!AP5</f>
        <v>0</v>
      </c>
      <c r="K7" s="156">
        <f>'R(3)'!AQ5</f>
        <v>0</v>
      </c>
      <c r="L7" s="156">
        <f>'R(3)'!AR5</f>
        <v>0</v>
      </c>
      <c r="M7" s="156">
        <f>'R(3)'!AS5</f>
        <v>0</v>
      </c>
      <c r="N7" s="156">
        <f>'R(3)'!AT5</f>
        <v>0</v>
      </c>
      <c r="O7" s="156">
        <f>'R(3)'!AU5</f>
        <v>0</v>
      </c>
      <c r="P7" s="156">
        <f>'R(3)'!AV5</f>
        <v>0</v>
      </c>
      <c r="Q7" s="156">
        <f>'R(3)'!AW5</f>
        <v>0</v>
      </c>
      <c r="R7" s="156">
        <f>'R(3)'!AX5</f>
        <v>0</v>
      </c>
      <c r="S7" s="156">
        <f>'R(3)'!AY5</f>
        <v>0</v>
      </c>
      <c r="T7" s="156">
        <f>'R(3)'!AZ5</f>
        <v>0</v>
      </c>
      <c r="U7" s="156">
        <f>'R(3)'!BA5</f>
        <v>0</v>
      </c>
      <c r="V7" s="156">
        <f>'R(3)'!BB5</f>
        <v>0</v>
      </c>
      <c r="W7" s="156">
        <f>'R(3)'!BC5</f>
        <v>0</v>
      </c>
      <c r="X7" s="156">
        <f>'R(3)'!BD5</f>
        <v>0</v>
      </c>
      <c r="Y7" s="156">
        <f>'R(3)'!BE5</f>
        <v>0</v>
      </c>
      <c r="Z7" s="156">
        <f>'R(3)'!BF5</f>
        <v>0</v>
      </c>
    </row>
    <row r="8" spans="1:26" ht="15">
      <c r="A8" s="155">
        <v>4</v>
      </c>
      <c r="B8" s="156">
        <f ca="1">'R(4)'!AH5</f>
        <v>0</v>
      </c>
      <c r="C8" s="156">
        <f>'R(4)'!AI5</f>
        <v>0</v>
      </c>
      <c r="D8" s="156">
        <f>'R(4)'!AJ5</f>
        <v>0</v>
      </c>
      <c r="E8" s="156" t="e">
        <f ca="1">'R(4)'!AK5</f>
        <v>#VALUE!</v>
      </c>
      <c r="F8" s="246">
        <f>'R(4)'!AL5</f>
        <v>0.41666666666666669</v>
      </c>
      <c r="G8" s="240">
        <f>'R(4)'!AM5</f>
        <v>0</v>
      </c>
      <c r="H8" s="240">
        <f>'R(4)'!AN5</f>
        <v>0</v>
      </c>
      <c r="I8" s="240">
        <f>'R(4)'!AO5</f>
        <v>0</v>
      </c>
      <c r="J8" s="240">
        <f>'R(4)'!AP5</f>
        <v>0</v>
      </c>
      <c r="K8" s="240">
        <f>'R(4)'!AQ5</f>
        <v>0</v>
      </c>
      <c r="L8" s="240">
        <f>'R(4)'!AR5</f>
        <v>0</v>
      </c>
      <c r="M8" s="240">
        <f>'R(4)'!AS5</f>
        <v>0</v>
      </c>
      <c r="N8" s="240">
        <f>'R(4)'!AT5</f>
        <v>0</v>
      </c>
      <c r="O8" s="240">
        <f>'R(4)'!AU5</f>
        <v>0</v>
      </c>
      <c r="P8" s="240">
        <f>'R(4)'!AV5</f>
        <v>0</v>
      </c>
      <c r="Q8" s="240">
        <f>'R(4)'!AW5</f>
        <v>0</v>
      </c>
      <c r="R8" s="240">
        <f>'R(4)'!AX5</f>
        <v>0</v>
      </c>
      <c r="S8" s="240">
        <f>'R(4)'!AY5</f>
        <v>0</v>
      </c>
      <c r="T8" s="240">
        <f>'R(4)'!AZ5</f>
        <v>0</v>
      </c>
      <c r="U8" s="240">
        <f>'R(4)'!BA5</f>
        <v>0</v>
      </c>
      <c r="V8" s="240">
        <f>'R(4)'!BB5</f>
        <v>0</v>
      </c>
      <c r="W8" s="240">
        <f>'R(4)'!BC5</f>
        <v>0</v>
      </c>
      <c r="X8" s="240">
        <f>'R(4)'!BD5</f>
        <v>0</v>
      </c>
      <c r="Y8" s="240">
        <f>'R(4)'!BE5</f>
        <v>0</v>
      </c>
      <c r="Z8" s="240">
        <f>'R(4)'!BF5</f>
        <v>0</v>
      </c>
    </row>
    <row r="9" spans="1:26" ht="15">
      <c r="A9" s="155">
        <v>5</v>
      </c>
      <c r="B9" s="156">
        <f ca="1">'R(5)'!AH5</f>
        <v>0</v>
      </c>
      <c r="C9" s="156">
        <f>'R(5)'!AI5</f>
        <v>0</v>
      </c>
      <c r="D9" s="156">
        <f>'R(5)'!AJ5</f>
        <v>0</v>
      </c>
      <c r="E9" s="156" t="e">
        <f ca="1">'R(5)'!AK5</f>
        <v>#VALUE!</v>
      </c>
      <c r="F9" s="246">
        <f>'R(5)'!AL5</f>
        <v>0.41666666666666669</v>
      </c>
      <c r="G9" s="240">
        <f>'R(5)'!AM5</f>
        <v>0</v>
      </c>
      <c r="H9" s="240">
        <f>'R(5)'!AN5</f>
        <v>0</v>
      </c>
      <c r="I9" s="240">
        <f>'R(5)'!AO5</f>
        <v>0</v>
      </c>
      <c r="J9" s="240">
        <f>'R(5)'!AP5</f>
        <v>0</v>
      </c>
      <c r="K9" s="240">
        <f>'R(5)'!AQ5</f>
        <v>0</v>
      </c>
      <c r="L9" s="240">
        <f>'R(5)'!AR5</f>
        <v>0</v>
      </c>
      <c r="M9" s="240">
        <f>'R(5)'!AS5</f>
        <v>0</v>
      </c>
      <c r="N9" s="240">
        <f>'R(5)'!AT5</f>
        <v>0</v>
      </c>
      <c r="O9" s="240">
        <f>'R(5)'!AU5</f>
        <v>0</v>
      </c>
      <c r="P9" s="240">
        <f>'R(5)'!AV5</f>
        <v>0</v>
      </c>
      <c r="Q9" s="240">
        <f>'R(5)'!AW5</f>
        <v>0</v>
      </c>
      <c r="R9" s="240">
        <f>'R(5)'!AX5</f>
        <v>0</v>
      </c>
      <c r="S9" s="240">
        <f>'R(5)'!AY5</f>
        <v>0</v>
      </c>
      <c r="T9" s="240">
        <f>'R(5)'!AZ5</f>
        <v>0</v>
      </c>
      <c r="U9" s="240">
        <f>'R(5)'!BA5</f>
        <v>0</v>
      </c>
      <c r="V9" s="240">
        <f>'R(5)'!BB5</f>
        <v>0</v>
      </c>
      <c r="W9" s="240">
        <f>'R(5)'!BC5</f>
        <v>0</v>
      </c>
      <c r="X9" s="240">
        <f>'R(5)'!BD5</f>
        <v>0</v>
      </c>
      <c r="Y9" s="240">
        <f>'R(5)'!BE5</f>
        <v>0</v>
      </c>
      <c r="Z9" s="240">
        <f>'R(5)'!BF5</f>
        <v>0</v>
      </c>
    </row>
    <row r="10" spans="1:26" ht="15">
      <c r="A10" s="155">
        <v>6</v>
      </c>
      <c r="B10" s="156">
        <f ca="1">'R(6)'!AH5</f>
        <v>0</v>
      </c>
      <c r="C10" s="156">
        <f>'R(6)'!AI5</f>
        <v>0</v>
      </c>
      <c r="D10" s="156">
        <f>'R(6)'!AJ5</f>
        <v>0</v>
      </c>
      <c r="E10" s="156" t="e">
        <f ca="1">'R(6)'!AK5</f>
        <v>#VALUE!</v>
      </c>
      <c r="F10" s="246">
        <f>'R(6)'!AL5</f>
        <v>0.41666666666666669</v>
      </c>
      <c r="G10" s="240">
        <f>'R(6)'!AM5</f>
        <v>0</v>
      </c>
      <c r="H10" s="240">
        <f>'R(6)'!AN5</f>
        <v>0</v>
      </c>
      <c r="I10" s="240">
        <f>'R(6)'!AO5</f>
        <v>0</v>
      </c>
      <c r="J10" s="240">
        <f>'R(6)'!AP5</f>
        <v>0</v>
      </c>
      <c r="K10" s="240">
        <f>'R(6)'!AQ5</f>
        <v>0</v>
      </c>
      <c r="L10" s="240">
        <f>'R(6)'!AR5</f>
        <v>0</v>
      </c>
      <c r="M10" s="240">
        <f>'R(6)'!AS5</f>
        <v>0</v>
      </c>
      <c r="N10" s="240">
        <f>'R(6)'!AT5</f>
        <v>0</v>
      </c>
      <c r="O10" s="240">
        <f>'R(6)'!AU5</f>
        <v>0</v>
      </c>
      <c r="P10" s="240">
        <f>'R(6)'!AV5</f>
        <v>0</v>
      </c>
      <c r="Q10" s="240">
        <f>'R(6)'!AW5</f>
        <v>0</v>
      </c>
      <c r="R10" s="240">
        <f>'R(6)'!AX5</f>
        <v>0</v>
      </c>
      <c r="S10" s="240">
        <f>'R(6)'!AY5</f>
        <v>0</v>
      </c>
      <c r="T10" s="240">
        <f>'R(6)'!AZ5</f>
        <v>0</v>
      </c>
      <c r="U10" s="240">
        <f>'R(6)'!BA5</f>
        <v>0</v>
      </c>
      <c r="V10" s="240">
        <f>'R(6)'!BB5</f>
        <v>0</v>
      </c>
      <c r="W10" s="240">
        <f>'R(6)'!BC5</f>
        <v>0</v>
      </c>
      <c r="X10" s="240">
        <f>'R(6)'!BD5</f>
        <v>0</v>
      </c>
      <c r="Y10" s="240">
        <f>'R(6)'!BE5</f>
        <v>0</v>
      </c>
      <c r="Z10" s="240">
        <f>'R(6)'!BF5</f>
        <v>0</v>
      </c>
    </row>
    <row r="11" spans="1:26" ht="15">
      <c r="A11" s="155">
        <v>7</v>
      </c>
      <c r="B11" s="156">
        <f ca="1">'R(7)'!AH5</f>
        <v>0</v>
      </c>
      <c r="C11" s="156">
        <f>'R(7)'!AI5</f>
        <v>0</v>
      </c>
      <c r="D11" s="156">
        <f>'R(7)'!AJ5</f>
        <v>0</v>
      </c>
      <c r="E11" s="156" t="e">
        <f ca="1">'R(7)'!AK5</f>
        <v>#VALUE!</v>
      </c>
      <c r="F11" s="246">
        <f>'R(7)'!AL5</f>
        <v>0.41666666666666669</v>
      </c>
      <c r="G11" s="240">
        <f>'R(7)'!AM5</f>
        <v>0</v>
      </c>
      <c r="H11" s="240">
        <f>'R(7)'!AN5</f>
        <v>0</v>
      </c>
      <c r="I11" s="240">
        <f>'R(7)'!AO5</f>
        <v>0</v>
      </c>
      <c r="J11" s="240">
        <f>'R(7)'!AP5</f>
        <v>0</v>
      </c>
      <c r="K11" s="240">
        <f>'R(7)'!AQ5</f>
        <v>0</v>
      </c>
      <c r="L11" s="240">
        <f>'R(7)'!AR5</f>
        <v>0</v>
      </c>
      <c r="M11" s="240">
        <f>'R(7)'!AS5</f>
        <v>0</v>
      </c>
      <c r="N11" s="240">
        <f>'R(7)'!AT5</f>
        <v>0</v>
      </c>
      <c r="O11" s="240">
        <f>'R(7)'!AU5</f>
        <v>0</v>
      </c>
      <c r="P11" s="240">
        <f>'R(7)'!AV5</f>
        <v>0</v>
      </c>
      <c r="Q11" s="240">
        <f>'R(7)'!AW5</f>
        <v>0</v>
      </c>
      <c r="R11" s="240">
        <f>'R(7)'!AX5</f>
        <v>0</v>
      </c>
      <c r="S11" s="240">
        <f>'R(7)'!AY5</f>
        <v>0</v>
      </c>
      <c r="T11" s="240">
        <f>'R(7)'!AZ5</f>
        <v>0</v>
      </c>
      <c r="U11" s="240">
        <f>'R(7)'!BA5</f>
        <v>0</v>
      </c>
      <c r="V11" s="240">
        <f>'R(7)'!BB5</f>
        <v>0</v>
      </c>
      <c r="W11" s="240">
        <f>'R(7)'!BC5</f>
        <v>0</v>
      </c>
      <c r="X11" s="240">
        <f>'R(7)'!BD5</f>
        <v>0</v>
      </c>
      <c r="Y11" s="240">
        <f>'R(7)'!BE5</f>
        <v>0</v>
      </c>
      <c r="Z11" s="240">
        <f>'R(7)'!BF5</f>
        <v>0</v>
      </c>
    </row>
    <row r="12" spans="1:26" ht="15">
      <c r="A12" s="155">
        <v>8</v>
      </c>
      <c r="B12" s="156">
        <f ca="1">'R(8)'!AH5</f>
        <v>0</v>
      </c>
      <c r="C12" s="156">
        <f>'R(8)'!AI5</f>
        <v>0</v>
      </c>
      <c r="D12" s="156">
        <f>'R(8)'!AJ5</f>
        <v>0</v>
      </c>
      <c r="E12" s="156" t="e">
        <f ca="1">'R(8)'!AK5</f>
        <v>#VALUE!</v>
      </c>
      <c r="F12" s="246">
        <f>'R(8)'!AL5</f>
        <v>0.41666666666666669</v>
      </c>
      <c r="G12" s="240">
        <f>'R(8)'!AM5</f>
        <v>0</v>
      </c>
      <c r="H12" s="240">
        <f>'R(8)'!AN5</f>
        <v>0</v>
      </c>
      <c r="I12" s="240">
        <f>'R(8)'!AO5</f>
        <v>0</v>
      </c>
      <c r="J12" s="240">
        <f>'R(8)'!AP5</f>
        <v>0</v>
      </c>
      <c r="K12" s="240">
        <f>'R(8)'!AQ5</f>
        <v>0</v>
      </c>
      <c r="L12" s="240">
        <f>'R(8)'!AR5</f>
        <v>0</v>
      </c>
      <c r="M12" s="240">
        <f>'R(8)'!AS5</f>
        <v>0</v>
      </c>
      <c r="N12" s="240">
        <f>'R(8)'!AT5</f>
        <v>0</v>
      </c>
      <c r="O12" s="240">
        <f>'R(8)'!AU5</f>
        <v>0</v>
      </c>
      <c r="P12" s="240">
        <f>'R(8)'!AV5</f>
        <v>0</v>
      </c>
      <c r="Q12" s="240">
        <f>'R(8)'!AW5</f>
        <v>0</v>
      </c>
      <c r="R12" s="240">
        <f>'R(8)'!AX5</f>
        <v>0</v>
      </c>
      <c r="S12" s="240">
        <f>'R(8)'!AY5</f>
        <v>0</v>
      </c>
      <c r="T12" s="240">
        <f>'R(8)'!AZ5</f>
        <v>0</v>
      </c>
      <c r="U12" s="240">
        <f>'R(8)'!BA5</f>
        <v>0</v>
      </c>
      <c r="V12" s="240">
        <f>'R(8)'!BB5</f>
        <v>0</v>
      </c>
      <c r="W12" s="240">
        <f>'R(8)'!BC5</f>
        <v>0</v>
      </c>
      <c r="X12" s="240">
        <f>'R(8)'!BD5</f>
        <v>0</v>
      </c>
      <c r="Y12" s="240">
        <f>'R(8)'!BE5</f>
        <v>0</v>
      </c>
      <c r="Z12" s="240">
        <f>'R(8)'!BF5</f>
        <v>0</v>
      </c>
    </row>
    <row r="13" spans="1:26" ht="15">
      <c r="A13" s="155">
        <v>9</v>
      </c>
      <c r="B13" s="156">
        <f ca="1">'R(9)'!AH5</f>
        <v>0</v>
      </c>
      <c r="C13" s="156">
        <f>'R(9)'!AI5</f>
        <v>0</v>
      </c>
      <c r="D13" s="156">
        <f>'R(9)'!AJ5</f>
        <v>0</v>
      </c>
      <c r="E13" s="156" t="e">
        <f ca="1">'R(9)'!AK5</f>
        <v>#VALUE!</v>
      </c>
      <c r="F13" s="246">
        <f>'R(9)'!AL5</f>
        <v>0.41666666666666669</v>
      </c>
      <c r="G13" s="240">
        <f>'R(9)'!AM5</f>
        <v>0</v>
      </c>
      <c r="H13" s="240">
        <f>'R(9)'!AN5</f>
        <v>0</v>
      </c>
      <c r="I13" s="240">
        <f>'R(9)'!AO5</f>
        <v>0</v>
      </c>
      <c r="J13" s="240">
        <f>'R(9)'!AP5</f>
        <v>0</v>
      </c>
      <c r="K13" s="240">
        <f>'R(9)'!AQ5</f>
        <v>0</v>
      </c>
      <c r="L13" s="240">
        <f>'R(9)'!AR5</f>
        <v>0</v>
      </c>
      <c r="M13" s="240">
        <f>'R(9)'!AS5</f>
        <v>0</v>
      </c>
      <c r="N13" s="240">
        <f>'R(9)'!AT5</f>
        <v>0</v>
      </c>
      <c r="O13" s="240">
        <f>'R(9)'!AU5</f>
        <v>0</v>
      </c>
      <c r="P13" s="240">
        <f>'R(9)'!AV5</f>
        <v>0</v>
      </c>
      <c r="Q13" s="240">
        <f>'R(9)'!AW5</f>
        <v>0</v>
      </c>
      <c r="R13" s="240">
        <f>'R(9)'!AX5</f>
        <v>0</v>
      </c>
      <c r="S13" s="240">
        <f>'R(9)'!AY5</f>
        <v>0</v>
      </c>
      <c r="T13" s="240">
        <f>'R(9)'!AZ5</f>
        <v>0</v>
      </c>
      <c r="U13" s="240">
        <f>'R(9)'!BA5</f>
        <v>0</v>
      </c>
      <c r="V13" s="240">
        <f>'R(9)'!BB5</f>
        <v>0</v>
      </c>
      <c r="W13" s="240">
        <f>'R(9)'!BC5</f>
        <v>0</v>
      </c>
      <c r="X13" s="240">
        <f>'R(9)'!BD5</f>
        <v>0</v>
      </c>
      <c r="Y13" s="240">
        <f>'R(9)'!BE5</f>
        <v>0</v>
      </c>
      <c r="Z13" s="240">
        <f>'R(9)'!BF5</f>
        <v>0</v>
      </c>
    </row>
    <row r="14" spans="1:26" ht="15">
      <c r="A14" s="155">
        <v>10</v>
      </c>
      <c r="B14" s="156">
        <f ca="1">'R(10)'!AH5</f>
        <v>0</v>
      </c>
      <c r="C14" s="156">
        <f>'R(10)'!AI5</f>
        <v>0</v>
      </c>
      <c r="D14" s="156">
        <f>'R(10)'!AJ5</f>
        <v>0</v>
      </c>
      <c r="E14" s="156" t="e">
        <f ca="1">'R(10)'!AK5</f>
        <v>#VALUE!</v>
      </c>
      <c r="F14" s="246">
        <f>'R(10)'!AL5</f>
        <v>0.41666666666666669</v>
      </c>
      <c r="G14" s="156">
        <f>'R(10)'!AM5</f>
        <v>0</v>
      </c>
      <c r="H14" s="156">
        <f>'R(10)'!AN5</f>
        <v>0</v>
      </c>
      <c r="I14" s="156">
        <f>'R(10)'!AO5</f>
        <v>0</v>
      </c>
      <c r="J14" s="156">
        <f>'R(10)'!AP5</f>
        <v>0</v>
      </c>
      <c r="K14" s="156">
        <f>'R(10)'!AQ5</f>
        <v>0</v>
      </c>
      <c r="L14" s="156">
        <f>'R(10)'!AR5</f>
        <v>0</v>
      </c>
      <c r="M14" s="156">
        <f>'R(10)'!AS5</f>
        <v>0</v>
      </c>
      <c r="N14" s="156">
        <f>'R(10)'!AT5</f>
        <v>0</v>
      </c>
      <c r="O14" s="156">
        <f>'R(10)'!AU5</f>
        <v>0</v>
      </c>
      <c r="P14" s="156">
        <f>'R(10)'!AV5</f>
        <v>0</v>
      </c>
      <c r="Q14" s="156">
        <f>'R(10)'!AW5</f>
        <v>0</v>
      </c>
      <c r="R14" s="156">
        <f>'R(10)'!AX5</f>
        <v>0</v>
      </c>
      <c r="S14" s="156">
        <f>'R(10)'!AY5</f>
        <v>0</v>
      </c>
      <c r="T14" s="156">
        <f>'R(10)'!AZ5</f>
        <v>0</v>
      </c>
      <c r="U14" s="156">
        <f>'R(10)'!BA5</f>
        <v>0</v>
      </c>
      <c r="V14" s="156">
        <f>'R(10)'!BB5</f>
        <v>0</v>
      </c>
      <c r="W14" s="156">
        <f>'R(10)'!BC5</f>
        <v>0</v>
      </c>
      <c r="X14" s="156">
        <f>'R(10)'!BD5</f>
        <v>0</v>
      </c>
      <c r="Y14" s="156">
        <f>'R(10)'!BE5</f>
        <v>0</v>
      </c>
      <c r="Z14" s="156">
        <f>'R(10)'!BF5</f>
        <v>0</v>
      </c>
    </row>
    <row r="15" spans="1:26" ht="15">
      <c r="A15" s="155">
        <v>11</v>
      </c>
      <c r="B15" s="156">
        <f ca="1">'R(11)'!AH5</f>
        <v>0</v>
      </c>
      <c r="C15" s="156">
        <f>'R(11)'!AI5</f>
        <v>0</v>
      </c>
      <c r="D15" s="156">
        <f>'R(11)'!AJ5</f>
        <v>0</v>
      </c>
      <c r="E15" s="156" t="e">
        <f ca="1">'R(11)'!AK5</f>
        <v>#VALUE!</v>
      </c>
      <c r="F15" s="246">
        <f>'R(11)'!AL5</f>
        <v>0.41666666666666669</v>
      </c>
      <c r="G15" s="156">
        <f>'R(11)'!AM5</f>
        <v>0</v>
      </c>
      <c r="H15" s="156">
        <f>'R(11)'!AN5</f>
        <v>0</v>
      </c>
      <c r="I15" s="156">
        <f>'R(11)'!AO5</f>
        <v>0</v>
      </c>
      <c r="J15" s="156">
        <f>'R(11)'!AP5</f>
        <v>0</v>
      </c>
      <c r="K15" s="156">
        <f>'R(11)'!AQ5</f>
        <v>0</v>
      </c>
      <c r="L15" s="156">
        <f>'R(11)'!AR5</f>
        <v>0</v>
      </c>
      <c r="M15" s="156">
        <f>'R(11)'!AS5</f>
        <v>0</v>
      </c>
      <c r="N15" s="156">
        <f>'R(11)'!AT5</f>
        <v>0</v>
      </c>
      <c r="O15" s="156">
        <f>'R(11)'!AU5</f>
        <v>0</v>
      </c>
      <c r="P15" s="156">
        <f>'R(11)'!AV5</f>
        <v>0</v>
      </c>
      <c r="Q15" s="156">
        <f>'R(11)'!AW5</f>
        <v>0</v>
      </c>
      <c r="R15" s="156">
        <f>'R(11)'!AX5</f>
        <v>0</v>
      </c>
      <c r="S15" s="156">
        <f>'R(11)'!AY5</f>
        <v>0</v>
      </c>
      <c r="T15" s="156">
        <f>'R(11)'!AZ5</f>
        <v>0</v>
      </c>
      <c r="U15" s="156">
        <f>'R(11)'!BA5</f>
        <v>0</v>
      </c>
      <c r="V15" s="156">
        <f>'R(11)'!BB5</f>
        <v>0</v>
      </c>
      <c r="W15" s="156">
        <f>'R(11)'!BC5</f>
        <v>0</v>
      </c>
      <c r="X15" s="156">
        <f>'R(11)'!BD5</f>
        <v>0</v>
      </c>
      <c r="Y15" s="156">
        <f>'R(11)'!BE5</f>
        <v>0</v>
      </c>
      <c r="Z15" s="156">
        <f>'R(11)'!BF5</f>
        <v>0</v>
      </c>
    </row>
    <row r="16" spans="1:26" ht="15">
      <c r="A16" s="155">
        <v>12</v>
      </c>
      <c r="B16" s="156">
        <f ca="1">'R(12)'!AH5</f>
        <v>0</v>
      </c>
      <c r="C16" s="156">
        <f>'R(12)'!AI5</f>
        <v>0</v>
      </c>
      <c r="D16" s="156">
        <f>'R(12)'!AJ5</f>
        <v>0</v>
      </c>
      <c r="E16" s="156" t="e">
        <f ca="1">'R(12)'!AK5</f>
        <v>#VALUE!</v>
      </c>
      <c r="F16" s="246">
        <f>'R(12)'!AL5</f>
        <v>0.41666666666666669</v>
      </c>
      <c r="G16" s="156">
        <f>'R(12)'!AM5</f>
        <v>0</v>
      </c>
      <c r="H16" s="156">
        <f>'R(12)'!AN5</f>
        <v>0</v>
      </c>
      <c r="I16" s="156">
        <f>'R(12)'!AO5</f>
        <v>0</v>
      </c>
      <c r="J16" s="156">
        <f>'R(12)'!AP5</f>
        <v>0</v>
      </c>
      <c r="K16" s="156">
        <f>'R(12)'!AQ5</f>
        <v>0</v>
      </c>
      <c r="L16" s="156">
        <f>'R(12)'!AR5</f>
        <v>0</v>
      </c>
      <c r="M16" s="156">
        <f>'R(12)'!AS5</f>
        <v>0</v>
      </c>
      <c r="N16" s="156">
        <f>'R(12)'!AT5</f>
        <v>0</v>
      </c>
      <c r="O16" s="156">
        <f>'R(12)'!AU5</f>
        <v>0</v>
      </c>
      <c r="P16" s="156">
        <f>'R(12)'!AV5</f>
        <v>0</v>
      </c>
      <c r="Q16" s="156">
        <f>'R(12)'!AW5</f>
        <v>0</v>
      </c>
      <c r="R16" s="156">
        <f>'R(12)'!AX5</f>
        <v>0</v>
      </c>
      <c r="S16" s="156">
        <f>'R(12)'!AY5</f>
        <v>0</v>
      </c>
      <c r="T16" s="156">
        <f>'R(12)'!AZ5</f>
        <v>0</v>
      </c>
      <c r="U16" s="156">
        <f>'R(12)'!BA5</f>
        <v>0</v>
      </c>
      <c r="V16" s="156">
        <f>'R(12)'!BB5</f>
        <v>0</v>
      </c>
      <c r="W16" s="156">
        <f>'R(12)'!BC5</f>
        <v>0</v>
      </c>
      <c r="X16" s="156">
        <f>'R(12)'!BD5</f>
        <v>0</v>
      </c>
      <c r="Y16" s="156">
        <f>'R(12)'!BE5</f>
        <v>0</v>
      </c>
      <c r="Z16" s="156">
        <f>'R(12)'!BF5</f>
        <v>0</v>
      </c>
    </row>
    <row r="17" spans="1:26" ht="15">
      <c r="A17" s="155">
        <v>13</v>
      </c>
      <c r="B17" s="156">
        <f ca="1">'R(13)'!AH5</f>
        <v>0</v>
      </c>
      <c r="C17" s="156">
        <f>'R(13)'!AI5</f>
        <v>0</v>
      </c>
      <c r="D17" s="156">
        <f>'R(13)'!AJ5</f>
        <v>0</v>
      </c>
      <c r="E17" s="156" t="e">
        <f ca="1">'R(13)'!AK5</f>
        <v>#VALUE!</v>
      </c>
      <c r="F17" s="246">
        <f>'R(13)'!AL5</f>
        <v>0.41666666666666669</v>
      </c>
      <c r="G17" s="156">
        <f>'R(13)'!AM5</f>
        <v>0</v>
      </c>
      <c r="H17" s="156">
        <f>'R(13)'!AN5</f>
        <v>0</v>
      </c>
      <c r="I17" s="156">
        <f>'R(13)'!AO5</f>
        <v>0</v>
      </c>
      <c r="J17" s="156">
        <f>'R(13)'!AP5</f>
        <v>0</v>
      </c>
      <c r="K17" s="156">
        <f>'R(13)'!AQ5</f>
        <v>0</v>
      </c>
      <c r="L17" s="156">
        <f>'R(13)'!AR5</f>
        <v>0</v>
      </c>
      <c r="M17" s="156">
        <f>'R(13)'!AS5</f>
        <v>0</v>
      </c>
      <c r="N17" s="156">
        <f>'R(13)'!AT5</f>
        <v>0</v>
      </c>
      <c r="O17" s="156">
        <f>'R(13)'!AU5</f>
        <v>0</v>
      </c>
      <c r="P17" s="156">
        <f>'R(13)'!AV5</f>
        <v>0</v>
      </c>
      <c r="Q17" s="156">
        <f>'R(13)'!AW5</f>
        <v>0</v>
      </c>
      <c r="R17" s="156">
        <f>'R(13)'!AX5</f>
        <v>0</v>
      </c>
      <c r="S17" s="156">
        <f>'R(13)'!AY5</f>
        <v>0</v>
      </c>
      <c r="T17" s="156">
        <f>'R(13)'!AZ5</f>
        <v>0</v>
      </c>
      <c r="U17" s="156">
        <f>'R(13)'!BA5</f>
        <v>0</v>
      </c>
      <c r="V17" s="156">
        <f>'R(13)'!BB5</f>
        <v>0</v>
      </c>
      <c r="W17" s="156">
        <f>'R(13)'!BC5</f>
        <v>0</v>
      </c>
      <c r="X17" s="156">
        <f>'R(13)'!BD5</f>
        <v>0</v>
      </c>
      <c r="Y17" s="156">
        <f>'R(13)'!BE5</f>
        <v>0</v>
      </c>
      <c r="Z17" s="156">
        <f>'R(13)'!BF5</f>
        <v>0</v>
      </c>
    </row>
    <row r="18" spans="1:26" ht="15">
      <c r="A18" s="155">
        <v>14</v>
      </c>
      <c r="B18" s="156">
        <f ca="1">'R(14)'!AH5</f>
        <v>0</v>
      </c>
      <c r="C18" s="156">
        <f>'R(14)'!AI5</f>
        <v>0</v>
      </c>
      <c r="D18" s="156">
        <f>'R(14)'!AJ5</f>
        <v>0</v>
      </c>
      <c r="E18" s="156" t="e">
        <f ca="1">'R(14)'!AK5</f>
        <v>#VALUE!</v>
      </c>
      <c r="F18" s="246">
        <f>'R(14)'!AL5</f>
        <v>0.41666666666666669</v>
      </c>
      <c r="G18" s="156">
        <f>'R(14)'!AM5</f>
        <v>0</v>
      </c>
      <c r="H18" s="156">
        <f>'R(14)'!AN5</f>
        <v>0</v>
      </c>
      <c r="I18" s="156">
        <f>'R(14)'!AO5</f>
        <v>0</v>
      </c>
      <c r="J18" s="156">
        <f>'R(14)'!AP5</f>
        <v>0</v>
      </c>
      <c r="K18" s="156">
        <f>'R(14)'!AQ5</f>
        <v>0</v>
      </c>
      <c r="L18" s="156">
        <f>'R(14)'!AR5</f>
        <v>0</v>
      </c>
      <c r="M18" s="156">
        <f>'R(14)'!AS5</f>
        <v>0</v>
      </c>
      <c r="N18" s="156">
        <f>'R(14)'!AT5</f>
        <v>0</v>
      </c>
      <c r="O18" s="156">
        <f>'R(14)'!AU5</f>
        <v>0</v>
      </c>
      <c r="P18" s="156">
        <f>'R(14)'!AV5</f>
        <v>0</v>
      </c>
      <c r="Q18" s="156">
        <f>'R(14)'!AW5</f>
        <v>0</v>
      </c>
      <c r="R18" s="156">
        <f>'R(14)'!AX5</f>
        <v>0</v>
      </c>
      <c r="S18" s="156">
        <f>'R(14)'!AY5</f>
        <v>0</v>
      </c>
      <c r="T18" s="156">
        <f>'R(14)'!AZ5</f>
        <v>0</v>
      </c>
      <c r="U18" s="156">
        <f>'R(14)'!BA5</f>
        <v>0</v>
      </c>
      <c r="V18" s="156">
        <f>'R(14)'!BB5</f>
        <v>0</v>
      </c>
      <c r="W18" s="156">
        <f>'R(14)'!BC5</f>
        <v>0</v>
      </c>
      <c r="X18" s="156">
        <f>'R(14)'!BD5</f>
        <v>0</v>
      </c>
      <c r="Y18" s="156">
        <f>'R(14)'!BE5</f>
        <v>0</v>
      </c>
      <c r="Z18" s="156">
        <f>'R(14)'!BF5</f>
        <v>0</v>
      </c>
    </row>
    <row r="19" spans="1:26" ht="15">
      <c r="A19" s="155">
        <v>15</v>
      </c>
      <c r="B19" s="156">
        <f ca="1">'R(15)'!AH5</f>
        <v>0</v>
      </c>
      <c r="C19" s="156">
        <f>'R(15)'!AI5</f>
        <v>0</v>
      </c>
      <c r="D19" s="156">
        <f>'R(15)'!AJ5</f>
        <v>0</v>
      </c>
      <c r="E19" s="156" t="e">
        <f ca="1">'R(15)'!AK5</f>
        <v>#VALUE!</v>
      </c>
      <c r="F19" s="246">
        <f>'R(15)'!AL5</f>
        <v>0.41666666666666669</v>
      </c>
      <c r="G19" s="156">
        <f>'R(15)'!AM5</f>
        <v>0</v>
      </c>
      <c r="H19" s="156">
        <f>'R(15)'!AN5</f>
        <v>0</v>
      </c>
      <c r="I19" s="156">
        <f>'R(15)'!AO5</f>
        <v>0</v>
      </c>
      <c r="J19" s="156">
        <f>'R(15)'!AP5</f>
        <v>0</v>
      </c>
      <c r="K19" s="156">
        <f>'R(15)'!AQ5</f>
        <v>0</v>
      </c>
      <c r="L19" s="156">
        <f>'R(15)'!AR5</f>
        <v>0</v>
      </c>
      <c r="M19" s="156">
        <f>'R(15)'!AS5</f>
        <v>0</v>
      </c>
      <c r="N19" s="156">
        <f>'R(15)'!AT5</f>
        <v>0</v>
      </c>
      <c r="O19" s="156">
        <f>'R(15)'!AU5</f>
        <v>0</v>
      </c>
      <c r="P19" s="156">
        <f>'R(15)'!AV5</f>
        <v>0</v>
      </c>
      <c r="Q19" s="156">
        <f>'R(15)'!AW5</f>
        <v>0</v>
      </c>
      <c r="R19" s="156">
        <f>'R(15)'!AX5</f>
        <v>0</v>
      </c>
      <c r="S19" s="156">
        <f>'R(15)'!AY5</f>
        <v>0</v>
      </c>
      <c r="T19" s="156">
        <f>'R(15)'!AZ5</f>
        <v>0</v>
      </c>
      <c r="U19" s="156">
        <f>'R(15)'!BA5</f>
        <v>0</v>
      </c>
      <c r="V19" s="156">
        <f>'R(15)'!BB5</f>
        <v>0</v>
      </c>
      <c r="W19" s="156">
        <f>'R(15)'!BC5</f>
        <v>0</v>
      </c>
      <c r="X19" s="156">
        <f>'R(15)'!BD5</f>
        <v>0</v>
      </c>
      <c r="Y19" s="156">
        <f>'R(15)'!BE5</f>
        <v>0</v>
      </c>
      <c r="Z19" s="156">
        <f>'R(15)'!BF5</f>
        <v>0</v>
      </c>
    </row>
    <row r="20" spans="1:26" ht="15">
      <c r="A20" s="155">
        <v>16</v>
      </c>
      <c r="B20" s="156">
        <f ca="1">'R(16)'!AH5</f>
        <v>0</v>
      </c>
      <c r="C20" s="156">
        <f>'R(16)'!AI5</f>
        <v>0</v>
      </c>
      <c r="D20" s="156">
        <f>'R(16)'!AJ5</f>
        <v>0</v>
      </c>
      <c r="E20" s="156" t="e">
        <f ca="1">'R(16)'!AK5</f>
        <v>#VALUE!</v>
      </c>
      <c r="F20" s="246">
        <f>'R(16)'!AL5</f>
        <v>0.41666666666666669</v>
      </c>
      <c r="G20" s="156">
        <f>'R(16)'!AM5</f>
        <v>0</v>
      </c>
      <c r="H20" s="156">
        <f>'R(16)'!AN5</f>
        <v>0</v>
      </c>
      <c r="I20" s="156">
        <f>'R(16)'!AO5</f>
        <v>0</v>
      </c>
      <c r="J20" s="156">
        <f>'R(16)'!AP5</f>
        <v>0</v>
      </c>
      <c r="K20" s="156">
        <f>'R(16)'!AQ5</f>
        <v>0</v>
      </c>
      <c r="L20" s="156">
        <f>'R(16)'!AR5</f>
        <v>0</v>
      </c>
      <c r="M20" s="156">
        <f>'R(16)'!AS5</f>
        <v>0</v>
      </c>
      <c r="N20" s="156">
        <f>'R(16)'!AT5</f>
        <v>0</v>
      </c>
      <c r="O20" s="156">
        <f>'R(16)'!AU5</f>
        <v>0</v>
      </c>
      <c r="P20" s="156">
        <f>'R(16)'!AV5</f>
        <v>0</v>
      </c>
      <c r="Q20" s="156">
        <f>'R(16)'!AW5</f>
        <v>0</v>
      </c>
      <c r="R20" s="156">
        <f>'R(16)'!AX5</f>
        <v>0</v>
      </c>
      <c r="S20" s="156">
        <f>'R(16)'!AY5</f>
        <v>0</v>
      </c>
      <c r="T20" s="156">
        <f>'R(16)'!AZ5</f>
        <v>0</v>
      </c>
      <c r="U20" s="156">
        <f>'R(16)'!BA5</f>
        <v>0</v>
      </c>
      <c r="V20" s="156">
        <f>'R(16)'!BB5</f>
        <v>0</v>
      </c>
      <c r="W20" s="156">
        <f>'R(16)'!BC5</f>
        <v>0</v>
      </c>
      <c r="X20" s="156">
        <f>'R(16)'!BD5</f>
        <v>0</v>
      </c>
      <c r="Y20" s="156">
        <f>'R(16)'!BE5</f>
        <v>0</v>
      </c>
      <c r="Z20" s="156">
        <f>'R(16)'!BF5</f>
        <v>0</v>
      </c>
    </row>
    <row r="21" spans="1:26" ht="15">
      <c r="A21" s="155">
        <v>17</v>
      </c>
      <c r="B21" s="156">
        <f ca="1">'R(17)'!AH5</f>
        <v>0</v>
      </c>
      <c r="C21" s="156">
        <f>'R(17)'!AI5</f>
        <v>0</v>
      </c>
      <c r="D21" s="156">
        <f>'R(17)'!AJ5</f>
        <v>0</v>
      </c>
      <c r="E21" s="156" t="e">
        <f ca="1">'R(17)'!AK5</f>
        <v>#VALUE!</v>
      </c>
      <c r="F21" s="246">
        <f>'R(17)'!AL5</f>
        <v>0.41666666666666669</v>
      </c>
      <c r="G21" s="156">
        <f>'R(17)'!AM5</f>
        <v>0</v>
      </c>
      <c r="H21" s="156">
        <f>'R(17)'!AN5</f>
        <v>0</v>
      </c>
      <c r="I21" s="156">
        <f>'R(17)'!AO5</f>
        <v>0</v>
      </c>
      <c r="J21" s="156">
        <f>'R(17)'!AP5</f>
        <v>0</v>
      </c>
      <c r="K21" s="156">
        <f>'R(17)'!AQ5</f>
        <v>0</v>
      </c>
      <c r="L21" s="156">
        <f>'R(17)'!AR5</f>
        <v>0</v>
      </c>
      <c r="M21" s="156">
        <f>'R(17)'!AS5</f>
        <v>0</v>
      </c>
      <c r="N21" s="156">
        <f>'R(17)'!AT5</f>
        <v>0</v>
      </c>
      <c r="O21" s="156">
        <f>'R(17)'!AU5</f>
        <v>0</v>
      </c>
      <c r="P21" s="156">
        <f>'R(17)'!AV5</f>
        <v>0</v>
      </c>
      <c r="Q21" s="156">
        <f>'R(17)'!AW5</f>
        <v>0</v>
      </c>
      <c r="R21" s="156">
        <f>'R(17)'!AX5</f>
        <v>0</v>
      </c>
      <c r="S21" s="156">
        <f>'R(17)'!AY5</f>
        <v>0</v>
      </c>
      <c r="T21" s="156">
        <f>'R(17)'!AZ5</f>
        <v>0</v>
      </c>
      <c r="U21" s="156">
        <f>'R(17)'!BA5</f>
        <v>0</v>
      </c>
      <c r="V21" s="156">
        <f>'R(17)'!BB5</f>
        <v>0</v>
      </c>
      <c r="W21" s="156">
        <f>'R(17)'!BC5</f>
        <v>0</v>
      </c>
      <c r="X21" s="156">
        <f>'R(17)'!BD5</f>
        <v>0</v>
      </c>
      <c r="Y21" s="156">
        <f>'R(17)'!BE5</f>
        <v>0</v>
      </c>
      <c r="Z21" s="156">
        <f>'R(17)'!BF5</f>
        <v>0</v>
      </c>
    </row>
    <row r="22" spans="1:26" ht="15">
      <c r="A22" s="155">
        <v>18</v>
      </c>
      <c r="B22" s="156">
        <f ca="1">'R(18)'!AH5</f>
        <v>0</v>
      </c>
      <c r="C22" s="156">
        <f>'R(18)'!AI5</f>
        <v>0</v>
      </c>
      <c r="D22" s="156">
        <f>'R(18)'!AJ5</f>
        <v>0</v>
      </c>
      <c r="E22" s="156" t="e">
        <f ca="1">'R(18)'!AK5</f>
        <v>#VALUE!</v>
      </c>
      <c r="F22" s="246">
        <f>'R(18)'!AL5</f>
        <v>0.41666666666666669</v>
      </c>
      <c r="G22" s="156">
        <f>'R(18)'!AM5</f>
        <v>0</v>
      </c>
      <c r="H22" s="156">
        <f>'R(18)'!AN5</f>
        <v>0</v>
      </c>
      <c r="I22" s="156">
        <f>'R(18)'!AO5</f>
        <v>0</v>
      </c>
      <c r="J22" s="156">
        <f>'R(18)'!AP5</f>
        <v>0</v>
      </c>
      <c r="K22" s="156">
        <f>'R(18)'!AQ5</f>
        <v>0</v>
      </c>
      <c r="L22" s="156">
        <f>'R(18)'!AR5</f>
        <v>0</v>
      </c>
      <c r="M22" s="156">
        <f>'R(18)'!AS5</f>
        <v>0</v>
      </c>
      <c r="N22" s="156">
        <f>'R(18)'!AT5</f>
        <v>0</v>
      </c>
      <c r="O22" s="156">
        <f>'R(18)'!AU5</f>
        <v>0</v>
      </c>
      <c r="P22" s="156">
        <f>'R(18)'!AV5</f>
        <v>0</v>
      </c>
      <c r="Q22" s="156">
        <f>'R(18)'!AW5</f>
        <v>0</v>
      </c>
      <c r="R22" s="156">
        <f>'R(18)'!AX5</f>
        <v>0</v>
      </c>
      <c r="S22" s="156">
        <f>'R(18)'!AY5</f>
        <v>0</v>
      </c>
      <c r="T22" s="156">
        <f>'R(18)'!AZ5</f>
        <v>0</v>
      </c>
      <c r="U22" s="156">
        <f>'R(18)'!BA5</f>
        <v>0</v>
      </c>
      <c r="V22" s="156">
        <f>'R(18)'!BB5</f>
        <v>0</v>
      </c>
      <c r="W22" s="156">
        <f>'R(18)'!BC5</f>
        <v>0</v>
      </c>
      <c r="X22" s="156">
        <f>'R(18)'!BD5</f>
        <v>0</v>
      </c>
      <c r="Y22" s="156">
        <f>'R(18)'!BE5</f>
        <v>0</v>
      </c>
      <c r="Z22" s="156">
        <f>'R(18)'!BF5</f>
        <v>0</v>
      </c>
    </row>
    <row r="23" spans="1:26" ht="15">
      <c r="A23" s="155">
        <v>19</v>
      </c>
      <c r="B23" s="156">
        <f ca="1">'R(19)'!AH5</f>
        <v>0</v>
      </c>
      <c r="C23" s="156">
        <f>'R(19)'!AI5</f>
        <v>0</v>
      </c>
      <c r="D23" s="156">
        <f>'R(19)'!AJ5</f>
        <v>0</v>
      </c>
      <c r="E23" s="156" t="e">
        <f ca="1">'R(19)'!AK5</f>
        <v>#VALUE!</v>
      </c>
      <c r="F23" s="246">
        <f>'R(19)'!AL5</f>
        <v>0.41666666666666669</v>
      </c>
      <c r="G23" s="156">
        <f>'R(19)'!AM5</f>
        <v>0</v>
      </c>
      <c r="H23" s="156">
        <f>'R(19)'!AN5</f>
        <v>0</v>
      </c>
      <c r="I23" s="156">
        <f>'R(19)'!AO5</f>
        <v>0</v>
      </c>
      <c r="J23" s="156">
        <f>'R(19)'!AP5</f>
        <v>0</v>
      </c>
      <c r="K23" s="156">
        <f>'R(19)'!AQ5</f>
        <v>0</v>
      </c>
      <c r="L23" s="156">
        <f>'R(19)'!AR5</f>
        <v>0</v>
      </c>
      <c r="M23" s="156">
        <f>'R(19)'!AS5</f>
        <v>0</v>
      </c>
      <c r="N23" s="156">
        <f>'R(19)'!AT5</f>
        <v>0</v>
      </c>
      <c r="O23" s="156">
        <f>'R(19)'!AU5</f>
        <v>0</v>
      </c>
      <c r="P23" s="156">
        <f>'R(19)'!AV5</f>
        <v>0</v>
      </c>
      <c r="Q23" s="156">
        <f>'R(19)'!AW5</f>
        <v>0</v>
      </c>
      <c r="R23" s="156">
        <f>'R(19)'!AX5</f>
        <v>0</v>
      </c>
      <c r="S23" s="156">
        <f>'R(19)'!AY5</f>
        <v>0</v>
      </c>
      <c r="T23" s="156">
        <f>'R(19)'!AZ5</f>
        <v>0</v>
      </c>
      <c r="U23" s="156">
        <f>'R(19)'!BA5</f>
        <v>0</v>
      </c>
      <c r="V23" s="156">
        <f>'R(19)'!BB5</f>
        <v>0</v>
      </c>
      <c r="W23" s="156">
        <f>'R(19)'!BC5</f>
        <v>0</v>
      </c>
      <c r="X23" s="156">
        <f>'R(19)'!BD5</f>
        <v>0</v>
      </c>
      <c r="Y23" s="156">
        <f>'R(19)'!BE5</f>
        <v>0</v>
      </c>
      <c r="Z23" s="156">
        <f>'R(19)'!BF5</f>
        <v>0</v>
      </c>
    </row>
    <row r="24" spans="1:26" ht="15">
      <c r="A24" s="155">
        <v>20</v>
      </c>
      <c r="B24" s="156">
        <f ca="1">'R(20)'!AH5</f>
        <v>0</v>
      </c>
      <c r="C24" s="156">
        <f>'R(20)'!AI5</f>
        <v>0</v>
      </c>
      <c r="D24" s="156">
        <f>'R(20)'!AJ5</f>
        <v>0</v>
      </c>
      <c r="E24" s="156" t="e">
        <f ca="1">'R(20)'!AK5</f>
        <v>#VALUE!</v>
      </c>
      <c r="F24" s="246">
        <f>'R(20)'!AL5</f>
        <v>0.41666666666666669</v>
      </c>
      <c r="G24" s="156">
        <f>'R(20)'!AM5</f>
        <v>0</v>
      </c>
      <c r="H24" s="156">
        <f>'R(20)'!AN5</f>
        <v>0</v>
      </c>
      <c r="I24" s="156">
        <f>'R(20)'!AO5</f>
        <v>0</v>
      </c>
      <c r="J24" s="156">
        <f>'R(20)'!AP5</f>
        <v>0</v>
      </c>
      <c r="K24" s="156">
        <f>'R(20)'!AQ5</f>
        <v>0</v>
      </c>
      <c r="L24" s="156">
        <f>'R(20)'!AR5</f>
        <v>0</v>
      </c>
      <c r="M24" s="156">
        <f>'R(20)'!AS5</f>
        <v>0</v>
      </c>
      <c r="N24" s="156">
        <f>'R(20)'!AT5</f>
        <v>0</v>
      </c>
      <c r="O24" s="156">
        <f>'R(20)'!AU5</f>
        <v>0</v>
      </c>
      <c r="P24" s="156">
        <f>'R(20)'!AV5</f>
        <v>0</v>
      </c>
      <c r="Q24" s="156">
        <f>'R(20)'!AW5</f>
        <v>0</v>
      </c>
      <c r="R24" s="156">
        <f>'R(20)'!AX5</f>
        <v>0</v>
      </c>
      <c r="S24" s="156">
        <f>'R(20)'!AY5</f>
        <v>0</v>
      </c>
      <c r="T24" s="156">
        <f>'R(20)'!AZ5</f>
        <v>0</v>
      </c>
      <c r="U24" s="156">
        <f>'R(20)'!BA5</f>
        <v>0</v>
      </c>
      <c r="V24" s="156">
        <f>'R(20)'!BB5</f>
        <v>0</v>
      </c>
      <c r="W24" s="156">
        <f>'R(20)'!BC5</f>
        <v>0</v>
      </c>
      <c r="X24" s="156">
        <f>'R(20)'!BD5</f>
        <v>0</v>
      </c>
      <c r="Y24" s="156">
        <f>'R(20)'!BE5</f>
        <v>0</v>
      </c>
      <c r="Z24" s="156">
        <f>'R(20)'!BF5</f>
        <v>0</v>
      </c>
    </row>
    <row r="25" spans="1:26" ht="15">
      <c r="A25" s="155">
        <v>21</v>
      </c>
      <c r="B25" s="156">
        <f ca="1">'R(21)'!AH5</f>
        <v>0</v>
      </c>
      <c r="C25" s="156">
        <f>'R(21)'!AI5</f>
        <v>0</v>
      </c>
      <c r="D25" s="156">
        <f>'R(21)'!AJ5</f>
        <v>0</v>
      </c>
      <c r="E25" s="156" t="e">
        <f ca="1">'R(21)'!AK5</f>
        <v>#VALUE!</v>
      </c>
      <c r="F25" s="246">
        <f>'R(21)'!AL5</f>
        <v>0.41666666666666669</v>
      </c>
      <c r="G25" s="156">
        <f>'R(21)'!AM5</f>
        <v>0</v>
      </c>
      <c r="H25" s="156">
        <f>'R(21)'!AN5</f>
        <v>0</v>
      </c>
      <c r="I25" s="156">
        <f>'R(21)'!AO5</f>
        <v>0</v>
      </c>
      <c r="J25" s="156">
        <f>'R(21)'!AP5</f>
        <v>0</v>
      </c>
      <c r="K25" s="156">
        <f>'R(21)'!AQ5</f>
        <v>0</v>
      </c>
      <c r="L25" s="156">
        <f>'R(21)'!AR5</f>
        <v>0</v>
      </c>
      <c r="M25" s="156">
        <f>'R(21)'!AS5</f>
        <v>0</v>
      </c>
      <c r="N25" s="156">
        <f>'R(21)'!AT5</f>
        <v>0</v>
      </c>
      <c r="O25" s="156">
        <f>'R(21)'!AU5</f>
        <v>0</v>
      </c>
      <c r="P25" s="156">
        <f>'R(21)'!AV5</f>
        <v>0</v>
      </c>
      <c r="Q25" s="156">
        <f>'R(21)'!AW5</f>
        <v>0</v>
      </c>
      <c r="R25" s="156">
        <f>'R(21)'!AX5</f>
        <v>0</v>
      </c>
      <c r="S25" s="156">
        <f>'R(21)'!AY5</f>
        <v>0</v>
      </c>
      <c r="T25" s="156">
        <f>'R(21)'!AZ5</f>
        <v>0</v>
      </c>
      <c r="U25" s="156">
        <f>'R(21)'!BA5</f>
        <v>0</v>
      </c>
      <c r="V25" s="156">
        <f>'R(21)'!BB5</f>
        <v>0</v>
      </c>
      <c r="W25" s="156">
        <f>'R(21)'!BC5</f>
        <v>0</v>
      </c>
      <c r="X25" s="156">
        <f>'R(21)'!BD5</f>
        <v>0</v>
      </c>
      <c r="Y25" s="156">
        <f>'R(21)'!BE5</f>
        <v>0</v>
      </c>
      <c r="Z25" s="156">
        <f>'R(21)'!BF5</f>
        <v>0</v>
      </c>
    </row>
    <row r="26" spans="1:26" ht="15">
      <c r="A26" s="155">
        <v>22</v>
      </c>
      <c r="B26" s="156">
        <f ca="1">'R(22)'!AH5</f>
        <v>0</v>
      </c>
      <c r="C26" s="156">
        <f>'R(22)'!AI5</f>
        <v>0</v>
      </c>
      <c r="D26" s="156">
        <f>'R(22)'!AJ5</f>
        <v>0</v>
      </c>
      <c r="E26" s="156" t="e">
        <f ca="1">'R(22)'!AK5</f>
        <v>#VALUE!</v>
      </c>
      <c r="F26" s="246">
        <f>'R(22)'!AL5</f>
        <v>0.41666666666666669</v>
      </c>
      <c r="G26" s="156">
        <f>'R(22)'!AM5</f>
        <v>0</v>
      </c>
      <c r="H26" s="156">
        <f>'R(22)'!AN5</f>
        <v>0</v>
      </c>
      <c r="I26" s="156">
        <f>'R(22)'!AO5</f>
        <v>0</v>
      </c>
      <c r="J26" s="156">
        <f>'R(22)'!AP5</f>
        <v>0</v>
      </c>
      <c r="K26" s="156">
        <f>'R(22)'!AQ5</f>
        <v>0</v>
      </c>
      <c r="L26" s="156">
        <f>'R(22)'!AR5</f>
        <v>0</v>
      </c>
      <c r="M26" s="156">
        <f>'R(22)'!AS5</f>
        <v>0</v>
      </c>
      <c r="N26" s="156">
        <f>'R(22)'!AT5</f>
        <v>0</v>
      </c>
      <c r="O26" s="156">
        <f>'R(22)'!AU5</f>
        <v>0</v>
      </c>
      <c r="P26" s="156">
        <f>'R(22)'!AV5</f>
        <v>0</v>
      </c>
      <c r="Q26" s="156">
        <f>'R(22)'!AW5</f>
        <v>0</v>
      </c>
      <c r="R26" s="156">
        <f>'R(22)'!AX5</f>
        <v>0</v>
      </c>
      <c r="S26" s="156">
        <f>'R(22)'!AY5</f>
        <v>0</v>
      </c>
      <c r="T26" s="156">
        <f>'R(22)'!AZ5</f>
        <v>0</v>
      </c>
      <c r="U26" s="156">
        <f>'R(22)'!BA5</f>
        <v>0</v>
      </c>
      <c r="V26" s="156">
        <f>'R(22)'!BB5</f>
        <v>0</v>
      </c>
      <c r="W26" s="156">
        <f>'R(22)'!BC5</f>
        <v>0</v>
      </c>
      <c r="X26" s="156">
        <f>'R(22)'!BD5</f>
        <v>0</v>
      </c>
      <c r="Y26" s="156">
        <f>'R(22)'!BE5</f>
        <v>0</v>
      </c>
      <c r="Z26" s="156">
        <f>'R(22)'!BF5</f>
        <v>0</v>
      </c>
    </row>
    <row r="27" spans="1:26" ht="15">
      <c r="A27" s="155">
        <v>23</v>
      </c>
      <c r="B27" s="156">
        <f ca="1">'R(23)'!AH5</f>
        <v>0</v>
      </c>
      <c r="C27" s="156">
        <f>'R(23)'!AI5</f>
        <v>0</v>
      </c>
      <c r="D27" s="156">
        <f>'R(23)'!AJ5</f>
        <v>0</v>
      </c>
      <c r="E27" s="156" t="e">
        <f ca="1">'R(23)'!AK5</f>
        <v>#VALUE!</v>
      </c>
      <c r="F27" s="246">
        <f>'R(23)'!AL5</f>
        <v>0.41666666666666669</v>
      </c>
      <c r="G27" s="156">
        <f>'R(23)'!AM5</f>
        <v>0</v>
      </c>
      <c r="H27" s="156">
        <f>'R(23)'!AN5</f>
        <v>0</v>
      </c>
      <c r="I27" s="156">
        <f>'R(23)'!AO5</f>
        <v>0</v>
      </c>
      <c r="J27" s="156">
        <f>'R(23)'!AP5</f>
        <v>0</v>
      </c>
      <c r="K27" s="156">
        <f>'R(23)'!AQ5</f>
        <v>0</v>
      </c>
      <c r="L27" s="156">
        <f>'R(23)'!AR5</f>
        <v>0</v>
      </c>
      <c r="M27" s="156">
        <f>'R(23)'!AS5</f>
        <v>0</v>
      </c>
      <c r="N27" s="156">
        <f>'R(23)'!AT5</f>
        <v>0</v>
      </c>
      <c r="O27" s="156">
        <f>'R(23)'!AU5</f>
        <v>0</v>
      </c>
      <c r="P27" s="156">
        <f>'R(23)'!AV5</f>
        <v>0</v>
      </c>
      <c r="Q27" s="156">
        <f>'R(23)'!AW5</f>
        <v>0</v>
      </c>
      <c r="R27" s="156">
        <f>'R(23)'!AX5</f>
        <v>0</v>
      </c>
      <c r="S27" s="156">
        <f>'R(23)'!AY5</f>
        <v>0</v>
      </c>
      <c r="T27" s="156">
        <f>'R(23)'!AZ5</f>
        <v>0</v>
      </c>
      <c r="U27" s="156">
        <f>'R(23)'!BA5</f>
        <v>0</v>
      </c>
      <c r="V27" s="156">
        <f>'R(23)'!BB5</f>
        <v>0</v>
      </c>
      <c r="W27" s="156">
        <f>'R(23)'!BC5</f>
        <v>0</v>
      </c>
      <c r="X27" s="156">
        <f>'R(23)'!BD5</f>
        <v>0</v>
      </c>
      <c r="Y27" s="156">
        <f>'R(23)'!BE5</f>
        <v>0</v>
      </c>
      <c r="Z27" s="156">
        <f>'R(23)'!BF5</f>
        <v>0</v>
      </c>
    </row>
    <row r="28" spans="1:26" ht="15">
      <c r="A28" s="155">
        <v>24</v>
      </c>
      <c r="B28" s="156">
        <f ca="1">'R(24)'!AH5</f>
        <v>0</v>
      </c>
      <c r="C28" s="156">
        <f>'R(24)'!AI5</f>
        <v>0</v>
      </c>
      <c r="D28" s="156">
        <f>'R(24)'!AJ5</f>
        <v>0</v>
      </c>
      <c r="E28" s="156" t="e">
        <f ca="1">'R(24)'!AK5</f>
        <v>#VALUE!</v>
      </c>
      <c r="F28" s="246">
        <f>'R(24)'!AL5</f>
        <v>0.41666666666666669</v>
      </c>
      <c r="G28" s="156">
        <f>'R(24)'!AM5</f>
        <v>0</v>
      </c>
      <c r="H28" s="156">
        <f>'R(24)'!AN5</f>
        <v>0</v>
      </c>
      <c r="I28" s="156">
        <f>'R(24)'!AO5</f>
        <v>0</v>
      </c>
      <c r="J28" s="156">
        <f>'R(24)'!AP5</f>
        <v>0</v>
      </c>
      <c r="K28" s="156">
        <f>'R(24)'!AQ5</f>
        <v>0</v>
      </c>
      <c r="L28" s="156">
        <f>'R(24)'!AR5</f>
        <v>0</v>
      </c>
      <c r="M28" s="156">
        <f>'R(24)'!AS5</f>
        <v>0</v>
      </c>
      <c r="N28" s="156">
        <f>'R(24)'!AT5</f>
        <v>0</v>
      </c>
      <c r="O28" s="156">
        <f>'R(24)'!AU5</f>
        <v>0</v>
      </c>
      <c r="P28" s="156">
        <f>'R(24)'!AV5</f>
        <v>0</v>
      </c>
      <c r="Q28" s="156">
        <f>'R(24)'!AW5</f>
        <v>0</v>
      </c>
      <c r="R28" s="156">
        <f>'R(24)'!AX5</f>
        <v>0</v>
      </c>
      <c r="S28" s="156">
        <f>'R(24)'!AY5</f>
        <v>0</v>
      </c>
      <c r="T28" s="156">
        <f>'R(24)'!AZ5</f>
        <v>0</v>
      </c>
      <c r="U28" s="156">
        <f>'R(24)'!BA5</f>
        <v>0</v>
      </c>
      <c r="V28" s="156">
        <f>'R(24)'!BB5</f>
        <v>0</v>
      </c>
      <c r="W28" s="156">
        <f>'R(24)'!BC5</f>
        <v>0</v>
      </c>
      <c r="X28" s="156">
        <f>'R(24)'!BD5</f>
        <v>0</v>
      </c>
      <c r="Y28" s="156">
        <f>'R(24)'!BE5</f>
        <v>0</v>
      </c>
      <c r="Z28" s="156">
        <f>'R(24)'!BF5</f>
        <v>0</v>
      </c>
    </row>
    <row r="29" spans="1:26" ht="15">
      <c r="A29" s="155">
        <v>25</v>
      </c>
      <c r="B29" s="156">
        <f ca="1">'R(25)'!AH5</f>
        <v>0</v>
      </c>
      <c r="C29" s="156">
        <f>'R(25)'!AI5</f>
        <v>0</v>
      </c>
      <c r="D29" s="156">
        <f>'R(25)'!AJ5</f>
        <v>0</v>
      </c>
      <c r="E29" s="156" t="e">
        <f ca="1">'R(25)'!AK5</f>
        <v>#VALUE!</v>
      </c>
      <c r="F29" s="246">
        <f>'R(25)'!AL5</f>
        <v>0.41666666666666669</v>
      </c>
      <c r="G29" s="156">
        <f>'R(25)'!AM5</f>
        <v>0</v>
      </c>
      <c r="H29" s="156">
        <f>'R(25)'!AN5</f>
        <v>0</v>
      </c>
      <c r="I29" s="156">
        <f>'R(25)'!AO5</f>
        <v>0</v>
      </c>
      <c r="J29" s="156">
        <f>'R(25)'!AP5</f>
        <v>0</v>
      </c>
      <c r="K29" s="156">
        <f>'R(25)'!AQ5</f>
        <v>0</v>
      </c>
      <c r="L29" s="156">
        <f>'R(25)'!AR5</f>
        <v>0</v>
      </c>
      <c r="M29" s="156">
        <f>'R(25)'!AS5</f>
        <v>0</v>
      </c>
      <c r="N29" s="156">
        <f>'R(25)'!AT5</f>
        <v>0</v>
      </c>
      <c r="O29" s="156">
        <f>'R(25)'!AU5</f>
        <v>0</v>
      </c>
      <c r="P29" s="156">
        <f>'R(25)'!AV5</f>
        <v>0</v>
      </c>
      <c r="Q29" s="156">
        <f>'R(25)'!AW5</f>
        <v>0</v>
      </c>
      <c r="R29" s="156">
        <f>'R(25)'!AX5</f>
        <v>0</v>
      </c>
      <c r="S29" s="156">
        <f>'R(25)'!AY5</f>
        <v>0</v>
      </c>
      <c r="T29" s="156">
        <f>'R(25)'!AZ5</f>
        <v>0</v>
      </c>
      <c r="U29" s="156">
        <f>'R(25)'!BA5</f>
        <v>0</v>
      </c>
      <c r="V29" s="156">
        <f>'R(25)'!BB5</f>
        <v>0</v>
      </c>
      <c r="W29" s="156">
        <f>'R(25)'!BC5</f>
        <v>0</v>
      </c>
      <c r="X29" s="156">
        <f>'R(25)'!BD5</f>
        <v>0</v>
      </c>
      <c r="Y29" s="156">
        <f>'R(25)'!BE5</f>
        <v>0</v>
      </c>
      <c r="Z29" s="156">
        <f>'R(25)'!BF5</f>
        <v>0</v>
      </c>
    </row>
    <row r="30" spans="1:26" ht="15">
      <c r="A30" s="155">
        <v>26</v>
      </c>
      <c r="B30" s="156">
        <f ca="1">'R(26)'!AH5</f>
        <v>0</v>
      </c>
      <c r="C30" s="156">
        <f>'R(26)'!AI5</f>
        <v>0</v>
      </c>
      <c r="D30" s="156">
        <f>'R(26)'!AJ5</f>
        <v>0</v>
      </c>
      <c r="E30" s="156" t="e">
        <f ca="1">'R(26)'!AK5</f>
        <v>#VALUE!</v>
      </c>
      <c r="F30" s="246">
        <f>'R(26)'!AL5</f>
        <v>0.41666666666666669</v>
      </c>
      <c r="G30" s="156">
        <f>'R(26)'!AM5</f>
        <v>0</v>
      </c>
      <c r="H30" s="156">
        <f>'R(26)'!AN5</f>
        <v>0</v>
      </c>
      <c r="I30" s="156">
        <f>'R(26)'!AO5</f>
        <v>0</v>
      </c>
      <c r="J30" s="156">
        <f>'R(26)'!AP5</f>
        <v>0</v>
      </c>
      <c r="K30" s="156">
        <f>'R(26)'!AQ5</f>
        <v>0</v>
      </c>
      <c r="L30" s="156">
        <f>'R(26)'!AR5</f>
        <v>0</v>
      </c>
      <c r="M30" s="156">
        <f>'R(26)'!AS5</f>
        <v>0</v>
      </c>
      <c r="N30" s="156">
        <f>'R(26)'!AT5</f>
        <v>0</v>
      </c>
      <c r="O30" s="156">
        <f>'R(26)'!AU5</f>
        <v>0</v>
      </c>
      <c r="P30" s="156">
        <f>'R(26)'!AV5</f>
        <v>0</v>
      </c>
      <c r="Q30" s="156">
        <f>'R(26)'!AW5</f>
        <v>0</v>
      </c>
      <c r="R30" s="156">
        <f>'R(26)'!AX5</f>
        <v>0</v>
      </c>
      <c r="S30" s="156">
        <f>'R(26)'!AY5</f>
        <v>0</v>
      </c>
      <c r="T30" s="156">
        <f>'R(26)'!AZ5</f>
        <v>0</v>
      </c>
      <c r="U30" s="156">
        <f>'R(26)'!BA5</f>
        <v>0</v>
      </c>
      <c r="V30" s="156">
        <f>'R(26)'!BB5</f>
        <v>0</v>
      </c>
      <c r="W30" s="156">
        <f>'R(26)'!BC5</f>
        <v>0</v>
      </c>
      <c r="X30" s="156">
        <f>'R(26)'!BD5</f>
        <v>0</v>
      </c>
      <c r="Y30" s="156">
        <f>'R(26)'!BE5</f>
        <v>0</v>
      </c>
      <c r="Z30" s="156">
        <f>'R(26)'!BF5</f>
        <v>0</v>
      </c>
    </row>
    <row r="31" spans="1:26" ht="15">
      <c r="A31" s="155">
        <v>27</v>
      </c>
      <c r="B31" s="156">
        <f ca="1">'R(27)'!AH5</f>
        <v>0</v>
      </c>
      <c r="C31" s="156">
        <f>'R(27)'!AI5</f>
        <v>0</v>
      </c>
      <c r="D31" s="156">
        <f>'R(27)'!AJ5</f>
        <v>0</v>
      </c>
      <c r="E31" s="156" t="e">
        <f ca="1">'R(27)'!AK5</f>
        <v>#VALUE!</v>
      </c>
      <c r="F31" s="246">
        <f>'R(27)'!AL5</f>
        <v>0.41666666666666669</v>
      </c>
      <c r="G31" s="156">
        <f>'R(27)'!AM5</f>
        <v>0</v>
      </c>
      <c r="H31" s="156">
        <f>'R(27)'!AN5</f>
        <v>0</v>
      </c>
      <c r="I31" s="156">
        <f>'R(27)'!AO5</f>
        <v>0</v>
      </c>
      <c r="J31" s="156">
        <f>'R(27)'!AP5</f>
        <v>0</v>
      </c>
      <c r="K31" s="156">
        <f>'R(27)'!AQ5</f>
        <v>0</v>
      </c>
      <c r="L31" s="156">
        <f>'R(27)'!AR5</f>
        <v>0</v>
      </c>
      <c r="M31" s="156">
        <f>'R(27)'!AS5</f>
        <v>0</v>
      </c>
      <c r="N31" s="156">
        <f>'R(27)'!AT5</f>
        <v>0</v>
      </c>
      <c r="O31" s="156">
        <f>'R(27)'!AU5</f>
        <v>0</v>
      </c>
      <c r="P31" s="156">
        <f>'R(27)'!AV5</f>
        <v>0</v>
      </c>
      <c r="Q31" s="156">
        <f>'R(27)'!AW5</f>
        <v>0</v>
      </c>
      <c r="R31" s="156">
        <f>'R(27)'!AX5</f>
        <v>0</v>
      </c>
      <c r="S31" s="156">
        <f>'R(27)'!AY5</f>
        <v>0</v>
      </c>
      <c r="T31" s="156">
        <f>'R(27)'!AZ5</f>
        <v>0</v>
      </c>
      <c r="U31" s="156">
        <f>'R(27)'!BA5</f>
        <v>0</v>
      </c>
      <c r="V31" s="156">
        <f>'R(27)'!BB5</f>
        <v>0</v>
      </c>
      <c r="W31" s="156">
        <f>'R(27)'!BC5</f>
        <v>0</v>
      </c>
      <c r="X31" s="156">
        <f>'R(27)'!BD5</f>
        <v>0</v>
      </c>
      <c r="Y31" s="156">
        <f>'R(27)'!BE5</f>
        <v>0</v>
      </c>
      <c r="Z31" s="156">
        <f>'R(27)'!BF5</f>
        <v>0</v>
      </c>
    </row>
    <row r="32" spans="1:26" ht="15">
      <c r="A32" s="155">
        <v>28</v>
      </c>
      <c r="B32" s="156">
        <f ca="1">'R(28)'!AH5</f>
        <v>0</v>
      </c>
      <c r="C32" s="156">
        <f>'R(28)'!AI5</f>
        <v>4</v>
      </c>
      <c r="D32" s="156">
        <f>'R(28)'!AJ5</f>
        <v>0</v>
      </c>
      <c r="E32" s="156" t="e">
        <f ca="1">'R(28)'!AK5</f>
        <v>#VALUE!</v>
      </c>
      <c r="F32" s="246">
        <f>'R(28)'!AL5</f>
        <v>2.6458333333333335</v>
      </c>
      <c r="G32" s="156">
        <f>'R(28)'!AM5</f>
        <v>0</v>
      </c>
      <c r="H32" s="156">
        <f>'R(28)'!AN5</f>
        <v>2</v>
      </c>
      <c r="I32" s="156">
        <f>'R(28)'!AO5</f>
        <v>3</v>
      </c>
      <c r="J32" s="156">
        <f>'R(28)'!AP5</f>
        <v>0</v>
      </c>
      <c r="K32" s="156">
        <f>'R(28)'!AQ5</f>
        <v>1</v>
      </c>
      <c r="L32" s="156">
        <f>'R(28)'!AR5</f>
        <v>3</v>
      </c>
      <c r="M32" s="156">
        <f>'R(28)'!AS5</f>
        <v>1</v>
      </c>
      <c r="N32" s="156">
        <f>'R(28)'!AT5</f>
        <v>1</v>
      </c>
      <c r="O32" s="156">
        <f>'R(28)'!AU5</f>
        <v>0</v>
      </c>
      <c r="P32" s="156">
        <f>'R(28)'!AV5</f>
        <v>0</v>
      </c>
      <c r="Q32" s="156">
        <f>'R(28)'!AW5</f>
        <v>1</v>
      </c>
      <c r="R32" s="156">
        <f>'R(28)'!AX5</f>
        <v>2</v>
      </c>
      <c r="S32" s="156">
        <f>'R(28)'!AY5</f>
        <v>1</v>
      </c>
      <c r="T32" s="156">
        <f>'R(28)'!AZ5</f>
        <v>1</v>
      </c>
      <c r="U32" s="156">
        <f>'R(28)'!BA5</f>
        <v>0</v>
      </c>
      <c r="V32" s="156">
        <f>'R(28)'!BB5</f>
        <v>0</v>
      </c>
      <c r="W32" s="156">
        <f>'R(28)'!BC5</f>
        <v>0</v>
      </c>
      <c r="X32" s="156">
        <f>'R(28)'!BD5</f>
        <v>0</v>
      </c>
      <c r="Y32" s="156">
        <f>'R(28)'!BE5</f>
        <v>0</v>
      </c>
      <c r="Z32" s="156">
        <f>'R(28)'!BF5</f>
        <v>0</v>
      </c>
    </row>
    <row r="33" spans="1:26" ht="15">
      <c r="A33" s="155">
        <v>29</v>
      </c>
      <c r="B33" s="156">
        <f ca="1">'R(29)'!AH5</f>
        <v>0</v>
      </c>
      <c r="C33" s="156">
        <f>'R(29)'!AI5</f>
        <v>0</v>
      </c>
      <c r="D33" s="156">
        <f>'R(29)'!AJ5</f>
        <v>0</v>
      </c>
      <c r="E33" s="156" t="e">
        <f ca="1">'R(29)'!AK5</f>
        <v>#VALUE!</v>
      </c>
      <c r="F33" s="246">
        <f>'R(29)'!AL5</f>
        <v>0.41666666666666669</v>
      </c>
      <c r="G33" s="156">
        <f>'R(29)'!AM5</f>
        <v>0</v>
      </c>
      <c r="H33" s="156">
        <f>'R(29)'!AN5</f>
        <v>0</v>
      </c>
      <c r="I33" s="156">
        <f>'R(29)'!AO5</f>
        <v>0</v>
      </c>
      <c r="J33" s="156">
        <f>'R(29)'!AP5</f>
        <v>0</v>
      </c>
      <c r="K33" s="156">
        <f>'R(29)'!AQ5</f>
        <v>0</v>
      </c>
      <c r="L33" s="156">
        <f>'R(29)'!AR5</f>
        <v>0</v>
      </c>
      <c r="M33" s="156">
        <f>'R(29)'!AS5</f>
        <v>0</v>
      </c>
      <c r="N33" s="156">
        <f>'R(29)'!AT5</f>
        <v>0</v>
      </c>
      <c r="O33" s="156">
        <f>'R(29)'!AU5</f>
        <v>0</v>
      </c>
      <c r="P33" s="156">
        <f>'R(29)'!AV5</f>
        <v>0</v>
      </c>
      <c r="Q33" s="156">
        <f>'R(29)'!AW5</f>
        <v>0</v>
      </c>
      <c r="R33" s="156">
        <f>'R(29)'!AX5</f>
        <v>0</v>
      </c>
      <c r="S33" s="156">
        <f>'R(29)'!AY5</f>
        <v>0</v>
      </c>
      <c r="T33" s="156">
        <f>'R(29)'!AZ5</f>
        <v>0</v>
      </c>
      <c r="U33" s="156">
        <f>'R(29)'!BA5</f>
        <v>0</v>
      </c>
      <c r="V33" s="156">
        <f>'R(29)'!BB5</f>
        <v>0</v>
      </c>
      <c r="W33" s="156">
        <f>'R(29)'!BC5</f>
        <v>0</v>
      </c>
      <c r="X33" s="156">
        <f>'R(29)'!BD5</f>
        <v>0</v>
      </c>
      <c r="Y33" s="156">
        <f>'R(29)'!BE5</f>
        <v>0</v>
      </c>
      <c r="Z33" s="156">
        <f>'R(29)'!BF5</f>
        <v>0</v>
      </c>
    </row>
    <row r="34" spans="1:26" ht="15.75" thickBot="1">
      <c r="A34" s="155">
        <v>30</v>
      </c>
      <c r="B34" s="156">
        <f ca="1">'R(30)'!AH5</f>
        <v>0</v>
      </c>
      <c r="C34" s="156">
        <f>'R(30)'!AI5</f>
        <v>0</v>
      </c>
      <c r="D34" s="156">
        <f>'R(30)'!AJ5</f>
        <v>0</v>
      </c>
      <c r="E34" s="156" t="e">
        <f ca="1">'R(30)'!AK5</f>
        <v>#VALUE!</v>
      </c>
      <c r="F34" s="246">
        <f>'R(30)'!AL5</f>
        <v>0.41666666666666669</v>
      </c>
      <c r="G34" s="156">
        <f>'R(30)'!AM5</f>
        <v>0</v>
      </c>
      <c r="H34" s="156">
        <f>'R(30)'!AN5</f>
        <v>0</v>
      </c>
      <c r="I34" s="156">
        <f>'R(30)'!AO5</f>
        <v>0</v>
      </c>
      <c r="J34" s="156">
        <f>'R(30)'!AP5</f>
        <v>0</v>
      </c>
      <c r="K34" s="156">
        <f>'R(30)'!AQ5</f>
        <v>0</v>
      </c>
      <c r="L34" s="156">
        <f>'R(30)'!AR5</f>
        <v>0</v>
      </c>
      <c r="M34" s="156">
        <f>'R(30)'!AS5</f>
        <v>0</v>
      </c>
      <c r="N34" s="156">
        <f>'R(30)'!AT5</f>
        <v>0</v>
      </c>
      <c r="O34" s="156">
        <f>'R(30)'!AU5</f>
        <v>0</v>
      </c>
      <c r="P34" s="156">
        <f>'R(30)'!AV5</f>
        <v>0</v>
      </c>
      <c r="Q34" s="156">
        <f>'R(30)'!AW5</f>
        <v>0</v>
      </c>
      <c r="R34" s="156">
        <f>'R(30)'!AX5</f>
        <v>0</v>
      </c>
      <c r="S34" s="156">
        <f>'R(30)'!AY5</f>
        <v>0</v>
      </c>
      <c r="T34" s="156">
        <f>'R(30)'!AZ5</f>
        <v>0</v>
      </c>
      <c r="U34" s="156">
        <f>'R(30)'!BA5</f>
        <v>0</v>
      </c>
      <c r="V34" s="156">
        <f>'R(30)'!BB5</f>
        <v>0</v>
      </c>
      <c r="W34" s="156">
        <f>'R(30)'!BC5</f>
        <v>0</v>
      </c>
      <c r="X34" s="156">
        <f>'R(30)'!BD5</f>
        <v>0</v>
      </c>
      <c r="Y34" s="156">
        <f>'R(30)'!BE5</f>
        <v>0</v>
      </c>
      <c r="Z34" s="156">
        <f>'R(30)'!BF5</f>
        <v>0</v>
      </c>
    </row>
    <row r="35" spans="1:26" s="160" customFormat="1" ht="19.149999999999999" customHeight="1" thickBot="1">
      <c r="A35" s="157" t="s">
        <v>178</v>
      </c>
      <c r="B35" s="158">
        <f ca="1">SUM(B5:B34)</f>
        <v>0</v>
      </c>
      <c r="C35" s="158">
        <f>SUM(C5:C34)</f>
        <v>5</v>
      </c>
      <c r="D35" s="158">
        <f>SUM(D5:D34)</f>
        <v>0</v>
      </c>
      <c r="E35" s="158"/>
      <c r="F35" s="159">
        <f t="shared" ref="F35:Z35" si="0">SUM(F5:F34)</f>
        <v>14.312499999999998</v>
      </c>
      <c r="G35" s="158">
        <f t="shared" si="0"/>
        <v>0</v>
      </c>
      <c r="H35" s="158">
        <f t="shared" si="0"/>
        <v>2</v>
      </c>
      <c r="I35" s="158">
        <f t="shared" si="0"/>
        <v>3</v>
      </c>
      <c r="J35" s="158">
        <f t="shared" si="0"/>
        <v>0</v>
      </c>
      <c r="K35" s="158">
        <f t="shared" si="0"/>
        <v>1</v>
      </c>
      <c r="L35" s="158">
        <f t="shared" si="0"/>
        <v>3</v>
      </c>
      <c r="M35" s="158">
        <f t="shared" si="0"/>
        <v>1</v>
      </c>
      <c r="N35" s="158">
        <f t="shared" si="0"/>
        <v>1</v>
      </c>
      <c r="O35" s="158">
        <f t="shared" si="0"/>
        <v>1</v>
      </c>
      <c r="P35" s="158">
        <f t="shared" si="0"/>
        <v>0</v>
      </c>
      <c r="Q35" s="158">
        <f t="shared" si="0"/>
        <v>1</v>
      </c>
      <c r="R35" s="158">
        <f t="shared" si="0"/>
        <v>2</v>
      </c>
      <c r="S35" s="158">
        <f t="shared" si="0"/>
        <v>1</v>
      </c>
      <c r="T35" s="158">
        <f t="shared" si="0"/>
        <v>1</v>
      </c>
      <c r="U35" s="158">
        <f t="shared" si="0"/>
        <v>0</v>
      </c>
      <c r="V35" s="158">
        <f t="shared" si="0"/>
        <v>0</v>
      </c>
      <c r="W35" s="158">
        <f t="shared" si="0"/>
        <v>0</v>
      </c>
      <c r="X35" s="158">
        <f t="shared" si="0"/>
        <v>0</v>
      </c>
      <c r="Y35" s="158">
        <f t="shared" si="0"/>
        <v>0</v>
      </c>
      <c r="Z35" s="158">
        <f t="shared" si="0"/>
        <v>0</v>
      </c>
    </row>
  </sheetData>
  <mergeCells count="7">
    <mergeCell ref="W1:Z1"/>
    <mergeCell ref="A1:V1"/>
    <mergeCell ref="B3:F3"/>
    <mergeCell ref="G3:J3"/>
    <mergeCell ref="K3:N3"/>
    <mergeCell ref="O3:Z3"/>
    <mergeCell ref="B2:Z2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A7748-B4A7-4593-8DB9-6DC0D6F53304}">
  <sheetPr>
    <tabColor theme="7" tint="-0.249977111117893"/>
  </sheetPr>
  <dimension ref="A1:AO35"/>
  <sheetViews>
    <sheetView zoomScale="60" zoomScaleNormal="60" workbookViewId="0">
      <selection activeCell="E43" sqref="E43"/>
    </sheetView>
  </sheetViews>
  <sheetFormatPr defaultColWidth="10.125" defaultRowHeight="12.75"/>
  <cols>
    <col min="1" max="36" width="11.75" style="143" customWidth="1"/>
    <col min="37" max="37" width="13.625" style="143" bestFit="1" customWidth="1"/>
    <col min="38" max="41" width="11.75" style="143" customWidth="1"/>
    <col min="42" max="16384" width="10.125" style="143"/>
  </cols>
  <sheetData>
    <row r="1" spans="1:41" ht="47.45" customHeight="1" thickBot="1">
      <c r="A1" s="529" t="s">
        <v>227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1"/>
      <c r="AL1" s="526" t="s">
        <v>228</v>
      </c>
      <c r="AM1" s="527"/>
      <c r="AN1" s="527"/>
      <c r="AO1" s="528"/>
    </row>
    <row r="2" spans="1:41" s="144" customFormat="1" ht="31.15" customHeight="1" thickBot="1">
      <c r="A2" s="532" t="s">
        <v>229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</row>
    <row r="3" spans="1:41" s="145" customFormat="1" ht="55.9" customHeight="1" thickBot="1">
      <c r="A3" s="237"/>
      <c r="B3" s="363" t="s">
        <v>204</v>
      </c>
      <c r="C3" s="363"/>
      <c r="D3" s="363"/>
      <c r="E3" s="363"/>
      <c r="F3" s="363"/>
      <c r="G3" s="363" t="s">
        <v>205</v>
      </c>
      <c r="H3" s="363"/>
      <c r="I3" s="363"/>
      <c r="J3" s="363"/>
      <c r="K3" s="363"/>
      <c r="L3" s="533" t="s">
        <v>173</v>
      </c>
      <c r="M3" s="358"/>
      <c r="N3" s="358"/>
      <c r="O3" s="358"/>
      <c r="P3" s="359"/>
      <c r="Q3" s="534" t="s">
        <v>129</v>
      </c>
      <c r="R3" s="534"/>
      <c r="S3" s="534"/>
      <c r="T3" s="534"/>
      <c r="U3" s="535"/>
      <c r="V3" s="536" t="s">
        <v>130</v>
      </c>
      <c r="W3" s="537"/>
      <c r="X3" s="537"/>
      <c r="Y3" s="537"/>
      <c r="Z3" s="538"/>
      <c r="AA3" s="539" t="s">
        <v>131</v>
      </c>
      <c r="AB3" s="540"/>
      <c r="AC3" s="540"/>
      <c r="AD3" s="540"/>
      <c r="AE3" s="541"/>
      <c r="AF3" s="542" t="s">
        <v>132</v>
      </c>
      <c r="AG3" s="543"/>
      <c r="AH3" s="543"/>
      <c r="AI3" s="543"/>
      <c r="AJ3" s="544"/>
      <c r="AK3" s="545" t="s">
        <v>167</v>
      </c>
      <c r="AL3" s="545"/>
      <c r="AM3" s="545"/>
      <c r="AN3" s="545"/>
      <c r="AO3" s="545"/>
    </row>
    <row r="4" spans="1:41" s="154" customFormat="1" ht="15">
      <c r="A4" s="236" t="s">
        <v>232</v>
      </c>
      <c r="B4" s="236" t="s">
        <v>144</v>
      </c>
      <c r="C4" s="236" t="s">
        <v>149</v>
      </c>
      <c r="D4" s="236" t="s">
        <v>151</v>
      </c>
      <c r="E4" s="236" t="s">
        <v>152</v>
      </c>
      <c r="F4" s="236" t="s">
        <v>157</v>
      </c>
      <c r="G4" s="236" t="s">
        <v>144</v>
      </c>
      <c r="H4" s="236" t="s">
        <v>149</v>
      </c>
      <c r="I4" s="236" t="s">
        <v>151</v>
      </c>
      <c r="J4" s="236" t="s">
        <v>152</v>
      </c>
      <c r="K4" s="236" t="s">
        <v>157</v>
      </c>
      <c r="L4" s="236" t="s">
        <v>144</v>
      </c>
      <c r="M4" s="236" t="s">
        <v>149</v>
      </c>
      <c r="N4" s="236" t="s">
        <v>151</v>
      </c>
      <c r="O4" s="236" t="s">
        <v>152</v>
      </c>
      <c r="P4" s="236" t="s">
        <v>157</v>
      </c>
      <c r="Q4" s="146" t="s">
        <v>144</v>
      </c>
      <c r="R4" s="146" t="s">
        <v>149</v>
      </c>
      <c r="S4" s="146" t="s">
        <v>151</v>
      </c>
      <c r="T4" s="146" t="s">
        <v>152</v>
      </c>
      <c r="U4" s="146" t="s">
        <v>157</v>
      </c>
      <c r="V4" s="146" t="s">
        <v>144</v>
      </c>
      <c r="W4" s="146" t="s">
        <v>149</v>
      </c>
      <c r="X4" s="146" t="s">
        <v>151</v>
      </c>
      <c r="Y4" s="146" t="s">
        <v>152</v>
      </c>
      <c r="Z4" s="146" t="s">
        <v>157</v>
      </c>
      <c r="AA4" s="146" t="s">
        <v>144</v>
      </c>
      <c r="AB4" s="146" t="s">
        <v>149</v>
      </c>
      <c r="AC4" s="146" t="s">
        <v>151</v>
      </c>
      <c r="AD4" s="146" t="s">
        <v>152</v>
      </c>
      <c r="AE4" s="146" t="s">
        <v>157</v>
      </c>
      <c r="AF4" s="146" t="s">
        <v>144</v>
      </c>
      <c r="AG4" s="146" t="s">
        <v>149</v>
      </c>
      <c r="AH4" s="146" t="s">
        <v>151</v>
      </c>
      <c r="AI4" s="146" t="s">
        <v>152</v>
      </c>
      <c r="AJ4" s="146" t="s">
        <v>157</v>
      </c>
      <c r="AK4" s="146" t="s">
        <v>144</v>
      </c>
      <c r="AL4" s="146" t="s">
        <v>149</v>
      </c>
      <c r="AM4" s="146" t="s">
        <v>151</v>
      </c>
      <c r="AN4" s="146" t="s">
        <v>152</v>
      </c>
      <c r="AO4" s="146" t="s">
        <v>157</v>
      </c>
    </row>
    <row r="5" spans="1:41" ht="31.5" customHeight="1">
      <c r="A5" s="155">
        <v>1</v>
      </c>
      <c r="B5" s="233" t="e">
        <f ca="1">'R(1)'!AE39</f>
        <v>#VALUE!</v>
      </c>
      <c r="C5" s="233" t="e">
        <f ca="1">'R(1)'!AF39</f>
        <v>#VALUE!</v>
      </c>
      <c r="D5" s="233" t="e">
        <f ca="1">'R(1)'!AG39</f>
        <v>#VALUE!</v>
      </c>
      <c r="E5" s="233" t="e">
        <f ca="1">'R(1)'!AH39</f>
        <v>#VALUE!</v>
      </c>
      <c r="F5" s="233" t="e">
        <f ca="1">'R(1)'!AI39</f>
        <v>#VALUE!</v>
      </c>
      <c r="G5" s="235">
        <f>'R(1)'!AJ39</f>
        <v>0</v>
      </c>
      <c r="H5" s="235">
        <f>'R(1)'!AK39</f>
        <v>0</v>
      </c>
      <c r="I5" s="235">
        <f>'R(1)'!AL39</f>
        <v>0</v>
      </c>
      <c r="J5" s="235">
        <f>'R(1)'!AM39</f>
        <v>0</v>
      </c>
      <c r="K5" s="235">
        <f>'R(1)'!AN39</f>
        <v>0</v>
      </c>
      <c r="L5" s="235">
        <f>'R(1)'!AO39</f>
        <v>0</v>
      </c>
      <c r="M5" s="235">
        <f>'R(1)'!AP39</f>
        <v>0</v>
      </c>
      <c r="N5" s="235">
        <f>'R(1)'!AQ39</f>
        <v>0</v>
      </c>
      <c r="O5" s="235" t="str">
        <f>'R(1)'!AR39</f>
        <v>Remota</v>
      </c>
      <c r="P5" s="235">
        <f>'R(1)'!AS39</f>
        <v>0</v>
      </c>
      <c r="Q5" s="235">
        <f>'R(1)'!AT39</f>
        <v>0</v>
      </c>
      <c r="R5" s="235">
        <f>'R(1)'!AU39</f>
        <v>0</v>
      </c>
      <c r="S5" s="235">
        <f>'R(1)'!AV39</f>
        <v>0</v>
      </c>
      <c r="T5" s="235">
        <f>'R(1)'!AW39</f>
        <v>0</v>
      </c>
      <c r="U5" s="235">
        <f>'R(1)'!AX39</f>
        <v>0</v>
      </c>
      <c r="V5" s="235">
        <f>'R(1)'!AY39</f>
        <v>0</v>
      </c>
      <c r="W5" s="235">
        <f>'R(1)'!AZ39</f>
        <v>0</v>
      </c>
      <c r="X5" s="235">
        <f>'R(1)'!BA39</f>
        <v>0</v>
      </c>
      <c r="Y5" s="235">
        <f>'R(1)'!BB39</f>
        <v>0</v>
      </c>
      <c r="Z5" s="235">
        <f>'R(1)'!BC39</f>
        <v>0</v>
      </c>
      <c r="AA5" s="235">
        <f>'R(1)'!BD39</f>
        <v>0</v>
      </c>
      <c r="AB5" s="235">
        <f>'R(1)'!BE39</f>
        <v>0</v>
      </c>
      <c r="AC5" s="235">
        <f>'R(1)'!BF39</f>
        <v>0</v>
      </c>
      <c r="AD5" s="235">
        <f>'R(1)'!BG39</f>
        <v>0</v>
      </c>
      <c r="AE5" s="235">
        <f>'R(1)'!BH39</f>
        <v>0</v>
      </c>
      <c r="AF5" s="235">
        <f>'R(1)'!BI39</f>
        <v>0</v>
      </c>
      <c r="AG5" s="235">
        <f>'R(1)'!BJ39</f>
        <v>0</v>
      </c>
      <c r="AH5" s="235">
        <f>'R(1)'!BK39</f>
        <v>0</v>
      </c>
      <c r="AI5" s="235">
        <f>'R(1)'!BL39</f>
        <v>0</v>
      </c>
      <c r="AJ5" s="235">
        <f>'R(1)'!BM39</f>
        <v>0</v>
      </c>
      <c r="AK5" s="235" t="str">
        <f>'R(1)'!BN39</f>
        <v>Conceptos de Habitabilidad</v>
      </c>
      <c r="AL5" s="235">
        <f>'R(1)'!BO39</f>
        <v>0</v>
      </c>
      <c r="AM5" s="235">
        <f>'R(1)'!BP39</f>
        <v>0</v>
      </c>
      <c r="AN5" s="235">
        <f>'R(1)'!BQ39</f>
        <v>0</v>
      </c>
      <c r="AO5" s="235">
        <f>'R(1)'!BR39</f>
        <v>0</v>
      </c>
    </row>
    <row r="6" spans="1:41" ht="30" customHeight="1">
      <c r="A6" s="155">
        <v>2</v>
      </c>
      <c r="B6" s="233" t="e">
        <f ca="1">'R(2)'!AE39</f>
        <v>#VALUE!</v>
      </c>
      <c r="C6" s="233" t="e">
        <f ca="1">'R(2)'!AF39</f>
        <v>#VALUE!</v>
      </c>
      <c r="D6" s="233" t="e">
        <f ca="1">'R(2)'!AG39</f>
        <v>#VALUE!</v>
      </c>
      <c r="E6" s="233" t="e">
        <f ca="1">'R(2)'!AH39</f>
        <v>#VALUE!</v>
      </c>
      <c r="F6" s="233" t="e">
        <f ca="1">'R(2)'!AI39</f>
        <v>#VALUE!</v>
      </c>
      <c r="G6" s="235">
        <f>'R(2)'!AJ39</f>
        <v>0</v>
      </c>
      <c r="H6" s="235">
        <f>'R(2)'!AK39</f>
        <v>0</v>
      </c>
      <c r="I6" s="235">
        <f>'R(2)'!AL39</f>
        <v>0</v>
      </c>
      <c r="J6" s="235">
        <f>'R(2)'!AM39</f>
        <v>0</v>
      </c>
      <c r="K6" s="235">
        <f>'R(2)'!AN39</f>
        <v>0</v>
      </c>
      <c r="L6" s="235">
        <f>'R(2)'!AO39</f>
        <v>0</v>
      </c>
      <c r="M6" s="235">
        <f>'R(2)'!AP39</f>
        <v>0</v>
      </c>
      <c r="N6" s="235">
        <f>'R(2)'!AQ39</f>
        <v>0</v>
      </c>
      <c r="O6" s="235">
        <f>'R(2)'!AR39</f>
        <v>0</v>
      </c>
      <c r="P6" s="235">
        <f>'R(2)'!AS39</f>
        <v>0</v>
      </c>
      <c r="Q6" s="235">
        <f>'R(2)'!AT39</f>
        <v>0</v>
      </c>
      <c r="R6" s="235">
        <f>'R(2)'!AU39</f>
        <v>0</v>
      </c>
      <c r="S6" s="235">
        <f>'R(2)'!AV39</f>
        <v>0</v>
      </c>
      <c r="T6" s="235">
        <f>'R(2)'!AW39</f>
        <v>0</v>
      </c>
      <c r="U6" s="235">
        <f>'R(2)'!AX39</f>
        <v>0</v>
      </c>
      <c r="V6" s="235">
        <f>'R(2)'!AY39</f>
        <v>0</v>
      </c>
      <c r="W6" s="235">
        <f>'R(2)'!AZ39</f>
        <v>0</v>
      </c>
      <c r="X6" s="235">
        <f>'R(2)'!BA39</f>
        <v>0</v>
      </c>
      <c r="Y6" s="235">
        <f>'R(2)'!BB39</f>
        <v>0</v>
      </c>
      <c r="Z6" s="235">
        <f>'R(2)'!BC39</f>
        <v>0</v>
      </c>
      <c r="AA6" s="235">
        <f>'R(2)'!BD39</f>
        <v>0</v>
      </c>
      <c r="AB6" s="235">
        <f>'R(2)'!BE39</f>
        <v>0</v>
      </c>
      <c r="AC6" s="235">
        <f>'R(2)'!BF39</f>
        <v>0</v>
      </c>
      <c r="AD6" s="235">
        <f>'R(2)'!BG39</f>
        <v>0</v>
      </c>
      <c r="AE6" s="235">
        <f>'R(2)'!BH39</f>
        <v>0</v>
      </c>
      <c r="AF6" s="235">
        <f>'R(2)'!BI39</f>
        <v>0</v>
      </c>
      <c r="AG6" s="235">
        <f>'R(2)'!BJ39</f>
        <v>0</v>
      </c>
      <c r="AH6" s="235">
        <f>'R(2)'!BK39</f>
        <v>0</v>
      </c>
      <c r="AI6" s="235">
        <f>'R(2)'!BL39</f>
        <v>0</v>
      </c>
      <c r="AJ6" s="235">
        <f>'R(2)'!BM39</f>
        <v>0</v>
      </c>
      <c r="AK6" s="235">
        <f>'R(2)'!BN39</f>
        <v>0</v>
      </c>
      <c r="AL6" s="235">
        <f>'R(2)'!BO39</f>
        <v>0</v>
      </c>
      <c r="AM6" s="235">
        <f>'R(2)'!BP39</f>
        <v>0</v>
      </c>
      <c r="AN6" s="235">
        <f>'R(2)'!BQ39</f>
        <v>0</v>
      </c>
      <c r="AO6" s="235">
        <f>'R(2)'!BR39</f>
        <v>0</v>
      </c>
    </row>
    <row r="7" spans="1:41" ht="15">
      <c r="A7" s="155">
        <v>3</v>
      </c>
      <c r="B7" s="233" t="e">
        <f ca="1">'R(3)'!AE39</f>
        <v>#VALUE!</v>
      </c>
      <c r="C7" s="233" t="e">
        <f ca="1">'R(3)'!AF39</f>
        <v>#VALUE!</v>
      </c>
      <c r="D7" s="233" t="e">
        <f ca="1">'R(3)'!AG39</f>
        <v>#VALUE!</v>
      </c>
      <c r="E7" s="233" t="e">
        <f ca="1">'R(3)'!AH39</f>
        <v>#VALUE!</v>
      </c>
      <c r="F7" s="233" t="e">
        <f ca="1">'R(3)'!AI39</f>
        <v>#VALUE!</v>
      </c>
      <c r="G7" s="235">
        <f>'R(3)'!AJ39</f>
        <v>0</v>
      </c>
      <c r="H7" s="235">
        <f>'R(3)'!AK39</f>
        <v>0</v>
      </c>
      <c r="I7" s="235">
        <f>'R(3)'!AL39</f>
        <v>0</v>
      </c>
      <c r="J7" s="235">
        <f>'R(3)'!AM39</f>
        <v>0</v>
      </c>
      <c r="K7" s="235">
        <f>'R(3)'!AN39</f>
        <v>0</v>
      </c>
      <c r="L7" s="235">
        <f>'R(3)'!AO39</f>
        <v>0</v>
      </c>
      <c r="M7" s="235">
        <f>'R(3)'!AP39</f>
        <v>0</v>
      </c>
      <c r="N7" s="235">
        <f>'R(3)'!AQ39</f>
        <v>0</v>
      </c>
      <c r="O7" s="235">
        <f>'R(3)'!AR39</f>
        <v>0</v>
      </c>
      <c r="P7" s="235">
        <f>'R(3)'!AS39</f>
        <v>0</v>
      </c>
      <c r="Q7" s="235">
        <f>'R(3)'!AT39</f>
        <v>0</v>
      </c>
      <c r="R7" s="235">
        <f>'R(3)'!AU39</f>
        <v>0</v>
      </c>
      <c r="S7" s="235">
        <f>'R(3)'!AV39</f>
        <v>0</v>
      </c>
      <c r="T7" s="235">
        <f>'R(3)'!AW39</f>
        <v>0</v>
      </c>
      <c r="U7" s="235">
        <f>'R(3)'!AX39</f>
        <v>0</v>
      </c>
      <c r="V7" s="235">
        <f>'R(3)'!AY39</f>
        <v>0</v>
      </c>
      <c r="W7" s="235">
        <f>'R(3)'!AZ39</f>
        <v>0</v>
      </c>
      <c r="X7" s="235">
        <f>'R(3)'!BA39</f>
        <v>0</v>
      </c>
      <c r="Y7" s="235">
        <f>'R(3)'!BB39</f>
        <v>0</v>
      </c>
      <c r="Z7" s="235">
        <f>'R(3)'!BC39</f>
        <v>0</v>
      </c>
      <c r="AA7" s="235">
        <f>'R(3)'!BD39</f>
        <v>0</v>
      </c>
      <c r="AB7" s="235">
        <f>'R(3)'!BE39</f>
        <v>0</v>
      </c>
      <c r="AC7" s="235">
        <f>'R(3)'!BF39</f>
        <v>0</v>
      </c>
      <c r="AD7" s="235">
        <f>'R(3)'!BG39</f>
        <v>0</v>
      </c>
      <c r="AE7" s="235">
        <f>'R(3)'!BH39</f>
        <v>0</v>
      </c>
      <c r="AF7" s="235">
        <f>'R(3)'!BI39</f>
        <v>0</v>
      </c>
      <c r="AG7" s="235">
        <f>'R(3)'!BJ39</f>
        <v>0</v>
      </c>
      <c r="AH7" s="235">
        <f>'R(3)'!BK39</f>
        <v>0</v>
      </c>
      <c r="AI7" s="235">
        <f>'R(3)'!BL39</f>
        <v>0</v>
      </c>
      <c r="AJ7" s="235">
        <f>'R(3)'!BM39</f>
        <v>0</v>
      </c>
      <c r="AK7" s="235">
        <f>'R(3)'!BN39</f>
        <v>0</v>
      </c>
      <c r="AL7" s="235">
        <f>'R(3)'!BO39</f>
        <v>0</v>
      </c>
      <c r="AM7" s="235">
        <f>'R(3)'!BP39</f>
        <v>0</v>
      </c>
      <c r="AN7" s="235">
        <f>'R(3)'!BQ39</f>
        <v>0</v>
      </c>
      <c r="AO7" s="235">
        <f>'R(3)'!BR39</f>
        <v>0</v>
      </c>
    </row>
    <row r="8" spans="1:41" ht="15">
      <c r="A8" s="155">
        <v>4</v>
      </c>
      <c r="B8" s="233" t="e">
        <f ca="1">'R(4)'!AE39</f>
        <v>#VALUE!</v>
      </c>
      <c r="C8" s="233" t="e">
        <f ca="1">'R(4)'!AF39</f>
        <v>#VALUE!</v>
      </c>
      <c r="D8" s="233" t="e">
        <f ca="1">'R(4)'!AG39</f>
        <v>#VALUE!</v>
      </c>
      <c r="E8" s="233" t="e">
        <f ca="1">'R(4)'!AH39</f>
        <v>#VALUE!</v>
      </c>
      <c r="F8" s="233" t="e">
        <f ca="1">'R(4)'!AI39</f>
        <v>#VALUE!</v>
      </c>
      <c r="G8" s="235">
        <f>'R(4)'!AJ39</f>
        <v>0</v>
      </c>
      <c r="H8" s="235">
        <f>'R(4)'!AK39</f>
        <v>0</v>
      </c>
      <c r="I8" s="235">
        <f>'R(4)'!AL39</f>
        <v>0</v>
      </c>
      <c r="J8" s="235">
        <f>'R(4)'!AM39</f>
        <v>0</v>
      </c>
      <c r="K8" s="235">
        <f>'R(4)'!AN39</f>
        <v>0</v>
      </c>
      <c r="L8" s="235">
        <f>'R(4)'!AO39</f>
        <v>0</v>
      </c>
      <c r="M8" s="235">
        <f>'R(4)'!AP39</f>
        <v>0</v>
      </c>
      <c r="N8" s="235">
        <f>'R(4)'!AQ39</f>
        <v>0</v>
      </c>
      <c r="O8" s="235">
        <f>'R(4)'!AR39</f>
        <v>0</v>
      </c>
      <c r="P8" s="235">
        <f>'R(4)'!AS39</f>
        <v>0</v>
      </c>
      <c r="Q8" s="235">
        <f>'R(4)'!AT39</f>
        <v>0</v>
      </c>
      <c r="R8" s="235">
        <f>'R(4)'!AU39</f>
        <v>0</v>
      </c>
      <c r="S8" s="235">
        <f>'R(4)'!AV39</f>
        <v>0</v>
      </c>
      <c r="T8" s="235">
        <f>'R(4)'!AW39</f>
        <v>0</v>
      </c>
      <c r="U8" s="235">
        <f>'R(4)'!AX39</f>
        <v>0</v>
      </c>
      <c r="V8" s="235">
        <f>'R(4)'!AY39</f>
        <v>0</v>
      </c>
      <c r="W8" s="235">
        <f>'R(4)'!AZ39</f>
        <v>0</v>
      </c>
      <c r="X8" s="235">
        <f>'R(4)'!BA39</f>
        <v>0</v>
      </c>
      <c r="Y8" s="235">
        <f>'R(4)'!BB39</f>
        <v>0</v>
      </c>
      <c r="Z8" s="235">
        <f>'R(4)'!BC39</f>
        <v>0</v>
      </c>
      <c r="AA8" s="235">
        <f>'R(4)'!BD39</f>
        <v>0</v>
      </c>
      <c r="AB8" s="235">
        <f>'R(4)'!BE39</f>
        <v>0</v>
      </c>
      <c r="AC8" s="235">
        <f>'R(4)'!BF39</f>
        <v>0</v>
      </c>
      <c r="AD8" s="235">
        <f>'R(4)'!BG39</f>
        <v>0</v>
      </c>
      <c r="AE8" s="235">
        <f>'R(4)'!BH39</f>
        <v>0</v>
      </c>
      <c r="AF8" s="235">
        <f>'R(4)'!BI39</f>
        <v>0</v>
      </c>
      <c r="AG8" s="235">
        <f>'R(4)'!BJ39</f>
        <v>0</v>
      </c>
      <c r="AH8" s="235">
        <f>'R(4)'!BK39</f>
        <v>0</v>
      </c>
      <c r="AI8" s="235">
        <f>'R(4)'!BL39</f>
        <v>0</v>
      </c>
      <c r="AJ8" s="235">
        <f>'R(4)'!BM39</f>
        <v>0</v>
      </c>
      <c r="AK8" s="235">
        <f>'R(4)'!BN39</f>
        <v>0</v>
      </c>
      <c r="AL8" s="235">
        <f>'R(4)'!BO39</f>
        <v>0</v>
      </c>
      <c r="AM8" s="235">
        <f>'R(4)'!BP39</f>
        <v>0</v>
      </c>
      <c r="AN8" s="235">
        <f>'R(4)'!BQ39</f>
        <v>0</v>
      </c>
      <c r="AO8" s="235">
        <f>'R(4)'!BR39</f>
        <v>0</v>
      </c>
    </row>
    <row r="9" spans="1:41" ht="15">
      <c r="A9" s="155">
        <v>5</v>
      </c>
      <c r="B9" s="233" t="e">
        <f ca="1">'R(5)'!AE$39</f>
        <v>#VALUE!</v>
      </c>
      <c r="C9" s="233" t="e">
        <f ca="1">'R(5)'!AF$39</f>
        <v>#VALUE!</v>
      </c>
      <c r="D9" s="233" t="e">
        <f ca="1">'R(5)'!AG$39</f>
        <v>#VALUE!</v>
      </c>
      <c r="E9" s="233" t="e">
        <f ca="1">'R(5)'!AH$39</f>
        <v>#VALUE!</v>
      </c>
      <c r="F9" s="233" t="e">
        <f ca="1">'R(5)'!AI$39</f>
        <v>#VALUE!</v>
      </c>
      <c r="G9" s="235">
        <f>'R(5)'!AJ$39</f>
        <v>0</v>
      </c>
      <c r="H9" s="235">
        <f>'R(5)'!AK$39</f>
        <v>0</v>
      </c>
      <c r="I9" s="235">
        <f>'R(5)'!AL$39</f>
        <v>0</v>
      </c>
      <c r="J9" s="235">
        <f>'R(5)'!AM$39</f>
        <v>0</v>
      </c>
      <c r="K9" s="235">
        <f>'R(5)'!AN$39</f>
        <v>0</v>
      </c>
      <c r="L9" s="235">
        <f>'R(5)'!AO$39</f>
        <v>0</v>
      </c>
      <c r="M9" s="235">
        <f>'R(5)'!AP$39</f>
        <v>0</v>
      </c>
      <c r="N9" s="235">
        <f>'R(5)'!AQ$39</f>
        <v>0</v>
      </c>
      <c r="O9" s="235">
        <f>'R(5)'!AR$39</f>
        <v>0</v>
      </c>
      <c r="P9" s="235">
        <f>'R(5)'!AS$39</f>
        <v>0</v>
      </c>
      <c r="Q9" s="235">
        <f>'R(5)'!AT$39</f>
        <v>0</v>
      </c>
      <c r="R9" s="235">
        <f>'R(5)'!AU$39</f>
        <v>0</v>
      </c>
      <c r="S9" s="235">
        <f>'R(5)'!AV$39</f>
        <v>0</v>
      </c>
      <c r="T9" s="235">
        <f>'R(5)'!AW$39</f>
        <v>0</v>
      </c>
      <c r="U9" s="235">
        <f>'R(5)'!AX$39</f>
        <v>0</v>
      </c>
      <c r="V9" s="235">
        <f>'R(5)'!AY$39</f>
        <v>0</v>
      </c>
      <c r="W9" s="235">
        <f>'R(5)'!AZ$39</f>
        <v>0</v>
      </c>
      <c r="X9" s="235">
        <f>'R(5)'!BA$39</f>
        <v>0</v>
      </c>
      <c r="Y9" s="235">
        <f>'R(5)'!BB$39</f>
        <v>0</v>
      </c>
      <c r="Z9" s="235">
        <f>'R(5)'!BC$39</f>
        <v>0</v>
      </c>
      <c r="AA9" s="235">
        <f>'R(5)'!BD$39</f>
        <v>0</v>
      </c>
      <c r="AB9" s="235">
        <f>'R(5)'!BE$39</f>
        <v>0</v>
      </c>
      <c r="AC9" s="235">
        <f>'R(5)'!BF$39</f>
        <v>0</v>
      </c>
      <c r="AD9" s="235">
        <f>'R(5)'!BG$39</f>
        <v>0</v>
      </c>
      <c r="AE9" s="235">
        <f>'R(5)'!BH$39</f>
        <v>0</v>
      </c>
      <c r="AF9" s="235">
        <f>'R(5)'!BI$39</f>
        <v>0</v>
      </c>
      <c r="AG9" s="235">
        <f>'R(5)'!BJ$39</f>
        <v>0</v>
      </c>
      <c r="AH9" s="235">
        <f>'R(5)'!BK$39</f>
        <v>0</v>
      </c>
      <c r="AI9" s="235">
        <f>'R(5)'!BL$39</f>
        <v>0</v>
      </c>
      <c r="AJ9" s="235">
        <f>'R(5)'!BM$39</f>
        <v>0</v>
      </c>
      <c r="AK9" s="235">
        <f>'R(5)'!BN$39</f>
        <v>0</v>
      </c>
      <c r="AL9" s="235">
        <f>'R(5)'!BO$39</f>
        <v>0</v>
      </c>
      <c r="AM9" s="235">
        <f>'R(5)'!BP$39</f>
        <v>0</v>
      </c>
      <c r="AN9" s="235">
        <f>'R(5)'!BQ$39</f>
        <v>0</v>
      </c>
      <c r="AO9" s="235">
        <f>'R(5)'!BR$39</f>
        <v>0</v>
      </c>
    </row>
    <row r="10" spans="1:41" ht="15">
      <c r="A10" s="155">
        <v>6</v>
      </c>
      <c r="B10" s="233" t="e">
        <f ca="1">'R(6)'!AE$39</f>
        <v>#VALUE!</v>
      </c>
      <c r="C10" s="233" t="e">
        <f ca="1">'R(6)'!AF$39</f>
        <v>#VALUE!</v>
      </c>
      <c r="D10" s="233" t="e">
        <f ca="1">'R(6)'!AG$39</f>
        <v>#VALUE!</v>
      </c>
      <c r="E10" s="233" t="e">
        <f ca="1">'R(6)'!AH$39</f>
        <v>#VALUE!</v>
      </c>
      <c r="F10" s="233" t="e">
        <f ca="1">'R(6)'!AI$39</f>
        <v>#VALUE!</v>
      </c>
      <c r="G10" s="235">
        <f>'R(6)'!AJ$39</f>
        <v>0</v>
      </c>
      <c r="H10" s="235">
        <f>'R(6)'!AK$39</f>
        <v>0</v>
      </c>
      <c r="I10" s="235">
        <f>'R(6)'!AL$39</f>
        <v>0</v>
      </c>
      <c r="J10" s="235">
        <f>'R(6)'!AM$39</f>
        <v>0</v>
      </c>
      <c r="K10" s="235">
        <f>'R(6)'!AN$39</f>
        <v>0</v>
      </c>
      <c r="L10" s="235">
        <f>'R(6)'!AO$39</f>
        <v>0</v>
      </c>
      <c r="M10" s="235">
        <f>'R(6)'!AP$39</f>
        <v>0</v>
      </c>
      <c r="N10" s="235">
        <f>'R(6)'!AQ$39</f>
        <v>0</v>
      </c>
      <c r="O10" s="235">
        <f>'R(6)'!AR$39</f>
        <v>0</v>
      </c>
      <c r="P10" s="235">
        <f>'R(6)'!AS$39</f>
        <v>0</v>
      </c>
      <c r="Q10" s="235">
        <f>'R(6)'!AT$39</f>
        <v>0</v>
      </c>
      <c r="R10" s="235">
        <f>'R(6)'!AU$39</f>
        <v>0</v>
      </c>
      <c r="S10" s="235">
        <f>'R(6)'!AV$39</f>
        <v>0</v>
      </c>
      <c r="T10" s="235">
        <f>'R(6)'!AW$39</f>
        <v>0</v>
      </c>
      <c r="U10" s="235">
        <f>'R(6)'!AX$39</f>
        <v>0</v>
      </c>
      <c r="V10" s="235">
        <f>'R(6)'!AY$39</f>
        <v>0</v>
      </c>
      <c r="W10" s="235">
        <f>'R(6)'!AZ$39</f>
        <v>0</v>
      </c>
      <c r="X10" s="235">
        <f>'R(6)'!BA$39</f>
        <v>0</v>
      </c>
      <c r="Y10" s="235">
        <f>'R(6)'!BB$39</f>
        <v>0</v>
      </c>
      <c r="Z10" s="235">
        <f>'R(6)'!BC$39</f>
        <v>0</v>
      </c>
      <c r="AA10" s="235">
        <f>'R(6)'!BD$39</f>
        <v>0</v>
      </c>
      <c r="AB10" s="235">
        <f>'R(6)'!BE$39</f>
        <v>0</v>
      </c>
      <c r="AC10" s="235">
        <f>'R(6)'!BF$39</f>
        <v>0</v>
      </c>
      <c r="AD10" s="235">
        <f>'R(6)'!BG$39</f>
        <v>0</v>
      </c>
      <c r="AE10" s="235">
        <f>'R(6)'!BH$39</f>
        <v>0</v>
      </c>
      <c r="AF10" s="235">
        <f>'R(6)'!BI$39</f>
        <v>0</v>
      </c>
      <c r="AG10" s="235">
        <f>'R(6)'!BJ$39</f>
        <v>0</v>
      </c>
      <c r="AH10" s="235">
        <f>'R(6)'!BK$39</f>
        <v>0</v>
      </c>
      <c r="AI10" s="235">
        <f>'R(6)'!BL$39</f>
        <v>0</v>
      </c>
      <c r="AJ10" s="235">
        <f>'R(6)'!BM$39</f>
        <v>0</v>
      </c>
      <c r="AK10" s="235">
        <f>'R(6)'!BN$39</f>
        <v>0</v>
      </c>
      <c r="AL10" s="235">
        <f>'R(6)'!BO$39</f>
        <v>0</v>
      </c>
      <c r="AM10" s="235">
        <f>'R(6)'!BP$39</f>
        <v>0</v>
      </c>
      <c r="AN10" s="235">
        <f>'R(6)'!BQ$39</f>
        <v>0</v>
      </c>
      <c r="AO10" s="235">
        <f>'R(6)'!BR$39</f>
        <v>0</v>
      </c>
    </row>
    <row r="11" spans="1:41" ht="15">
      <c r="A11" s="155">
        <v>7</v>
      </c>
      <c r="B11" s="233" t="e">
        <f ca="1">'R(7)'!AE$39</f>
        <v>#VALUE!</v>
      </c>
      <c r="C11" s="233" t="e">
        <f ca="1">'R(7)'!AF$39</f>
        <v>#VALUE!</v>
      </c>
      <c r="D11" s="233" t="e">
        <f ca="1">'R(7)'!AG$39</f>
        <v>#VALUE!</v>
      </c>
      <c r="E11" s="233" t="e">
        <f ca="1">'R(7)'!AH$39</f>
        <v>#VALUE!</v>
      </c>
      <c r="F11" s="233" t="e">
        <f ca="1">'R(7)'!AI$39</f>
        <v>#VALUE!</v>
      </c>
      <c r="G11" s="235">
        <f>'R(7)'!AJ$39</f>
        <v>0</v>
      </c>
      <c r="H11" s="235">
        <f>'R(7)'!AK$39</f>
        <v>0</v>
      </c>
      <c r="I11" s="235">
        <f>'R(7)'!AL$39</f>
        <v>0</v>
      </c>
      <c r="J11" s="235">
        <f>'R(7)'!AM$39</f>
        <v>0</v>
      </c>
      <c r="K11" s="235">
        <f>'R(7)'!AN$39</f>
        <v>0</v>
      </c>
      <c r="L11" s="235">
        <f>'R(7)'!AO$39</f>
        <v>0</v>
      </c>
      <c r="M11" s="235">
        <f>'R(7)'!AP$39</f>
        <v>0</v>
      </c>
      <c r="N11" s="235">
        <f>'R(7)'!AQ$39</f>
        <v>0</v>
      </c>
      <c r="O11" s="235">
        <f>'R(7)'!AR$39</f>
        <v>0</v>
      </c>
      <c r="P11" s="235">
        <f>'R(7)'!AS$39</f>
        <v>0</v>
      </c>
      <c r="Q11" s="235">
        <f>'R(7)'!AT$39</f>
        <v>0</v>
      </c>
      <c r="R11" s="235">
        <f>'R(7)'!AU$39</f>
        <v>0</v>
      </c>
      <c r="S11" s="235">
        <f>'R(7)'!AV$39</f>
        <v>0</v>
      </c>
      <c r="T11" s="235">
        <f>'R(7)'!AW$39</f>
        <v>0</v>
      </c>
      <c r="U11" s="235">
        <f>'R(7)'!AX$39</f>
        <v>0</v>
      </c>
      <c r="V11" s="235">
        <f>'R(7)'!AY$39</f>
        <v>0</v>
      </c>
      <c r="W11" s="235">
        <f>'R(7)'!AZ$39</f>
        <v>0</v>
      </c>
      <c r="X11" s="235">
        <f>'R(7)'!BA$39</f>
        <v>0</v>
      </c>
      <c r="Y11" s="235">
        <f>'R(7)'!BB$39</f>
        <v>0</v>
      </c>
      <c r="Z11" s="235">
        <f>'R(7)'!BC$39</f>
        <v>0</v>
      </c>
      <c r="AA11" s="235">
        <f>'R(7)'!BD$39</f>
        <v>0</v>
      </c>
      <c r="AB11" s="235">
        <f>'R(7)'!BE$39</f>
        <v>0</v>
      </c>
      <c r="AC11" s="235">
        <f>'R(7)'!BF$39</f>
        <v>0</v>
      </c>
      <c r="AD11" s="235">
        <f>'R(7)'!BG$39</f>
        <v>0</v>
      </c>
      <c r="AE11" s="235">
        <f>'R(7)'!BH$39</f>
        <v>0</v>
      </c>
      <c r="AF11" s="235">
        <f>'R(7)'!BI$39</f>
        <v>0</v>
      </c>
      <c r="AG11" s="235">
        <f>'R(7)'!BJ$39</f>
        <v>0</v>
      </c>
      <c r="AH11" s="235">
        <f>'R(7)'!BK$39</f>
        <v>0</v>
      </c>
      <c r="AI11" s="235">
        <f>'R(7)'!BL$39</f>
        <v>0</v>
      </c>
      <c r="AJ11" s="235">
        <f>'R(7)'!BM$39</f>
        <v>0</v>
      </c>
      <c r="AK11" s="235">
        <f>'R(7)'!BN$39</f>
        <v>0</v>
      </c>
      <c r="AL11" s="235">
        <f>'R(7)'!BO$39</f>
        <v>0</v>
      </c>
      <c r="AM11" s="235">
        <f>'R(7)'!BP$39</f>
        <v>0</v>
      </c>
      <c r="AN11" s="235">
        <f>'R(7)'!BQ$39</f>
        <v>0</v>
      </c>
      <c r="AO11" s="235">
        <f>'R(7)'!BR$39</f>
        <v>0</v>
      </c>
    </row>
    <row r="12" spans="1:41" ht="15">
      <c r="A12" s="155">
        <v>8</v>
      </c>
      <c r="B12" s="233" t="e">
        <f ca="1">'R(8)'!AE$39</f>
        <v>#VALUE!</v>
      </c>
      <c r="C12" s="233" t="e">
        <f ca="1">'R(8)'!AF$39</f>
        <v>#VALUE!</v>
      </c>
      <c r="D12" s="233" t="e">
        <f ca="1">'R(8)'!AG$39</f>
        <v>#VALUE!</v>
      </c>
      <c r="E12" s="233" t="e">
        <f ca="1">'R(8)'!AH$39</f>
        <v>#VALUE!</v>
      </c>
      <c r="F12" s="233" t="e">
        <f ca="1">'R(8)'!AI$39</f>
        <v>#VALUE!</v>
      </c>
      <c r="G12" s="235">
        <f>'R(8)'!AJ$39</f>
        <v>0</v>
      </c>
      <c r="H12" s="235">
        <f>'R(8)'!AK$39</f>
        <v>0</v>
      </c>
      <c r="I12" s="235">
        <f>'R(8)'!AL$39</f>
        <v>0</v>
      </c>
      <c r="J12" s="235">
        <f>'R(8)'!AM$39</f>
        <v>0</v>
      </c>
      <c r="K12" s="235">
        <f>'R(8)'!AN$39</f>
        <v>0</v>
      </c>
      <c r="L12" s="235">
        <f>'R(8)'!AO$39</f>
        <v>0</v>
      </c>
      <c r="M12" s="235">
        <f>'R(8)'!AP$39</f>
        <v>0</v>
      </c>
      <c r="N12" s="235">
        <f>'R(8)'!AQ$39</f>
        <v>0</v>
      </c>
      <c r="O12" s="235">
        <f>'R(8)'!AR$39</f>
        <v>0</v>
      </c>
      <c r="P12" s="235">
        <f>'R(8)'!AS$39</f>
        <v>0</v>
      </c>
      <c r="Q12" s="235">
        <f>'R(8)'!AT$39</f>
        <v>0</v>
      </c>
      <c r="R12" s="235">
        <f>'R(8)'!AU$39</f>
        <v>0</v>
      </c>
      <c r="S12" s="235">
        <f>'R(8)'!AV$39</f>
        <v>0</v>
      </c>
      <c r="T12" s="235">
        <f>'R(8)'!AW$39</f>
        <v>0</v>
      </c>
      <c r="U12" s="235">
        <f>'R(8)'!AX$39</f>
        <v>0</v>
      </c>
      <c r="V12" s="235">
        <f>'R(8)'!AY$39</f>
        <v>0</v>
      </c>
      <c r="W12" s="235">
        <f>'R(8)'!AZ$39</f>
        <v>0</v>
      </c>
      <c r="X12" s="235">
        <f>'R(8)'!BA$39</f>
        <v>0</v>
      </c>
      <c r="Y12" s="235">
        <f>'R(8)'!BB$39</f>
        <v>0</v>
      </c>
      <c r="Z12" s="235">
        <f>'R(8)'!BC$39</f>
        <v>0</v>
      </c>
      <c r="AA12" s="235">
        <f>'R(8)'!BD$39</f>
        <v>0</v>
      </c>
      <c r="AB12" s="235">
        <f>'R(8)'!BE$39</f>
        <v>0</v>
      </c>
      <c r="AC12" s="235">
        <f>'R(8)'!BF$39</f>
        <v>0</v>
      </c>
      <c r="AD12" s="235">
        <f>'R(8)'!BG$39</f>
        <v>0</v>
      </c>
      <c r="AE12" s="235">
        <f>'R(8)'!BH$39</f>
        <v>0</v>
      </c>
      <c r="AF12" s="235">
        <f>'R(8)'!BI$39</f>
        <v>0</v>
      </c>
      <c r="AG12" s="235">
        <f>'R(8)'!BJ$39</f>
        <v>0</v>
      </c>
      <c r="AH12" s="235">
        <f>'R(8)'!BK$39</f>
        <v>0</v>
      </c>
      <c r="AI12" s="235">
        <f>'R(8)'!BL$39</f>
        <v>0</v>
      </c>
      <c r="AJ12" s="235">
        <f>'R(8)'!BM$39</f>
        <v>0</v>
      </c>
      <c r="AK12" s="235">
        <f>'R(8)'!BN$39</f>
        <v>0</v>
      </c>
      <c r="AL12" s="235">
        <f>'R(8)'!BO$39</f>
        <v>0</v>
      </c>
      <c r="AM12" s="235">
        <f>'R(8)'!BP$39</f>
        <v>0</v>
      </c>
      <c r="AN12" s="235">
        <f>'R(8)'!BQ$39</f>
        <v>0</v>
      </c>
      <c r="AO12" s="235">
        <f>'R(8)'!BR$39</f>
        <v>0</v>
      </c>
    </row>
    <row r="13" spans="1:41" ht="15">
      <c r="A13" s="155">
        <v>9</v>
      </c>
      <c r="B13" s="233" t="e">
        <f ca="1">'R(9)'!AE$39</f>
        <v>#VALUE!</v>
      </c>
      <c r="C13" s="233" t="e">
        <f ca="1">'R(9)'!AF$39</f>
        <v>#VALUE!</v>
      </c>
      <c r="D13" s="233" t="e">
        <f ca="1">'R(9)'!AG$39</f>
        <v>#VALUE!</v>
      </c>
      <c r="E13" s="233" t="e">
        <f ca="1">'R(9)'!AH$39</f>
        <v>#VALUE!</v>
      </c>
      <c r="F13" s="233" t="e">
        <f ca="1">'R(9)'!AI$39</f>
        <v>#VALUE!</v>
      </c>
      <c r="G13" s="235">
        <f>'R(9)'!AJ$39</f>
        <v>0</v>
      </c>
      <c r="H13" s="235">
        <f>'R(9)'!AK$39</f>
        <v>0</v>
      </c>
      <c r="I13" s="235">
        <f>'R(9)'!AL$39</f>
        <v>0</v>
      </c>
      <c r="J13" s="235">
        <f>'R(9)'!AM$39</f>
        <v>0</v>
      </c>
      <c r="K13" s="235">
        <f>'R(9)'!AN$39</f>
        <v>0</v>
      </c>
      <c r="L13" s="235">
        <f>'R(9)'!AO$39</f>
        <v>0</v>
      </c>
      <c r="M13" s="235">
        <f>'R(9)'!AP$39</f>
        <v>0</v>
      </c>
      <c r="N13" s="235">
        <f>'R(9)'!AQ$39</f>
        <v>0</v>
      </c>
      <c r="O13" s="235">
        <f>'R(9)'!AR$39</f>
        <v>0</v>
      </c>
      <c r="P13" s="235">
        <f>'R(9)'!AS$39</f>
        <v>0</v>
      </c>
      <c r="Q13" s="235">
        <f>'R(9)'!AT$39</f>
        <v>0</v>
      </c>
      <c r="R13" s="235">
        <f>'R(9)'!AU$39</f>
        <v>0</v>
      </c>
      <c r="S13" s="235">
        <f>'R(9)'!AV$39</f>
        <v>0</v>
      </c>
      <c r="T13" s="235">
        <f>'R(9)'!AW$39</f>
        <v>0</v>
      </c>
      <c r="U13" s="235">
        <f>'R(9)'!AX$39</f>
        <v>0</v>
      </c>
      <c r="V13" s="235">
        <f>'R(9)'!AY$39</f>
        <v>0</v>
      </c>
      <c r="W13" s="235">
        <f>'R(9)'!AZ$39</f>
        <v>0</v>
      </c>
      <c r="X13" s="235">
        <f>'R(9)'!BA$39</f>
        <v>0</v>
      </c>
      <c r="Y13" s="235">
        <f>'R(9)'!BB$39</f>
        <v>0</v>
      </c>
      <c r="Z13" s="235">
        <f>'R(9)'!BC$39</f>
        <v>0</v>
      </c>
      <c r="AA13" s="235">
        <f>'R(9)'!BD$39</f>
        <v>0</v>
      </c>
      <c r="AB13" s="235">
        <f>'R(9)'!BE$39</f>
        <v>0</v>
      </c>
      <c r="AC13" s="235">
        <f>'R(9)'!BF$39</f>
        <v>0</v>
      </c>
      <c r="AD13" s="235">
        <f>'R(9)'!BG$39</f>
        <v>0</v>
      </c>
      <c r="AE13" s="235">
        <f>'R(9)'!BH$39</f>
        <v>0</v>
      </c>
      <c r="AF13" s="235">
        <f>'R(9)'!BI$39</f>
        <v>0</v>
      </c>
      <c r="AG13" s="235">
        <f>'R(9)'!BJ$39</f>
        <v>0</v>
      </c>
      <c r="AH13" s="235">
        <f>'R(9)'!BK$39</f>
        <v>0</v>
      </c>
      <c r="AI13" s="235">
        <f>'R(9)'!BL$39</f>
        <v>0</v>
      </c>
      <c r="AJ13" s="235">
        <f>'R(9)'!BM$39</f>
        <v>0</v>
      </c>
      <c r="AK13" s="235">
        <f>'R(9)'!BN$39</f>
        <v>0</v>
      </c>
      <c r="AL13" s="235">
        <f>'R(9)'!BO$39</f>
        <v>0</v>
      </c>
      <c r="AM13" s="235">
        <f>'R(9)'!BP$39</f>
        <v>0</v>
      </c>
      <c r="AN13" s="235">
        <f>'R(9)'!BQ$39</f>
        <v>0</v>
      </c>
      <c r="AO13" s="235">
        <f>'R(9)'!BR$39</f>
        <v>0</v>
      </c>
    </row>
    <row r="14" spans="1:41" ht="15">
      <c r="A14" s="155">
        <v>10</v>
      </c>
      <c r="B14" s="233" t="e">
        <f ca="1">'R(10)'!AE$39</f>
        <v>#VALUE!</v>
      </c>
      <c r="C14" s="233" t="e">
        <f ca="1">'R(10)'!AF$39</f>
        <v>#VALUE!</v>
      </c>
      <c r="D14" s="233" t="e">
        <f ca="1">'R(10)'!AG$39</f>
        <v>#VALUE!</v>
      </c>
      <c r="E14" s="233" t="e">
        <f ca="1">'R(10)'!AH$39</f>
        <v>#VALUE!</v>
      </c>
      <c r="F14" s="233" t="e">
        <f ca="1">'R(10)'!AI$39</f>
        <v>#VALUE!</v>
      </c>
      <c r="G14" s="235">
        <f>'R(10)'!AJ$39</f>
        <v>0</v>
      </c>
      <c r="H14" s="235">
        <f>'R(10)'!AK$39</f>
        <v>0</v>
      </c>
      <c r="I14" s="235">
        <f>'R(10)'!AL$39</f>
        <v>0</v>
      </c>
      <c r="J14" s="235">
        <f>'R(10)'!AM$39</f>
        <v>0</v>
      </c>
      <c r="K14" s="235">
        <f>'R(10)'!AN$39</f>
        <v>0</v>
      </c>
      <c r="L14" s="235">
        <f>'R(10)'!AO$39</f>
        <v>0</v>
      </c>
      <c r="M14" s="235">
        <f>'R(10)'!AP$39</f>
        <v>0</v>
      </c>
      <c r="N14" s="235">
        <f>'R(10)'!AQ$39</f>
        <v>0</v>
      </c>
      <c r="O14" s="235">
        <f>'R(10)'!AR$39</f>
        <v>0</v>
      </c>
      <c r="P14" s="235">
        <f>'R(10)'!AS$39</f>
        <v>0</v>
      </c>
      <c r="Q14" s="235">
        <f>'R(10)'!AT$39</f>
        <v>0</v>
      </c>
      <c r="R14" s="235">
        <f>'R(10)'!AU$39</f>
        <v>0</v>
      </c>
      <c r="S14" s="235">
        <f>'R(10)'!AV$39</f>
        <v>0</v>
      </c>
      <c r="T14" s="235">
        <f>'R(10)'!AW$39</f>
        <v>0</v>
      </c>
      <c r="U14" s="235">
        <f>'R(10)'!AX$39</f>
        <v>0</v>
      </c>
      <c r="V14" s="235">
        <f>'R(10)'!AY$39</f>
        <v>0</v>
      </c>
      <c r="W14" s="235">
        <f>'R(10)'!AZ$39</f>
        <v>0</v>
      </c>
      <c r="X14" s="235">
        <f>'R(10)'!BA$39</f>
        <v>0</v>
      </c>
      <c r="Y14" s="235">
        <f>'R(10)'!BB$39</f>
        <v>0</v>
      </c>
      <c r="Z14" s="235">
        <f>'R(10)'!BC$39</f>
        <v>0</v>
      </c>
      <c r="AA14" s="235">
        <f>'R(10)'!BD$39</f>
        <v>0</v>
      </c>
      <c r="AB14" s="235">
        <f>'R(10)'!BE$39</f>
        <v>0</v>
      </c>
      <c r="AC14" s="235">
        <f>'R(10)'!BF$39</f>
        <v>0</v>
      </c>
      <c r="AD14" s="235">
        <f>'R(10)'!BG$39</f>
        <v>0</v>
      </c>
      <c r="AE14" s="235">
        <f>'R(10)'!BH$39</f>
        <v>0</v>
      </c>
      <c r="AF14" s="235">
        <f>'R(10)'!BI$39</f>
        <v>0</v>
      </c>
      <c r="AG14" s="235">
        <f>'R(10)'!BJ$39</f>
        <v>0</v>
      </c>
      <c r="AH14" s="235">
        <f>'R(10)'!BK$39</f>
        <v>0</v>
      </c>
      <c r="AI14" s="235">
        <f>'R(10)'!BL$39</f>
        <v>0</v>
      </c>
      <c r="AJ14" s="235">
        <f>'R(10)'!BM$39</f>
        <v>0</v>
      </c>
      <c r="AK14" s="235">
        <f>'R(10)'!BN$39</f>
        <v>0</v>
      </c>
      <c r="AL14" s="235">
        <f>'R(10)'!BO$39</f>
        <v>0</v>
      </c>
      <c r="AM14" s="235">
        <f>'R(10)'!BP$39</f>
        <v>0</v>
      </c>
      <c r="AN14" s="235">
        <f>'R(10)'!BQ$39</f>
        <v>0</v>
      </c>
      <c r="AO14" s="235">
        <f>'R(10)'!BR$39</f>
        <v>0</v>
      </c>
    </row>
    <row r="15" spans="1:41" ht="15">
      <c r="A15" s="155">
        <v>11</v>
      </c>
      <c r="B15" s="233" t="e">
        <f ca="1">'R(11)'!AE$39</f>
        <v>#VALUE!</v>
      </c>
      <c r="C15" s="233" t="e">
        <f ca="1">'R(11)'!AF$39</f>
        <v>#VALUE!</v>
      </c>
      <c r="D15" s="233" t="e">
        <f ca="1">'R(11)'!AG$39</f>
        <v>#VALUE!</v>
      </c>
      <c r="E15" s="233" t="e">
        <f ca="1">'R(11)'!AH$39</f>
        <v>#VALUE!</v>
      </c>
      <c r="F15" s="233" t="e">
        <f ca="1">'R(11)'!AI$39</f>
        <v>#VALUE!</v>
      </c>
      <c r="G15" s="235">
        <f>'R(11)'!AJ$39</f>
        <v>0</v>
      </c>
      <c r="H15" s="235">
        <f>'R(11)'!AK$39</f>
        <v>0</v>
      </c>
      <c r="I15" s="235">
        <f>'R(11)'!AL$39</f>
        <v>0</v>
      </c>
      <c r="J15" s="235">
        <f>'R(11)'!AM$39</f>
        <v>0</v>
      </c>
      <c r="K15" s="235">
        <f>'R(11)'!AN$39</f>
        <v>0</v>
      </c>
      <c r="L15" s="235">
        <f>'R(11)'!AO$39</f>
        <v>0</v>
      </c>
      <c r="M15" s="235">
        <f>'R(11)'!AP$39</f>
        <v>0</v>
      </c>
      <c r="N15" s="235">
        <f>'R(11)'!AQ$39</f>
        <v>0</v>
      </c>
      <c r="O15" s="235">
        <f>'R(11)'!AR$39</f>
        <v>0</v>
      </c>
      <c r="P15" s="235">
        <f>'R(11)'!AS$39</f>
        <v>0</v>
      </c>
      <c r="Q15" s="235">
        <f>'R(11)'!AT$39</f>
        <v>0</v>
      </c>
      <c r="R15" s="235">
        <f>'R(11)'!AU$39</f>
        <v>0</v>
      </c>
      <c r="S15" s="235">
        <f>'R(11)'!AV$39</f>
        <v>0</v>
      </c>
      <c r="T15" s="235">
        <f>'R(11)'!AW$39</f>
        <v>0</v>
      </c>
      <c r="U15" s="235">
        <f>'R(11)'!AX$39</f>
        <v>0</v>
      </c>
      <c r="V15" s="235">
        <f>'R(11)'!AY$39</f>
        <v>0</v>
      </c>
      <c r="W15" s="235">
        <f>'R(11)'!AZ$39</f>
        <v>0</v>
      </c>
      <c r="X15" s="235">
        <f>'R(11)'!BA$39</f>
        <v>0</v>
      </c>
      <c r="Y15" s="235">
        <f>'R(11)'!BB$39</f>
        <v>0</v>
      </c>
      <c r="Z15" s="235">
        <f>'R(11)'!BC$39</f>
        <v>0</v>
      </c>
      <c r="AA15" s="235">
        <f>'R(11)'!BD$39</f>
        <v>0</v>
      </c>
      <c r="AB15" s="235">
        <f>'R(11)'!BE$39</f>
        <v>0</v>
      </c>
      <c r="AC15" s="235">
        <f>'R(11)'!BF$39</f>
        <v>0</v>
      </c>
      <c r="AD15" s="235">
        <f>'R(11)'!BG$39</f>
        <v>0</v>
      </c>
      <c r="AE15" s="235">
        <f>'R(11)'!BH$39</f>
        <v>0</v>
      </c>
      <c r="AF15" s="235">
        <f>'R(11)'!BI$39</f>
        <v>0</v>
      </c>
      <c r="AG15" s="235">
        <f>'R(11)'!BJ$39</f>
        <v>0</v>
      </c>
      <c r="AH15" s="235">
        <f>'R(11)'!BK$39</f>
        <v>0</v>
      </c>
      <c r="AI15" s="235">
        <f>'R(11)'!BL$39</f>
        <v>0</v>
      </c>
      <c r="AJ15" s="235">
        <f>'R(11)'!BM$39</f>
        <v>0</v>
      </c>
      <c r="AK15" s="235">
        <f>'R(11)'!BN$39</f>
        <v>0</v>
      </c>
      <c r="AL15" s="235">
        <f>'R(11)'!BO$39</f>
        <v>0</v>
      </c>
      <c r="AM15" s="235">
        <f>'R(11)'!BP$39</f>
        <v>0</v>
      </c>
      <c r="AN15" s="235">
        <f>'R(11)'!BQ$39</f>
        <v>0</v>
      </c>
      <c r="AO15" s="235">
        <f>'R(11)'!BR$39</f>
        <v>0</v>
      </c>
    </row>
    <row r="16" spans="1:41" ht="15">
      <c r="A16" s="155">
        <v>12</v>
      </c>
      <c r="B16" s="233" t="e">
        <f ca="1">'R(12)'!AE$39</f>
        <v>#VALUE!</v>
      </c>
      <c r="C16" s="233" t="e">
        <f ca="1">'R(12)'!AF$39</f>
        <v>#VALUE!</v>
      </c>
      <c r="D16" s="233" t="e">
        <f ca="1">'R(12)'!AG$39</f>
        <v>#VALUE!</v>
      </c>
      <c r="E16" s="233" t="e">
        <f ca="1">'R(12)'!AH$39</f>
        <v>#VALUE!</v>
      </c>
      <c r="F16" s="233" t="e">
        <f ca="1">'R(12)'!AI$39</f>
        <v>#VALUE!</v>
      </c>
      <c r="G16" s="235">
        <f>'R(12)'!AJ$39</f>
        <v>0</v>
      </c>
      <c r="H16" s="235">
        <f>'R(12)'!AK$39</f>
        <v>0</v>
      </c>
      <c r="I16" s="235">
        <f>'R(12)'!AL$39</f>
        <v>0</v>
      </c>
      <c r="J16" s="235">
        <f>'R(12)'!AM$39</f>
        <v>0</v>
      </c>
      <c r="K16" s="235">
        <f>'R(12)'!AN$39</f>
        <v>0</v>
      </c>
      <c r="L16" s="235">
        <f>'R(12)'!AO$39</f>
        <v>0</v>
      </c>
      <c r="M16" s="235">
        <f>'R(12)'!AP$39</f>
        <v>0</v>
      </c>
      <c r="N16" s="235">
        <f>'R(12)'!AQ$39</f>
        <v>0</v>
      </c>
      <c r="O16" s="235">
        <f>'R(12)'!AR$39</f>
        <v>0</v>
      </c>
      <c r="P16" s="235">
        <f>'R(12)'!AS$39</f>
        <v>0</v>
      </c>
      <c r="Q16" s="235">
        <f>'R(12)'!AT$39</f>
        <v>0</v>
      </c>
      <c r="R16" s="235">
        <f>'R(12)'!AU$39</f>
        <v>0</v>
      </c>
      <c r="S16" s="235">
        <f>'R(12)'!AV$39</f>
        <v>0</v>
      </c>
      <c r="T16" s="235">
        <f>'R(12)'!AW$39</f>
        <v>0</v>
      </c>
      <c r="U16" s="235">
        <f>'R(12)'!AX$39</f>
        <v>0</v>
      </c>
      <c r="V16" s="235">
        <f>'R(12)'!AY$39</f>
        <v>0</v>
      </c>
      <c r="W16" s="235">
        <f>'R(12)'!AZ$39</f>
        <v>0</v>
      </c>
      <c r="X16" s="235">
        <f>'R(12)'!BA$39</f>
        <v>0</v>
      </c>
      <c r="Y16" s="235">
        <f>'R(12)'!BB$39</f>
        <v>0</v>
      </c>
      <c r="Z16" s="235">
        <f>'R(12)'!BC$39</f>
        <v>0</v>
      </c>
      <c r="AA16" s="235">
        <f>'R(12)'!BD$39</f>
        <v>0</v>
      </c>
      <c r="AB16" s="235">
        <f>'R(12)'!BE$39</f>
        <v>0</v>
      </c>
      <c r="AC16" s="235">
        <f>'R(12)'!BF$39</f>
        <v>0</v>
      </c>
      <c r="AD16" s="235">
        <f>'R(12)'!BG$39</f>
        <v>0</v>
      </c>
      <c r="AE16" s="235">
        <f>'R(12)'!BH$39</f>
        <v>0</v>
      </c>
      <c r="AF16" s="235">
        <f>'R(12)'!BI$39</f>
        <v>0</v>
      </c>
      <c r="AG16" s="235">
        <f>'R(12)'!BJ$39</f>
        <v>0</v>
      </c>
      <c r="AH16" s="235">
        <f>'R(12)'!BK$39</f>
        <v>0</v>
      </c>
      <c r="AI16" s="235">
        <f>'R(12)'!BL$39</f>
        <v>0</v>
      </c>
      <c r="AJ16" s="235">
        <f>'R(12)'!BM$39</f>
        <v>0</v>
      </c>
      <c r="AK16" s="235">
        <f>'R(12)'!BN$39</f>
        <v>0</v>
      </c>
      <c r="AL16" s="235">
        <f>'R(12)'!BO$39</f>
        <v>0</v>
      </c>
      <c r="AM16" s="235">
        <f>'R(12)'!BP$39</f>
        <v>0</v>
      </c>
      <c r="AN16" s="235">
        <f>'R(12)'!BQ$39</f>
        <v>0</v>
      </c>
      <c r="AO16" s="235">
        <f>'R(12)'!BR$39</f>
        <v>0</v>
      </c>
    </row>
    <row r="17" spans="1:41" ht="15">
      <c r="A17" s="155">
        <v>13</v>
      </c>
      <c r="B17" s="233" t="e">
        <f ca="1">'R(13)'!AE$39</f>
        <v>#VALUE!</v>
      </c>
      <c r="C17" s="233" t="e">
        <f ca="1">'R(13)'!AF$39</f>
        <v>#VALUE!</v>
      </c>
      <c r="D17" s="233" t="e">
        <f ca="1">'R(13)'!AG$39</f>
        <v>#VALUE!</v>
      </c>
      <c r="E17" s="233" t="e">
        <f ca="1">'R(13)'!AH$39</f>
        <v>#VALUE!</v>
      </c>
      <c r="F17" s="233" t="e">
        <f ca="1">'R(13)'!AI$39</f>
        <v>#VALUE!</v>
      </c>
      <c r="G17" s="235">
        <f>'R(13)'!AJ$39</f>
        <v>0</v>
      </c>
      <c r="H17" s="235">
        <f>'R(13)'!AK$39</f>
        <v>0</v>
      </c>
      <c r="I17" s="235">
        <f>'R(13)'!AL$39</f>
        <v>0</v>
      </c>
      <c r="J17" s="235">
        <f>'R(13)'!AM$39</f>
        <v>0</v>
      </c>
      <c r="K17" s="235">
        <f>'R(13)'!AN$39</f>
        <v>0</v>
      </c>
      <c r="L17" s="235">
        <f>'R(13)'!AO$39</f>
        <v>0</v>
      </c>
      <c r="M17" s="235">
        <f>'R(13)'!AP$39</f>
        <v>0</v>
      </c>
      <c r="N17" s="235">
        <f>'R(13)'!AQ$39</f>
        <v>0</v>
      </c>
      <c r="O17" s="235">
        <f>'R(13)'!AR$39</f>
        <v>0</v>
      </c>
      <c r="P17" s="235">
        <f>'R(13)'!AS$39</f>
        <v>0</v>
      </c>
      <c r="Q17" s="235">
        <f>'R(13)'!AT$39</f>
        <v>0</v>
      </c>
      <c r="R17" s="235">
        <f>'R(13)'!AU$39</f>
        <v>0</v>
      </c>
      <c r="S17" s="235">
        <f>'R(13)'!AV$39</f>
        <v>0</v>
      </c>
      <c r="T17" s="235">
        <f>'R(13)'!AW$39</f>
        <v>0</v>
      </c>
      <c r="U17" s="235">
        <f>'R(13)'!AX$39</f>
        <v>0</v>
      </c>
      <c r="V17" s="235">
        <f>'R(13)'!AY$39</f>
        <v>0</v>
      </c>
      <c r="W17" s="235">
        <f>'R(13)'!AZ$39</f>
        <v>0</v>
      </c>
      <c r="X17" s="235">
        <f>'R(13)'!BA$39</f>
        <v>0</v>
      </c>
      <c r="Y17" s="235">
        <f>'R(13)'!BB$39</f>
        <v>0</v>
      </c>
      <c r="Z17" s="235">
        <f>'R(13)'!BC$39</f>
        <v>0</v>
      </c>
      <c r="AA17" s="235">
        <f>'R(13)'!BD$39</f>
        <v>0</v>
      </c>
      <c r="AB17" s="235">
        <f>'R(13)'!BE$39</f>
        <v>0</v>
      </c>
      <c r="AC17" s="235">
        <f>'R(13)'!BF$39</f>
        <v>0</v>
      </c>
      <c r="AD17" s="235">
        <f>'R(13)'!BG$39</f>
        <v>0</v>
      </c>
      <c r="AE17" s="235">
        <f>'R(13)'!BH$39</f>
        <v>0</v>
      </c>
      <c r="AF17" s="235">
        <f>'R(13)'!BI$39</f>
        <v>0</v>
      </c>
      <c r="AG17" s="235">
        <f>'R(13)'!BJ$39</f>
        <v>0</v>
      </c>
      <c r="AH17" s="235">
        <f>'R(13)'!BK$39</f>
        <v>0</v>
      </c>
      <c r="AI17" s="235">
        <f>'R(13)'!BL$39</f>
        <v>0</v>
      </c>
      <c r="AJ17" s="235">
        <f>'R(13)'!BM$39</f>
        <v>0</v>
      </c>
      <c r="AK17" s="235">
        <f>'R(13)'!BN$39</f>
        <v>0</v>
      </c>
      <c r="AL17" s="235">
        <f>'R(13)'!BO$39</f>
        <v>0</v>
      </c>
      <c r="AM17" s="235">
        <f>'R(13)'!BP$39</f>
        <v>0</v>
      </c>
      <c r="AN17" s="235">
        <f>'R(13)'!BQ$39</f>
        <v>0</v>
      </c>
      <c r="AO17" s="235">
        <f>'R(13)'!BR$39</f>
        <v>0</v>
      </c>
    </row>
    <row r="18" spans="1:41" ht="15">
      <c r="A18" s="155">
        <v>14</v>
      </c>
      <c r="B18" s="233" t="e">
        <f ca="1">'R(14)'!AE$39</f>
        <v>#VALUE!</v>
      </c>
      <c r="C18" s="233" t="e">
        <f ca="1">'R(14)'!AF$39</f>
        <v>#VALUE!</v>
      </c>
      <c r="D18" s="233" t="e">
        <f ca="1">'R(14)'!AG$39</f>
        <v>#VALUE!</v>
      </c>
      <c r="E18" s="233" t="e">
        <f ca="1">'R(14)'!AH$39</f>
        <v>#VALUE!</v>
      </c>
      <c r="F18" s="233" t="e">
        <f ca="1">'R(14)'!AI$39</f>
        <v>#VALUE!</v>
      </c>
      <c r="G18" s="235">
        <f>'R(14)'!AJ$39</f>
        <v>0</v>
      </c>
      <c r="H18" s="235">
        <f>'R(14)'!AK$39</f>
        <v>0</v>
      </c>
      <c r="I18" s="235">
        <f>'R(14)'!AL$39</f>
        <v>0</v>
      </c>
      <c r="J18" s="235">
        <f>'R(14)'!AM$39</f>
        <v>0</v>
      </c>
      <c r="K18" s="235">
        <f>'R(14)'!AN$39</f>
        <v>0</v>
      </c>
      <c r="L18" s="235">
        <f>'R(14)'!AO$39</f>
        <v>0</v>
      </c>
      <c r="M18" s="235">
        <f>'R(14)'!AP$39</f>
        <v>0</v>
      </c>
      <c r="N18" s="235">
        <f>'R(14)'!AQ$39</f>
        <v>0</v>
      </c>
      <c r="O18" s="235">
        <f>'R(14)'!AR$39</f>
        <v>0</v>
      </c>
      <c r="P18" s="235">
        <f>'R(14)'!AS$39</f>
        <v>0</v>
      </c>
      <c r="Q18" s="235">
        <f>'R(14)'!AT$39</f>
        <v>0</v>
      </c>
      <c r="R18" s="235">
        <f>'R(14)'!AU$39</f>
        <v>0</v>
      </c>
      <c r="S18" s="235">
        <f>'R(14)'!AV$39</f>
        <v>0</v>
      </c>
      <c r="T18" s="235">
        <f>'R(14)'!AW$39</f>
        <v>0</v>
      </c>
      <c r="U18" s="235">
        <f>'R(14)'!AX$39</f>
        <v>0</v>
      </c>
      <c r="V18" s="235">
        <f>'R(14)'!AY$39</f>
        <v>0</v>
      </c>
      <c r="W18" s="235">
        <f>'R(14)'!AZ$39</f>
        <v>0</v>
      </c>
      <c r="X18" s="235">
        <f>'R(14)'!BA$39</f>
        <v>0</v>
      </c>
      <c r="Y18" s="235">
        <f>'R(14)'!BB$39</f>
        <v>0</v>
      </c>
      <c r="Z18" s="235">
        <f>'R(14)'!BC$39</f>
        <v>0</v>
      </c>
      <c r="AA18" s="235">
        <f>'R(14)'!BD$39</f>
        <v>0</v>
      </c>
      <c r="AB18" s="235">
        <f>'R(14)'!BE$39</f>
        <v>0</v>
      </c>
      <c r="AC18" s="235">
        <f>'R(14)'!BF$39</f>
        <v>0</v>
      </c>
      <c r="AD18" s="235">
        <f>'R(14)'!BG$39</f>
        <v>0</v>
      </c>
      <c r="AE18" s="235">
        <f>'R(14)'!BH$39</f>
        <v>0</v>
      </c>
      <c r="AF18" s="235">
        <f>'R(14)'!BI$39</f>
        <v>0</v>
      </c>
      <c r="AG18" s="235">
        <f>'R(14)'!BJ$39</f>
        <v>0</v>
      </c>
      <c r="AH18" s="235">
        <f>'R(14)'!BK$39</f>
        <v>0</v>
      </c>
      <c r="AI18" s="235">
        <f>'R(14)'!BL$39</f>
        <v>0</v>
      </c>
      <c r="AJ18" s="235">
        <f>'R(14)'!BM$39</f>
        <v>0</v>
      </c>
      <c r="AK18" s="235">
        <f>'R(14)'!BN$39</f>
        <v>0</v>
      </c>
      <c r="AL18" s="235">
        <f>'R(14)'!BO$39</f>
        <v>0</v>
      </c>
      <c r="AM18" s="235">
        <f>'R(14)'!BP$39</f>
        <v>0</v>
      </c>
      <c r="AN18" s="235">
        <f>'R(14)'!BQ$39</f>
        <v>0</v>
      </c>
      <c r="AO18" s="235">
        <f>'R(14)'!BR$39</f>
        <v>0</v>
      </c>
    </row>
    <row r="19" spans="1:41" ht="15">
      <c r="A19" s="155">
        <v>15</v>
      </c>
      <c r="B19" s="233" t="e">
        <f ca="1">'R(15)'!AE$39</f>
        <v>#VALUE!</v>
      </c>
      <c r="C19" s="233" t="e">
        <f ca="1">'R(15)'!AF$39</f>
        <v>#VALUE!</v>
      </c>
      <c r="D19" s="233" t="e">
        <f ca="1">'R(15)'!AG$39</f>
        <v>#VALUE!</v>
      </c>
      <c r="E19" s="233" t="e">
        <f ca="1">'R(15)'!AH$39</f>
        <v>#VALUE!</v>
      </c>
      <c r="F19" s="233" t="e">
        <f ca="1">'R(15)'!AI$39</f>
        <v>#VALUE!</v>
      </c>
      <c r="G19" s="235">
        <f>'R(15)'!AJ$39</f>
        <v>0</v>
      </c>
      <c r="H19" s="235">
        <f>'R(15)'!AK$39</f>
        <v>0</v>
      </c>
      <c r="I19" s="235">
        <f>'R(15)'!AL$39</f>
        <v>0</v>
      </c>
      <c r="J19" s="235">
        <f>'R(15)'!AM$39</f>
        <v>0</v>
      </c>
      <c r="K19" s="235">
        <f>'R(15)'!AN$39</f>
        <v>0</v>
      </c>
      <c r="L19" s="235">
        <f>'R(15)'!AO$39</f>
        <v>0</v>
      </c>
      <c r="M19" s="235">
        <f>'R(15)'!AP$39</f>
        <v>0</v>
      </c>
      <c r="N19" s="235">
        <f>'R(15)'!AQ$39</f>
        <v>0</v>
      </c>
      <c r="O19" s="235">
        <f>'R(15)'!AR$39</f>
        <v>0</v>
      </c>
      <c r="P19" s="235">
        <f>'R(15)'!AS$39</f>
        <v>0</v>
      </c>
      <c r="Q19" s="235">
        <f>'R(15)'!AT$39</f>
        <v>0</v>
      </c>
      <c r="R19" s="235">
        <f>'R(15)'!AU$39</f>
        <v>0</v>
      </c>
      <c r="S19" s="235">
        <f>'R(15)'!AV$39</f>
        <v>0</v>
      </c>
      <c r="T19" s="235">
        <f>'R(15)'!AW$39</f>
        <v>0</v>
      </c>
      <c r="U19" s="235">
        <f>'R(15)'!AX$39</f>
        <v>0</v>
      </c>
      <c r="V19" s="235">
        <f>'R(15)'!AY$39</f>
        <v>0</v>
      </c>
      <c r="W19" s="235">
        <f>'R(15)'!AZ$39</f>
        <v>0</v>
      </c>
      <c r="X19" s="235">
        <f>'R(15)'!BA$39</f>
        <v>0</v>
      </c>
      <c r="Y19" s="235">
        <f>'R(15)'!BB$39</f>
        <v>0</v>
      </c>
      <c r="Z19" s="235">
        <f>'R(15)'!BC$39</f>
        <v>0</v>
      </c>
      <c r="AA19" s="235">
        <f>'R(15)'!BD$39</f>
        <v>0</v>
      </c>
      <c r="AB19" s="235">
        <f>'R(15)'!BE$39</f>
        <v>0</v>
      </c>
      <c r="AC19" s="235">
        <f>'R(15)'!BF$39</f>
        <v>0</v>
      </c>
      <c r="AD19" s="235">
        <f>'R(15)'!BG$39</f>
        <v>0</v>
      </c>
      <c r="AE19" s="235">
        <f>'R(15)'!BH$39</f>
        <v>0</v>
      </c>
      <c r="AF19" s="235">
        <f>'R(15)'!BI$39</f>
        <v>0</v>
      </c>
      <c r="AG19" s="235">
        <f>'R(15)'!BJ$39</f>
        <v>0</v>
      </c>
      <c r="AH19" s="235">
        <f>'R(15)'!BK$39</f>
        <v>0</v>
      </c>
      <c r="AI19" s="235">
        <f>'R(15)'!BL$39</f>
        <v>0</v>
      </c>
      <c r="AJ19" s="235">
        <f>'R(15)'!BM$39</f>
        <v>0</v>
      </c>
      <c r="AK19" s="235">
        <f>'R(15)'!BN$39</f>
        <v>0</v>
      </c>
      <c r="AL19" s="235">
        <f>'R(15)'!BO$39</f>
        <v>0</v>
      </c>
      <c r="AM19" s="235">
        <f>'R(15)'!BP$39</f>
        <v>0</v>
      </c>
      <c r="AN19" s="235">
        <f>'R(15)'!BQ$39</f>
        <v>0</v>
      </c>
      <c r="AO19" s="235">
        <f>'R(15)'!BR$39</f>
        <v>0</v>
      </c>
    </row>
    <row r="20" spans="1:41" ht="15">
      <c r="A20" s="155">
        <v>16</v>
      </c>
      <c r="B20" s="233" t="e">
        <f ca="1">'R(16)'!AE$39</f>
        <v>#VALUE!</v>
      </c>
      <c r="C20" s="233" t="e">
        <f ca="1">'R(16)'!AF$39</f>
        <v>#VALUE!</v>
      </c>
      <c r="D20" s="233" t="e">
        <f ca="1">'R(16)'!AG$39</f>
        <v>#VALUE!</v>
      </c>
      <c r="E20" s="233" t="e">
        <f ca="1">'R(16)'!AH$39</f>
        <v>#VALUE!</v>
      </c>
      <c r="F20" s="233" t="e">
        <f ca="1">'R(16)'!AI$39</f>
        <v>#VALUE!</v>
      </c>
      <c r="G20" s="235">
        <f>'R(16)'!AJ$39</f>
        <v>0</v>
      </c>
      <c r="H20" s="235">
        <f>'R(16)'!AK$39</f>
        <v>0</v>
      </c>
      <c r="I20" s="235">
        <f>'R(16)'!AL$39</f>
        <v>0</v>
      </c>
      <c r="J20" s="235">
        <f>'R(16)'!AM$39</f>
        <v>0</v>
      </c>
      <c r="K20" s="235">
        <f>'R(16)'!AN$39</f>
        <v>0</v>
      </c>
      <c r="L20" s="235">
        <f>'R(16)'!AO$39</f>
        <v>0</v>
      </c>
      <c r="M20" s="235">
        <f>'R(16)'!AP$39</f>
        <v>0</v>
      </c>
      <c r="N20" s="235">
        <f>'R(16)'!AQ$39</f>
        <v>0</v>
      </c>
      <c r="O20" s="235">
        <f>'R(16)'!AR$39</f>
        <v>0</v>
      </c>
      <c r="P20" s="235">
        <f>'R(16)'!AS$39</f>
        <v>0</v>
      </c>
      <c r="Q20" s="235">
        <f>'R(16)'!AT$39</f>
        <v>0</v>
      </c>
      <c r="R20" s="235">
        <f>'R(16)'!AU$39</f>
        <v>0</v>
      </c>
      <c r="S20" s="235">
        <f>'R(16)'!AV$39</f>
        <v>0</v>
      </c>
      <c r="T20" s="235">
        <f>'R(16)'!AW$39</f>
        <v>0</v>
      </c>
      <c r="U20" s="235">
        <f>'R(16)'!AX$39</f>
        <v>0</v>
      </c>
      <c r="V20" s="235">
        <f>'R(16)'!AY$39</f>
        <v>0</v>
      </c>
      <c r="W20" s="235">
        <f>'R(16)'!AZ$39</f>
        <v>0</v>
      </c>
      <c r="X20" s="235">
        <f>'R(16)'!BA$39</f>
        <v>0</v>
      </c>
      <c r="Y20" s="235">
        <f>'R(16)'!BB$39</f>
        <v>0</v>
      </c>
      <c r="Z20" s="235">
        <f>'R(16)'!BC$39</f>
        <v>0</v>
      </c>
      <c r="AA20" s="235">
        <f>'R(16)'!BD$39</f>
        <v>0</v>
      </c>
      <c r="AB20" s="235">
        <f>'R(16)'!BE$39</f>
        <v>0</v>
      </c>
      <c r="AC20" s="235">
        <f>'R(16)'!BF$39</f>
        <v>0</v>
      </c>
      <c r="AD20" s="235">
        <f>'R(16)'!BG$39</f>
        <v>0</v>
      </c>
      <c r="AE20" s="235">
        <f>'R(16)'!BH$39</f>
        <v>0</v>
      </c>
      <c r="AF20" s="235">
        <f>'R(16)'!BI$39</f>
        <v>0</v>
      </c>
      <c r="AG20" s="235">
        <f>'R(16)'!BJ$39</f>
        <v>0</v>
      </c>
      <c r="AH20" s="235">
        <f>'R(16)'!BK$39</f>
        <v>0</v>
      </c>
      <c r="AI20" s="235">
        <f>'R(16)'!BL$39</f>
        <v>0</v>
      </c>
      <c r="AJ20" s="235">
        <f>'R(16)'!BM$39</f>
        <v>0</v>
      </c>
      <c r="AK20" s="235">
        <f>'R(16)'!BN$39</f>
        <v>0</v>
      </c>
      <c r="AL20" s="235">
        <f>'R(16)'!BO$39</f>
        <v>0</v>
      </c>
      <c r="AM20" s="235">
        <f>'R(16)'!BP$39</f>
        <v>0</v>
      </c>
      <c r="AN20" s="235">
        <f>'R(16)'!BQ$39</f>
        <v>0</v>
      </c>
      <c r="AO20" s="235">
        <f>'R(16)'!BR$39</f>
        <v>0</v>
      </c>
    </row>
    <row r="21" spans="1:41" ht="15">
      <c r="A21" s="155">
        <v>17</v>
      </c>
      <c r="B21" s="233" t="e">
        <f ca="1">'R(17)'!AE$39</f>
        <v>#VALUE!</v>
      </c>
      <c r="C21" s="233" t="e">
        <f ca="1">'R(17)'!AF$39</f>
        <v>#VALUE!</v>
      </c>
      <c r="D21" s="233" t="e">
        <f ca="1">'R(17)'!AG$39</f>
        <v>#VALUE!</v>
      </c>
      <c r="E21" s="233" t="e">
        <f ca="1">'R(17)'!AH$39</f>
        <v>#VALUE!</v>
      </c>
      <c r="F21" s="233" t="e">
        <f ca="1">'R(17)'!AI$39</f>
        <v>#VALUE!</v>
      </c>
      <c r="G21" s="235">
        <f>'R(17)'!AJ$39</f>
        <v>0</v>
      </c>
      <c r="H21" s="235">
        <f>'R(17)'!AK$39</f>
        <v>0</v>
      </c>
      <c r="I21" s="235">
        <f>'R(17)'!AL$39</f>
        <v>0</v>
      </c>
      <c r="J21" s="235">
        <f>'R(17)'!AM$39</f>
        <v>0</v>
      </c>
      <c r="K21" s="235">
        <f>'R(17)'!AN$39</f>
        <v>0</v>
      </c>
      <c r="L21" s="235">
        <f>'R(17)'!AO$39</f>
        <v>0</v>
      </c>
      <c r="M21" s="235">
        <f>'R(17)'!AP$39</f>
        <v>0</v>
      </c>
      <c r="N21" s="235">
        <f>'R(17)'!AQ$39</f>
        <v>0</v>
      </c>
      <c r="O21" s="235">
        <f>'R(17)'!AR$39</f>
        <v>0</v>
      </c>
      <c r="P21" s="235">
        <f>'R(17)'!AS$39</f>
        <v>0</v>
      </c>
      <c r="Q21" s="235">
        <f>'R(17)'!AT$39</f>
        <v>0</v>
      </c>
      <c r="R21" s="235">
        <f>'R(17)'!AU$39</f>
        <v>0</v>
      </c>
      <c r="S21" s="235">
        <f>'R(17)'!AV$39</f>
        <v>0</v>
      </c>
      <c r="T21" s="235">
        <f>'R(17)'!AW$39</f>
        <v>0</v>
      </c>
      <c r="U21" s="235">
        <f>'R(17)'!AX$39</f>
        <v>0</v>
      </c>
      <c r="V21" s="235">
        <f>'R(17)'!AY$39</f>
        <v>0</v>
      </c>
      <c r="W21" s="235">
        <f>'R(17)'!AZ$39</f>
        <v>0</v>
      </c>
      <c r="X21" s="235">
        <f>'R(17)'!BA$39</f>
        <v>0</v>
      </c>
      <c r="Y21" s="235">
        <f>'R(17)'!BB$39</f>
        <v>0</v>
      </c>
      <c r="Z21" s="235">
        <f>'R(17)'!BC$39</f>
        <v>0</v>
      </c>
      <c r="AA21" s="235">
        <f>'R(17)'!BD$39</f>
        <v>0</v>
      </c>
      <c r="AB21" s="235">
        <f>'R(17)'!BE$39</f>
        <v>0</v>
      </c>
      <c r="AC21" s="235">
        <f>'R(17)'!BF$39</f>
        <v>0</v>
      </c>
      <c r="AD21" s="235">
        <f>'R(17)'!BG$39</f>
        <v>0</v>
      </c>
      <c r="AE21" s="235">
        <f>'R(17)'!BH$39</f>
        <v>0</v>
      </c>
      <c r="AF21" s="235">
        <f>'R(17)'!BI$39</f>
        <v>0</v>
      </c>
      <c r="AG21" s="235">
        <f>'R(17)'!BJ$39</f>
        <v>0</v>
      </c>
      <c r="AH21" s="235">
        <f>'R(17)'!BK$39</f>
        <v>0</v>
      </c>
      <c r="AI21" s="235">
        <f>'R(17)'!BL$39</f>
        <v>0</v>
      </c>
      <c r="AJ21" s="235">
        <f>'R(17)'!BM$39</f>
        <v>0</v>
      </c>
      <c r="AK21" s="235">
        <f>'R(17)'!BN$39</f>
        <v>0</v>
      </c>
      <c r="AL21" s="235">
        <f>'R(17)'!BO$39</f>
        <v>0</v>
      </c>
      <c r="AM21" s="235">
        <f>'R(17)'!BP$39</f>
        <v>0</v>
      </c>
      <c r="AN21" s="235">
        <f>'R(17)'!BQ$39</f>
        <v>0</v>
      </c>
      <c r="AO21" s="235">
        <f>'R(17)'!BR$39</f>
        <v>0</v>
      </c>
    </row>
    <row r="22" spans="1:41" ht="15">
      <c r="A22" s="155">
        <v>18</v>
      </c>
      <c r="B22" s="233" t="e">
        <f ca="1">'R(18)'!AE$39</f>
        <v>#VALUE!</v>
      </c>
      <c r="C22" s="233" t="e">
        <f ca="1">'R(18)'!AF$39</f>
        <v>#VALUE!</v>
      </c>
      <c r="D22" s="233" t="e">
        <f ca="1">'R(18)'!AG$39</f>
        <v>#VALUE!</v>
      </c>
      <c r="E22" s="233" t="e">
        <f ca="1">'R(18)'!AH$39</f>
        <v>#VALUE!</v>
      </c>
      <c r="F22" s="233" t="e">
        <f ca="1">'R(18)'!AI$39</f>
        <v>#VALUE!</v>
      </c>
      <c r="G22" s="235">
        <f>'R(18)'!AJ$39</f>
        <v>0</v>
      </c>
      <c r="H22" s="235">
        <f>'R(18)'!AK$39</f>
        <v>0</v>
      </c>
      <c r="I22" s="235">
        <f>'R(18)'!AL$39</f>
        <v>0</v>
      </c>
      <c r="J22" s="235">
        <f>'R(18)'!AM$39</f>
        <v>0</v>
      </c>
      <c r="K22" s="235">
        <f>'R(18)'!AN$39</f>
        <v>0</v>
      </c>
      <c r="L22" s="235">
        <f>'R(18)'!AO$39</f>
        <v>0</v>
      </c>
      <c r="M22" s="235">
        <f>'R(18)'!AP$39</f>
        <v>0</v>
      </c>
      <c r="N22" s="235">
        <f>'R(18)'!AQ$39</f>
        <v>0</v>
      </c>
      <c r="O22" s="235">
        <f>'R(18)'!AR$39</f>
        <v>0</v>
      </c>
      <c r="P22" s="235">
        <f>'R(18)'!AS$39</f>
        <v>0</v>
      </c>
      <c r="Q22" s="235">
        <f>'R(18)'!AT$39</f>
        <v>0</v>
      </c>
      <c r="R22" s="235">
        <f>'R(18)'!AU$39</f>
        <v>0</v>
      </c>
      <c r="S22" s="235">
        <f>'R(18)'!AV$39</f>
        <v>0</v>
      </c>
      <c r="T22" s="235">
        <f>'R(18)'!AW$39</f>
        <v>0</v>
      </c>
      <c r="U22" s="235">
        <f>'R(18)'!AX$39</f>
        <v>0</v>
      </c>
      <c r="V22" s="235">
        <f>'R(18)'!AY$39</f>
        <v>0</v>
      </c>
      <c r="W22" s="235">
        <f>'R(18)'!AZ$39</f>
        <v>0</v>
      </c>
      <c r="X22" s="235">
        <f>'R(18)'!BA$39</f>
        <v>0</v>
      </c>
      <c r="Y22" s="235">
        <f>'R(18)'!BB$39</f>
        <v>0</v>
      </c>
      <c r="Z22" s="235">
        <f>'R(18)'!BC$39</f>
        <v>0</v>
      </c>
      <c r="AA22" s="235">
        <f>'R(18)'!BD$39</f>
        <v>0</v>
      </c>
      <c r="AB22" s="235">
        <f>'R(18)'!BE$39</f>
        <v>0</v>
      </c>
      <c r="AC22" s="235">
        <f>'R(18)'!BF$39</f>
        <v>0</v>
      </c>
      <c r="AD22" s="235">
        <f>'R(18)'!BG$39</f>
        <v>0</v>
      </c>
      <c r="AE22" s="235">
        <f>'R(18)'!BH$39</f>
        <v>0</v>
      </c>
      <c r="AF22" s="235">
        <f>'R(18)'!BI$39</f>
        <v>0</v>
      </c>
      <c r="AG22" s="235">
        <f>'R(18)'!BJ$39</f>
        <v>0</v>
      </c>
      <c r="AH22" s="235">
        <f>'R(18)'!BK$39</f>
        <v>0</v>
      </c>
      <c r="AI22" s="235">
        <f>'R(18)'!BL$39</f>
        <v>0</v>
      </c>
      <c r="AJ22" s="235">
        <f>'R(18)'!BM$39</f>
        <v>0</v>
      </c>
      <c r="AK22" s="235">
        <f>'R(18)'!BN$39</f>
        <v>0</v>
      </c>
      <c r="AL22" s="235">
        <f>'R(18)'!BO$39</f>
        <v>0</v>
      </c>
      <c r="AM22" s="235">
        <f>'R(18)'!BP$39</f>
        <v>0</v>
      </c>
      <c r="AN22" s="235">
        <f>'R(18)'!BQ$39</f>
        <v>0</v>
      </c>
      <c r="AO22" s="235">
        <f>'R(18)'!BR$39</f>
        <v>0</v>
      </c>
    </row>
    <row r="23" spans="1:41" ht="15">
      <c r="A23" s="155">
        <v>19</v>
      </c>
      <c r="B23" s="233" t="e">
        <f ca="1">'R(19)'!AE$39</f>
        <v>#VALUE!</v>
      </c>
      <c r="C23" s="233" t="e">
        <f ca="1">'R(19)'!AF$39</f>
        <v>#VALUE!</v>
      </c>
      <c r="D23" s="233" t="e">
        <f ca="1">'R(19)'!AG$39</f>
        <v>#VALUE!</v>
      </c>
      <c r="E23" s="233" t="e">
        <f ca="1">'R(19)'!AH$39</f>
        <v>#VALUE!</v>
      </c>
      <c r="F23" s="233" t="e">
        <f ca="1">'R(19)'!AI$39</f>
        <v>#VALUE!</v>
      </c>
      <c r="G23" s="235">
        <f>'R(19)'!AJ$39</f>
        <v>0</v>
      </c>
      <c r="H23" s="235">
        <f>'R(19)'!AK$39</f>
        <v>0</v>
      </c>
      <c r="I23" s="235">
        <f>'R(19)'!AL$39</f>
        <v>0</v>
      </c>
      <c r="J23" s="235">
        <f>'R(19)'!AM$39</f>
        <v>0</v>
      </c>
      <c r="K23" s="235">
        <f>'R(19)'!AN$39</f>
        <v>0</v>
      </c>
      <c r="L23" s="235">
        <f>'R(19)'!AO$39</f>
        <v>0</v>
      </c>
      <c r="M23" s="235">
        <f>'R(19)'!AP$39</f>
        <v>0</v>
      </c>
      <c r="N23" s="235">
        <f>'R(19)'!AQ$39</f>
        <v>0</v>
      </c>
      <c r="O23" s="235">
        <f>'R(19)'!AR$39</f>
        <v>0</v>
      </c>
      <c r="P23" s="235">
        <f>'R(19)'!AS$39</f>
        <v>0</v>
      </c>
      <c r="Q23" s="235">
        <f>'R(19)'!AT$39</f>
        <v>0</v>
      </c>
      <c r="R23" s="235">
        <f>'R(19)'!AU$39</f>
        <v>0</v>
      </c>
      <c r="S23" s="235">
        <f>'R(19)'!AV$39</f>
        <v>0</v>
      </c>
      <c r="T23" s="235">
        <f>'R(19)'!AW$39</f>
        <v>0</v>
      </c>
      <c r="U23" s="235">
        <f>'R(19)'!AX$39</f>
        <v>0</v>
      </c>
      <c r="V23" s="235">
        <f>'R(19)'!AY$39</f>
        <v>0</v>
      </c>
      <c r="W23" s="235">
        <f>'R(19)'!AZ$39</f>
        <v>0</v>
      </c>
      <c r="X23" s="235">
        <f>'R(19)'!BA$39</f>
        <v>0</v>
      </c>
      <c r="Y23" s="235">
        <f>'R(19)'!BB$39</f>
        <v>0</v>
      </c>
      <c r="Z23" s="235">
        <f>'R(19)'!BC$39</f>
        <v>0</v>
      </c>
      <c r="AA23" s="235">
        <f>'R(19)'!BD$39</f>
        <v>0</v>
      </c>
      <c r="AB23" s="235">
        <f>'R(19)'!BE$39</f>
        <v>0</v>
      </c>
      <c r="AC23" s="235">
        <f>'R(19)'!BF$39</f>
        <v>0</v>
      </c>
      <c r="AD23" s="235">
        <f>'R(19)'!BG$39</f>
        <v>0</v>
      </c>
      <c r="AE23" s="235">
        <f>'R(19)'!BH$39</f>
        <v>0</v>
      </c>
      <c r="AF23" s="235">
        <f>'R(19)'!BI$39</f>
        <v>0</v>
      </c>
      <c r="AG23" s="235">
        <f>'R(19)'!BJ$39</f>
        <v>0</v>
      </c>
      <c r="AH23" s="235">
        <f>'R(19)'!BK$39</f>
        <v>0</v>
      </c>
      <c r="AI23" s="235">
        <f>'R(19)'!BL$39</f>
        <v>0</v>
      </c>
      <c r="AJ23" s="235">
        <f>'R(19)'!BM$39</f>
        <v>0</v>
      </c>
      <c r="AK23" s="235">
        <f>'R(19)'!BN$39</f>
        <v>0</v>
      </c>
      <c r="AL23" s="235">
        <f>'R(19)'!BO$39</f>
        <v>0</v>
      </c>
      <c r="AM23" s="235">
        <f>'R(19)'!BP$39</f>
        <v>0</v>
      </c>
      <c r="AN23" s="235">
        <f>'R(19)'!BQ$39</f>
        <v>0</v>
      </c>
      <c r="AO23" s="235">
        <f>'R(19)'!BR$39</f>
        <v>0</v>
      </c>
    </row>
    <row r="24" spans="1:41" ht="15">
      <c r="A24" s="155">
        <v>20</v>
      </c>
      <c r="B24" s="233" t="e">
        <f ca="1">'R(20)'!AE$39</f>
        <v>#VALUE!</v>
      </c>
      <c r="C24" s="233" t="e">
        <f ca="1">'R(20)'!AF$39</f>
        <v>#VALUE!</v>
      </c>
      <c r="D24" s="233" t="e">
        <f ca="1">'R(20)'!AG$39</f>
        <v>#VALUE!</v>
      </c>
      <c r="E24" s="233" t="e">
        <f ca="1">'R(20)'!AH$39</f>
        <v>#VALUE!</v>
      </c>
      <c r="F24" s="233" t="e">
        <f ca="1">'R(20)'!AI$39</f>
        <v>#VALUE!</v>
      </c>
      <c r="G24" s="235">
        <f>'R(20)'!AJ$39</f>
        <v>0</v>
      </c>
      <c r="H24" s="235">
        <f>'R(20)'!AK$39</f>
        <v>0</v>
      </c>
      <c r="I24" s="235">
        <f>'R(20)'!AL$39</f>
        <v>0</v>
      </c>
      <c r="J24" s="235">
        <f>'R(20)'!AM$39</f>
        <v>0</v>
      </c>
      <c r="K24" s="235">
        <f>'R(20)'!AN$39</f>
        <v>0</v>
      </c>
      <c r="L24" s="235">
        <f>'R(20)'!AO$39</f>
        <v>0</v>
      </c>
      <c r="M24" s="235">
        <f>'R(20)'!AP$39</f>
        <v>0</v>
      </c>
      <c r="N24" s="235">
        <f>'R(20)'!AQ$39</f>
        <v>0</v>
      </c>
      <c r="O24" s="235">
        <f>'R(20)'!AR$39</f>
        <v>0</v>
      </c>
      <c r="P24" s="235">
        <f>'R(20)'!AS$39</f>
        <v>0</v>
      </c>
      <c r="Q24" s="235">
        <f>'R(20)'!AT$39</f>
        <v>0</v>
      </c>
      <c r="R24" s="235">
        <f>'R(20)'!AU$39</f>
        <v>0</v>
      </c>
      <c r="S24" s="235">
        <f>'R(20)'!AV$39</f>
        <v>0</v>
      </c>
      <c r="T24" s="235">
        <f>'R(20)'!AW$39</f>
        <v>0</v>
      </c>
      <c r="U24" s="235">
        <f>'R(20)'!AX$39</f>
        <v>0</v>
      </c>
      <c r="V24" s="235">
        <f>'R(20)'!AY$39</f>
        <v>0</v>
      </c>
      <c r="W24" s="235">
        <f>'R(20)'!AZ$39</f>
        <v>0</v>
      </c>
      <c r="X24" s="235">
        <f>'R(20)'!BA$39</f>
        <v>0</v>
      </c>
      <c r="Y24" s="235">
        <f>'R(20)'!BB$39</f>
        <v>0</v>
      </c>
      <c r="Z24" s="235">
        <f>'R(20)'!BC$39</f>
        <v>0</v>
      </c>
      <c r="AA24" s="235">
        <f>'R(20)'!BD$39</f>
        <v>0</v>
      </c>
      <c r="AB24" s="235">
        <f>'R(20)'!BE$39</f>
        <v>0</v>
      </c>
      <c r="AC24" s="235">
        <f>'R(20)'!BF$39</f>
        <v>0</v>
      </c>
      <c r="AD24" s="235">
        <f>'R(20)'!BG$39</f>
        <v>0</v>
      </c>
      <c r="AE24" s="235">
        <f>'R(20)'!BH$39</f>
        <v>0</v>
      </c>
      <c r="AF24" s="235">
        <f>'R(20)'!BI$39</f>
        <v>0</v>
      </c>
      <c r="AG24" s="235">
        <f>'R(20)'!BJ$39</f>
        <v>0</v>
      </c>
      <c r="AH24" s="235">
        <f>'R(20)'!BK$39</f>
        <v>0</v>
      </c>
      <c r="AI24" s="235">
        <f>'R(20)'!BL$39</f>
        <v>0</v>
      </c>
      <c r="AJ24" s="235">
        <f>'R(20)'!BM$39</f>
        <v>0</v>
      </c>
      <c r="AK24" s="235">
        <f>'R(20)'!BN$39</f>
        <v>0</v>
      </c>
      <c r="AL24" s="235">
        <f>'R(20)'!BO$39</f>
        <v>0</v>
      </c>
      <c r="AM24" s="235">
        <f>'R(20)'!BP$39</f>
        <v>0</v>
      </c>
      <c r="AN24" s="235">
        <f>'R(20)'!BQ$39</f>
        <v>0</v>
      </c>
      <c r="AO24" s="235">
        <f>'R(20)'!BR$39</f>
        <v>0</v>
      </c>
    </row>
    <row r="25" spans="1:41" ht="15">
      <c r="A25" s="155">
        <v>21</v>
      </c>
      <c r="B25" s="233" t="e">
        <f ca="1">'R(21)'!AE$39</f>
        <v>#VALUE!</v>
      </c>
      <c r="C25" s="233" t="e">
        <f ca="1">'R(21)'!AF$39</f>
        <v>#VALUE!</v>
      </c>
      <c r="D25" s="233" t="e">
        <f ca="1">'R(21)'!AG$39</f>
        <v>#VALUE!</v>
      </c>
      <c r="E25" s="233" t="e">
        <f ca="1">'R(21)'!AH$39</f>
        <v>#VALUE!</v>
      </c>
      <c r="F25" s="233" t="e">
        <f ca="1">'R(21)'!AI$39</f>
        <v>#VALUE!</v>
      </c>
      <c r="G25" s="235">
        <f>'R(21)'!AJ$39</f>
        <v>0</v>
      </c>
      <c r="H25" s="235">
        <f>'R(21)'!AK$39</f>
        <v>0</v>
      </c>
      <c r="I25" s="235">
        <f>'R(21)'!AL$39</f>
        <v>0</v>
      </c>
      <c r="J25" s="235">
        <f>'R(21)'!AM$39</f>
        <v>0</v>
      </c>
      <c r="K25" s="235">
        <f>'R(21)'!AN$39</f>
        <v>0</v>
      </c>
      <c r="L25" s="235">
        <f>'R(21)'!AO$39</f>
        <v>0</v>
      </c>
      <c r="M25" s="235">
        <f>'R(21)'!AP$39</f>
        <v>0</v>
      </c>
      <c r="N25" s="235">
        <f>'R(21)'!AQ$39</f>
        <v>0</v>
      </c>
      <c r="O25" s="235">
        <f>'R(21)'!AR$39</f>
        <v>0</v>
      </c>
      <c r="P25" s="235">
        <f>'R(21)'!AS$39</f>
        <v>0</v>
      </c>
      <c r="Q25" s="235">
        <f>'R(21)'!AT$39</f>
        <v>0</v>
      </c>
      <c r="R25" s="235">
        <f>'R(21)'!AU$39</f>
        <v>0</v>
      </c>
      <c r="S25" s="235">
        <f>'R(21)'!AV$39</f>
        <v>0</v>
      </c>
      <c r="T25" s="235">
        <f>'R(21)'!AW$39</f>
        <v>0</v>
      </c>
      <c r="U25" s="235">
        <f>'R(21)'!AX$39</f>
        <v>0</v>
      </c>
      <c r="V25" s="235">
        <f>'R(21)'!AY$39</f>
        <v>0</v>
      </c>
      <c r="W25" s="235">
        <f>'R(21)'!AZ$39</f>
        <v>0</v>
      </c>
      <c r="X25" s="235">
        <f>'R(21)'!BA$39</f>
        <v>0</v>
      </c>
      <c r="Y25" s="235">
        <f>'R(21)'!BB$39</f>
        <v>0</v>
      </c>
      <c r="Z25" s="235">
        <f>'R(21)'!BC$39</f>
        <v>0</v>
      </c>
      <c r="AA25" s="235">
        <f>'R(21)'!BD$39</f>
        <v>0</v>
      </c>
      <c r="AB25" s="235">
        <f>'R(21)'!BE$39</f>
        <v>0</v>
      </c>
      <c r="AC25" s="235">
        <f>'R(21)'!BF$39</f>
        <v>0</v>
      </c>
      <c r="AD25" s="235">
        <f>'R(21)'!BG$39</f>
        <v>0</v>
      </c>
      <c r="AE25" s="235">
        <f>'R(21)'!BH$39</f>
        <v>0</v>
      </c>
      <c r="AF25" s="235">
        <f>'R(21)'!BI$39</f>
        <v>0</v>
      </c>
      <c r="AG25" s="235">
        <f>'R(21)'!BJ$39</f>
        <v>0</v>
      </c>
      <c r="AH25" s="235">
        <f>'R(21)'!BK$39</f>
        <v>0</v>
      </c>
      <c r="AI25" s="235">
        <f>'R(21)'!BL$39</f>
        <v>0</v>
      </c>
      <c r="AJ25" s="235">
        <f>'R(21)'!BM$39</f>
        <v>0</v>
      </c>
      <c r="AK25" s="235">
        <f>'R(21)'!BN$39</f>
        <v>0</v>
      </c>
      <c r="AL25" s="235">
        <f>'R(21)'!BO$39</f>
        <v>0</v>
      </c>
      <c r="AM25" s="235">
        <f>'R(21)'!BP$39</f>
        <v>0</v>
      </c>
      <c r="AN25" s="235">
        <f>'R(21)'!BQ$39</f>
        <v>0</v>
      </c>
      <c r="AO25" s="235">
        <f>'R(21)'!BR$39</f>
        <v>0</v>
      </c>
    </row>
    <row r="26" spans="1:41" ht="15">
      <c r="A26" s="155">
        <v>22</v>
      </c>
      <c r="B26" s="233" t="e">
        <f ca="1">'R(22)'!AE$39</f>
        <v>#VALUE!</v>
      </c>
      <c r="C26" s="233" t="e">
        <f ca="1">'R(22)'!AF$39</f>
        <v>#VALUE!</v>
      </c>
      <c r="D26" s="233" t="e">
        <f ca="1">'R(22)'!AG$39</f>
        <v>#VALUE!</v>
      </c>
      <c r="E26" s="233" t="e">
        <f ca="1">'R(22)'!AH$39</f>
        <v>#VALUE!</v>
      </c>
      <c r="F26" s="233" t="e">
        <f ca="1">'R(22)'!AI$39</f>
        <v>#VALUE!</v>
      </c>
      <c r="G26" s="235">
        <f>'R(22)'!AJ$39</f>
        <v>0</v>
      </c>
      <c r="H26" s="235">
        <f>'R(22)'!AK$39</f>
        <v>0</v>
      </c>
      <c r="I26" s="235">
        <f>'R(22)'!AL$39</f>
        <v>0</v>
      </c>
      <c r="J26" s="235">
        <f>'R(22)'!AM$39</f>
        <v>0</v>
      </c>
      <c r="K26" s="235">
        <f>'R(22)'!AN$39</f>
        <v>0</v>
      </c>
      <c r="L26" s="235">
        <f>'R(22)'!AO$39</f>
        <v>0</v>
      </c>
      <c r="M26" s="235">
        <f>'R(22)'!AP$39</f>
        <v>0</v>
      </c>
      <c r="N26" s="235">
        <f>'R(22)'!AQ$39</f>
        <v>0</v>
      </c>
      <c r="O26" s="235">
        <f>'R(22)'!AR$39</f>
        <v>0</v>
      </c>
      <c r="P26" s="235">
        <f>'R(22)'!AS$39</f>
        <v>0</v>
      </c>
      <c r="Q26" s="235">
        <f>'R(22)'!AT$39</f>
        <v>0</v>
      </c>
      <c r="R26" s="235">
        <f>'R(22)'!AU$39</f>
        <v>0</v>
      </c>
      <c r="S26" s="235">
        <f>'R(22)'!AV$39</f>
        <v>0</v>
      </c>
      <c r="T26" s="235">
        <f>'R(22)'!AW$39</f>
        <v>0</v>
      </c>
      <c r="U26" s="235">
        <f>'R(22)'!AX$39</f>
        <v>0</v>
      </c>
      <c r="V26" s="235">
        <f>'R(22)'!AY$39</f>
        <v>0</v>
      </c>
      <c r="W26" s="235">
        <f>'R(22)'!AZ$39</f>
        <v>0</v>
      </c>
      <c r="X26" s="235">
        <f>'R(22)'!BA$39</f>
        <v>0</v>
      </c>
      <c r="Y26" s="235">
        <f>'R(22)'!BB$39</f>
        <v>0</v>
      </c>
      <c r="Z26" s="235">
        <f>'R(22)'!BC$39</f>
        <v>0</v>
      </c>
      <c r="AA26" s="235">
        <f>'R(22)'!BD$39</f>
        <v>0</v>
      </c>
      <c r="AB26" s="235">
        <f>'R(22)'!BE$39</f>
        <v>0</v>
      </c>
      <c r="AC26" s="235">
        <f>'R(22)'!BF$39</f>
        <v>0</v>
      </c>
      <c r="AD26" s="235">
        <f>'R(22)'!BG$39</f>
        <v>0</v>
      </c>
      <c r="AE26" s="235">
        <f>'R(22)'!BH$39</f>
        <v>0</v>
      </c>
      <c r="AF26" s="235">
        <f>'R(22)'!BI$39</f>
        <v>0</v>
      </c>
      <c r="AG26" s="235">
        <f>'R(22)'!BJ$39</f>
        <v>0</v>
      </c>
      <c r="AH26" s="235">
        <f>'R(22)'!BK$39</f>
        <v>0</v>
      </c>
      <c r="AI26" s="235">
        <f>'R(22)'!BL$39</f>
        <v>0</v>
      </c>
      <c r="AJ26" s="235">
        <f>'R(22)'!BM$39</f>
        <v>0</v>
      </c>
      <c r="AK26" s="235">
        <f>'R(22)'!BN$39</f>
        <v>0</v>
      </c>
      <c r="AL26" s="235">
        <f>'R(22)'!BO$39</f>
        <v>0</v>
      </c>
      <c r="AM26" s="235">
        <f>'R(22)'!BP$39</f>
        <v>0</v>
      </c>
      <c r="AN26" s="235">
        <f>'R(22)'!BQ$39</f>
        <v>0</v>
      </c>
      <c r="AO26" s="235">
        <f>'R(22)'!BR$39</f>
        <v>0</v>
      </c>
    </row>
    <row r="27" spans="1:41" ht="15">
      <c r="A27" s="155">
        <v>23</v>
      </c>
      <c r="B27" s="233" t="e">
        <f ca="1">'R(23)'!AE$39</f>
        <v>#VALUE!</v>
      </c>
      <c r="C27" s="233" t="e">
        <f ca="1">'R(23)'!AF$39</f>
        <v>#VALUE!</v>
      </c>
      <c r="D27" s="233" t="e">
        <f ca="1">'R(23)'!AG$39</f>
        <v>#VALUE!</v>
      </c>
      <c r="E27" s="233" t="e">
        <f ca="1">'R(23)'!AH$39</f>
        <v>#VALUE!</v>
      </c>
      <c r="F27" s="233" t="e">
        <f ca="1">'R(23)'!AI$39</f>
        <v>#VALUE!</v>
      </c>
      <c r="G27" s="235">
        <f>'R(23)'!AJ$39</f>
        <v>0</v>
      </c>
      <c r="H27" s="235">
        <f>'R(23)'!AK$39</f>
        <v>0</v>
      </c>
      <c r="I27" s="235">
        <f>'R(23)'!AL$39</f>
        <v>0</v>
      </c>
      <c r="J27" s="235">
        <f>'R(23)'!AM$39</f>
        <v>0</v>
      </c>
      <c r="K27" s="235">
        <f>'R(23)'!AN$39</f>
        <v>0</v>
      </c>
      <c r="L27" s="235">
        <f>'R(23)'!AO$39</f>
        <v>0</v>
      </c>
      <c r="M27" s="235">
        <f>'R(23)'!AP$39</f>
        <v>0</v>
      </c>
      <c r="N27" s="235">
        <f>'R(23)'!AQ$39</f>
        <v>0</v>
      </c>
      <c r="O27" s="235">
        <f>'R(23)'!AR$39</f>
        <v>0</v>
      </c>
      <c r="P27" s="235">
        <f>'R(23)'!AS$39</f>
        <v>0</v>
      </c>
      <c r="Q27" s="235">
        <f>'R(23)'!AT$39</f>
        <v>0</v>
      </c>
      <c r="R27" s="235">
        <f>'R(23)'!AU$39</f>
        <v>0</v>
      </c>
      <c r="S27" s="235">
        <f>'R(23)'!AV$39</f>
        <v>0</v>
      </c>
      <c r="T27" s="235">
        <f>'R(23)'!AW$39</f>
        <v>0</v>
      </c>
      <c r="U27" s="235">
        <f>'R(23)'!AX$39</f>
        <v>0</v>
      </c>
      <c r="V27" s="235">
        <f>'R(23)'!AY$39</f>
        <v>0</v>
      </c>
      <c r="W27" s="235">
        <f>'R(23)'!AZ$39</f>
        <v>0</v>
      </c>
      <c r="X27" s="235">
        <f>'R(23)'!BA$39</f>
        <v>0</v>
      </c>
      <c r="Y27" s="235">
        <f>'R(23)'!BB$39</f>
        <v>0</v>
      </c>
      <c r="Z27" s="235">
        <f>'R(23)'!BC$39</f>
        <v>0</v>
      </c>
      <c r="AA27" s="235">
        <f>'R(23)'!BD$39</f>
        <v>0</v>
      </c>
      <c r="AB27" s="235">
        <f>'R(23)'!BE$39</f>
        <v>0</v>
      </c>
      <c r="AC27" s="235">
        <f>'R(23)'!BF$39</f>
        <v>0</v>
      </c>
      <c r="AD27" s="235">
        <f>'R(23)'!BG$39</f>
        <v>0</v>
      </c>
      <c r="AE27" s="235">
        <f>'R(23)'!BH$39</f>
        <v>0</v>
      </c>
      <c r="AF27" s="235">
        <f>'R(23)'!BI$39</f>
        <v>0</v>
      </c>
      <c r="AG27" s="235">
        <f>'R(23)'!BJ$39</f>
        <v>0</v>
      </c>
      <c r="AH27" s="235">
        <f>'R(23)'!BK$39</f>
        <v>0</v>
      </c>
      <c r="AI27" s="235">
        <f>'R(23)'!BL$39</f>
        <v>0</v>
      </c>
      <c r="AJ27" s="235">
        <f>'R(23)'!BM$39</f>
        <v>0</v>
      </c>
      <c r="AK27" s="235">
        <f>'R(23)'!BN$39</f>
        <v>0</v>
      </c>
      <c r="AL27" s="235">
        <f>'R(23)'!BO$39</f>
        <v>0</v>
      </c>
      <c r="AM27" s="235">
        <f>'R(23)'!BP$39</f>
        <v>0</v>
      </c>
      <c r="AN27" s="235">
        <f>'R(23)'!BQ$39</f>
        <v>0</v>
      </c>
      <c r="AO27" s="235">
        <f>'R(23)'!BR$39</f>
        <v>0</v>
      </c>
    </row>
    <row r="28" spans="1:41" ht="15">
      <c r="A28" s="155">
        <v>24</v>
      </c>
      <c r="B28" s="233" t="e">
        <f ca="1">'R(24)'!AE$39</f>
        <v>#VALUE!</v>
      </c>
      <c r="C28" s="233" t="e">
        <f ca="1">'R(24)'!AF$39</f>
        <v>#VALUE!</v>
      </c>
      <c r="D28" s="233" t="e">
        <f ca="1">'R(24)'!AG$39</f>
        <v>#VALUE!</v>
      </c>
      <c r="E28" s="233" t="e">
        <f ca="1">'R(24)'!AH$39</f>
        <v>#VALUE!</v>
      </c>
      <c r="F28" s="233" t="e">
        <f ca="1">'R(24)'!AI$39</f>
        <v>#VALUE!</v>
      </c>
      <c r="G28" s="235">
        <f>'R(24)'!AJ$39</f>
        <v>0</v>
      </c>
      <c r="H28" s="235">
        <f>'R(24)'!AK$39</f>
        <v>0</v>
      </c>
      <c r="I28" s="235">
        <f>'R(24)'!AL$39</f>
        <v>0</v>
      </c>
      <c r="J28" s="235">
        <f>'R(24)'!AM$39</f>
        <v>0</v>
      </c>
      <c r="K28" s="235">
        <f>'R(24)'!AN$39</f>
        <v>0</v>
      </c>
      <c r="L28" s="235">
        <f>'R(24)'!AO$39</f>
        <v>0</v>
      </c>
      <c r="M28" s="235">
        <f>'R(24)'!AP$39</f>
        <v>0</v>
      </c>
      <c r="N28" s="235">
        <f>'R(24)'!AQ$39</f>
        <v>0</v>
      </c>
      <c r="O28" s="235">
        <f>'R(24)'!AR$39</f>
        <v>0</v>
      </c>
      <c r="P28" s="235">
        <f>'R(24)'!AS$39</f>
        <v>0</v>
      </c>
      <c r="Q28" s="235">
        <f>'R(24)'!AT$39</f>
        <v>0</v>
      </c>
      <c r="R28" s="235">
        <f>'R(24)'!AU$39</f>
        <v>0</v>
      </c>
      <c r="S28" s="235">
        <f>'R(24)'!AV$39</f>
        <v>0</v>
      </c>
      <c r="T28" s="235">
        <f>'R(24)'!AW$39</f>
        <v>0</v>
      </c>
      <c r="U28" s="235">
        <f>'R(24)'!AX$39</f>
        <v>0</v>
      </c>
      <c r="V28" s="235">
        <f>'R(24)'!AY$39</f>
        <v>0</v>
      </c>
      <c r="W28" s="235">
        <f>'R(24)'!AZ$39</f>
        <v>0</v>
      </c>
      <c r="X28" s="235">
        <f>'R(24)'!BA$39</f>
        <v>0</v>
      </c>
      <c r="Y28" s="235">
        <f>'R(24)'!BB$39</f>
        <v>0</v>
      </c>
      <c r="Z28" s="235">
        <f>'R(24)'!BC$39</f>
        <v>0</v>
      </c>
      <c r="AA28" s="235">
        <f>'R(24)'!BD$39</f>
        <v>0</v>
      </c>
      <c r="AB28" s="235">
        <f>'R(24)'!BE$39</f>
        <v>0</v>
      </c>
      <c r="AC28" s="235">
        <f>'R(24)'!BF$39</f>
        <v>0</v>
      </c>
      <c r="AD28" s="235">
        <f>'R(24)'!BG$39</f>
        <v>0</v>
      </c>
      <c r="AE28" s="235">
        <f>'R(24)'!BH$39</f>
        <v>0</v>
      </c>
      <c r="AF28" s="235">
        <f>'R(24)'!BI$39</f>
        <v>0</v>
      </c>
      <c r="AG28" s="235">
        <f>'R(24)'!BJ$39</f>
        <v>0</v>
      </c>
      <c r="AH28" s="235">
        <f>'R(24)'!BK$39</f>
        <v>0</v>
      </c>
      <c r="AI28" s="235">
        <f>'R(24)'!BL$39</f>
        <v>0</v>
      </c>
      <c r="AJ28" s="235">
        <f>'R(24)'!BM$39</f>
        <v>0</v>
      </c>
      <c r="AK28" s="235">
        <f>'R(24)'!BN$39</f>
        <v>0</v>
      </c>
      <c r="AL28" s="235">
        <f>'R(24)'!BO$39</f>
        <v>0</v>
      </c>
      <c r="AM28" s="235">
        <f>'R(24)'!BP$39</f>
        <v>0</v>
      </c>
      <c r="AN28" s="235">
        <f>'R(24)'!BQ$39</f>
        <v>0</v>
      </c>
      <c r="AO28" s="235">
        <f>'R(24)'!BR$39</f>
        <v>0</v>
      </c>
    </row>
    <row r="29" spans="1:41" ht="15">
      <c r="A29" s="155">
        <v>25</v>
      </c>
      <c r="B29" s="233" t="e">
        <f ca="1">'R(25)'!AE$39</f>
        <v>#VALUE!</v>
      </c>
      <c r="C29" s="233" t="e">
        <f ca="1">'R(25)'!AF$39</f>
        <v>#VALUE!</v>
      </c>
      <c r="D29" s="233" t="e">
        <f ca="1">'R(25)'!AG$39</f>
        <v>#VALUE!</v>
      </c>
      <c r="E29" s="233" t="e">
        <f ca="1">'R(25)'!AH$39</f>
        <v>#VALUE!</v>
      </c>
      <c r="F29" s="233" t="e">
        <f ca="1">'R(25)'!AI$39</f>
        <v>#VALUE!</v>
      </c>
      <c r="G29" s="235">
        <f>'R(25)'!AJ$39</f>
        <v>0</v>
      </c>
      <c r="H29" s="235">
        <f>'R(25)'!AK$39</f>
        <v>0</v>
      </c>
      <c r="I29" s="235">
        <f>'R(25)'!AL$39</f>
        <v>0</v>
      </c>
      <c r="J29" s="235">
        <f>'R(25)'!AM$39</f>
        <v>0</v>
      </c>
      <c r="K29" s="235">
        <f>'R(25)'!AN$39</f>
        <v>0</v>
      </c>
      <c r="L29" s="235">
        <f>'R(25)'!AO$39</f>
        <v>0</v>
      </c>
      <c r="M29" s="235">
        <f>'R(25)'!AP$39</f>
        <v>0</v>
      </c>
      <c r="N29" s="235">
        <f>'R(25)'!AQ$39</f>
        <v>0</v>
      </c>
      <c r="O29" s="235">
        <f>'R(25)'!AR$39</f>
        <v>0</v>
      </c>
      <c r="P29" s="235">
        <f>'R(25)'!AS$39</f>
        <v>0</v>
      </c>
      <c r="Q29" s="235">
        <f>'R(25)'!AT$39</f>
        <v>0</v>
      </c>
      <c r="R29" s="235">
        <f>'R(25)'!AU$39</f>
        <v>0</v>
      </c>
      <c r="S29" s="235">
        <f>'R(25)'!AV$39</f>
        <v>0</v>
      </c>
      <c r="T29" s="235">
        <f>'R(25)'!AW$39</f>
        <v>0</v>
      </c>
      <c r="U29" s="235">
        <f>'R(25)'!AX$39</f>
        <v>0</v>
      </c>
      <c r="V29" s="235">
        <f>'R(25)'!AY$39</f>
        <v>0</v>
      </c>
      <c r="W29" s="235">
        <f>'R(25)'!AZ$39</f>
        <v>0</v>
      </c>
      <c r="X29" s="235">
        <f>'R(25)'!BA$39</f>
        <v>0</v>
      </c>
      <c r="Y29" s="235">
        <f>'R(25)'!BB$39</f>
        <v>0</v>
      </c>
      <c r="Z29" s="235">
        <f>'R(25)'!BC$39</f>
        <v>0</v>
      </c>
      <c r="AA29" s="235">
        <f>'R(25)'!BD$39</f>
        <v>0</v>
      </c>
      <c r="AB29" s="235">
        <f>'R(25)'!BE$39</f>
        <v>0</v>
      </c>
      <c r="AC29" s="235">
        <f>'R(25)'!BF$39</f>
        <v>0</v>
      </c>
      <c r="AD29" s="235">
        <f>'R(25)'!BG$39</f>
        <v>0</v>
      </c>
      <c r="AE29" s="235">
        <f>'R(25)'!BH$39</f>
        <v>0</v>
      </c>
      <c r="AF29" s="235">
        <f>'R(25)'!BI$39</f>
        <v>0</v>
      </c>
      <c r="AG29" s="235">
        <f>'R(25)'!BJ$39</f>
        <v>0</v>
      </c>
      <c r="AH29" s="235">
        <f>'R(25)'!BK$39</f>
        <v>0</v>
      </c>
      <c r="AI29" s="235">
        <f>'R(25)'!BL$39</f>
        <v>0</v>
      </c>
      <c r="AJ29" s="235">
        <f>'R(25)'!BM$39</f>
        <v>0</v>
      </c>
      <c r="AK29" s="235">
        <f>'R(25)'!BN$39</f>
        <v>0</v>
      </c>
      <c r="AL29" s="235">
        <f>'R(25)'!BO$39</f>
        <v>0</v>
      </c>
      <c r="AM29" s="235">
        <f>'R(25)'!BP$39</f>
        <v>0</v>
      </c>
      <c r="AN29" s="235">
        <f>'R(25)'!BQ$39</f>
        <v>0</v>
      </c>
      <c r="AO29" s="235">
        <f>'R(25)'!BR$39</f>
        <v>0</v>
      </c>
    </row>
    <row r="30" spans="1:41" ht="15">
      <c r="A30" s="155">
        <v>26</v>
      </c>
      <c r="B30" s="233" t="e">
        <f ca="1">'R(26)'!AE$39</f>
        <v>#VALUE!</v>
      </c>
      <c r="C30" s="233" t="e">
        <f ca="1">'R(26)'!AF$39</f>
        <v>#VALUE!</v>
      </c>
      <c r="D30" s="233" t="e">
        <f ca="1">'R(26)'!AG$39</f>
        <v>#VALUE!</v>
      </c>
      <c r="E30" s="233" t="e">
        <f ca="1">'R(26)'!AH$39</f>
        <v>#VALUE!</v>
      </c>
      <c r="F30" s="233" t="e">
        <f ca="1">'R(26)'!AI$39</f>
        <v>#VALUE!</v>
      </c>
      <c r="G30" s="235">
        <f>'R(26)'!AJ$39</f>
        <v>0</v>
      </c>
      <c r="H30" s="235">
        <f>'R(26)'!AK$39</f>
        <v>0</v>
      </c>
      <c r="I30" s="235">
        <f>'R(26)'!AL$39</f>
        <v>0</v>
      </c>
      <c r="J30" s="235">
        <f>'R(26)'!AM$39</f>
        <v>0</v>
      </c>
      <c r="K30" s="235">
        <f>'R(26)'!AN$39</f>
        <v>0</v>
      </c>
      <c r="L30" s="235">
        <f>'R(26)'!AO$39</f>
        <v>0</v>
      </c>
      <c r="M30" s="235">
        <f>'R(26)'!AP$39</f>
        <v>0</v>
      </c>
      <c r="N30" s="235">
        <f>'R(26)'!AQ$39</f>
        <v>0</v>
      </c>
      <c r="O30" s="235">
        <f>'R(26)'!AR$39</f>
        <v>0</v>
      </c>
      <c r="P30" s="235">
        <f>'R(26)'!AS$39</f>
        <v>0</v>
      </c>
      <c r="Q30" s="235">
        <f>'R(26)'!AT$39</f>
        <v>0</v>
      </c>
      <c r="R30" s="235">
        <f>'R(26)'!AU$39</f>
        <v>0</v>
      </c>
      <c r="S30" s="235">
        <f>'R(26)'!AV$39</f>
        <v>0</v>
      </c>
      <c r="T30" s="235">
        <f>'R(26)'!AW$39</f>
        <v>0</v>
      </c>
      <c r="U30" s="235">
        <f>'R(26)'!AX$39</f>
        <v>0</v>
      </c>
      <c r="V30" s="235">
        <f>'R(26)'!AY$39</f>
        <v>0</v>
      </c>
      <c r="W30" s="235">
        <f>'R(26)'!AZ$39</f>
        <v>0</v>
      </c>
      <c r="X30" s="235">
        <f>'R(26)'!BA$39</f>
        <v>0</v>
      </c>
      <c r="Y30" s="235">
        <f>'R(26)'!BB$39</f>
        <v>0</v>
      </c>
      <c r="Z30" s="235">
        <f>'R(26)'!BC$39</f>
        <v>0</v>
      </c>
      <c r="AA30" s="235">
        <f>'R(26)'!BD$39</f>
        <v>0</v>
      </c>
      <c r="AB30" s="235">
        <f>'R(26)'!BE$39</f>
        <v>0</v>
      </c>
      <c r="AC30" s="235">
        <f>'R(26)'!BF$39</f>
        <v>0</v>
      </c>
      <c r="AD30" s="235">
        <f>'R(26)'!BG$39</f>
        <v>0</v>
      </c>
      <c r="AE30" s="235">
        <f>'R(26)'!BH$39</f>
        <v>0</v>
      </c>
      <c r="AF30" s="235">
        <f>'R(26)'!BI$39</f>
        <v>0</v>
      </c>
      <c r="AG30" s="235">
        <f>'R(26)'!BJ$39</f>
        <v>0</v>
      </c>
      <c r="AH30" s="235">
        <f>'R(26)'!BK$39</f>
        <v>0</v>
      </c>
      <c r="AI30" s="235">
        <f>'R(26)'!BL$39</f>
        <v>0</v>
      </c>
      <c r="AJ30" s="235">
        <f>'R(26)'!BM$39</f>
        <v>0</v>
      </c>
      <c r="AK30" s="235">
        <f>'R(26)'!BN$39</f>
        <v>0</v>
      </c>
      <c r="AL30" s="235">
        <f>'R(26)'!BO$39</f>
        <v>0</v>
      </c>
      <c r="AM30" s="235">
        <f>'R(26)'!BP$39</f>
        <v>0</v>
      </c>
      <c r="AN30" s="235">
        <f>'R(26)'!BQ$39</f>
        <v>0</v>
      </c>
      <c r="AO30" s="235">
        <f>'R(26)'!BR$39</f>
        <v>0</v>
      </c>
    </row>
    <row r="31" spans="1:41" ht="15">
      <c r="A31" s="155">
        <v>27</v>
      </c>
      <c r="B31" s="233" t="e">
        <f ca="1">'R(27)'!AE$39</f>
        <v>#VALUE!</v>
      </c>
      <c r="C31" s="233" t="e">
        <f ca="1">'R(27)'!AF$39</f>
        <v>#VALUE!</v>
      </c>
      <c r="D31" s="233" t="e">
        <f ca="1">'R(27)'!AG$39</f>
        <v>#VALUE!</v>
      </c>
      <c r="E31" s="233" t="e">
        <f ca="1">'R(27)'!AH$39</f>
        <v>#VALUE!</v>
      </c>
      <c r="F31" s="233" t="e">
        <f ca="1">'R(27)'!AI$39</f>
        <v>#VALUE!</v>
      </c>
      <c r="G31" s="235">
        <f>'R(27)'!AJ$39</f>
        <v>0</v>
      </c>
      <c r="H31" s="235">
        <f>'R(27)'!AK$39</f>
        <v>0</v>
      </c>
      <c r="I31" s="235">
        <f>'R(27)'!AL$39</f>
        <v>0</v>
      </c>
      <c r="J31" s="235">
        <f>'R(27)'!AM$39</f>
        <v>0</v>
      </c>
      <c r="K31" s="235">
        <f>'R(27)'!AN$39</f>
        <v>0</v>
      </c>
      <c r="L31" s="235">
        <f>'R(27)'!AO$39</f>
        <v>0</v>
      </c>
      <c r="M31" s="235">
        <f>'R(27)'!AP$39</f>
        <v>0</v>
      </c>
      <c r="N31" s="235">
        <f>'R(27)'!AQ$39</f>
        <v>0</v>
      </c>
      <c r="O31" s="235">
        <f>'R(27)'!AR$39</f>
        <v>0</v>
      </c>
      <c r="P31" s="235">
        <f>'R(27)'!AS$39</f>
        <v>0</v>
      </c>
      <c r="Q31" s="235">
        <f>'R(27)'!AT$39</f>
        <v>0</v>
      </c>
      <c r="R31" s="235">
        <f>'R(27)'!AU$39</f>
        <v>0</v>
      </c>
      <c r="S31" s="235">
        <f>'R(27)'!AV$39</f>
        <v>0</v>
      </c>
      <c r="T31" s="235">
        <f>'R(27)'!AW$39</f>
        <v>0</v>
      </c>
      <c r="U31" s="235">
        <f>'R(27)'!AX$39</f>
        <v>0</v>
      </c>
      <c r="V31" s="235">
        <f>'R(27)'!AY$39</f>
        <v>0</v>
      </c>
      <c r="W31" s="235">
        <f>'R(27)'!AZ$39</f>
        <v>0</v>
      </c>
      <c r="X31" s="235">
        <f>'R(27)'!BA$39</f>
        <v>0</v>
      </c>
      <c r="Y31" s="235">
        <f>'R(27)'!BB$39</f>
        <v>0</v>
      </c>
      <c r="Z31" s="235">
        <f>'R(27)'!BC$39</f>
        <v>0</v>
      </c>
      <c r="AA31" s="235">
        <f>'R(27)'!BD$39</f>
        <v>0</v>
      </c>
      <c r="AB31" s="235">
        <f>'R(27)'!BE$39</f>
        <v>0</v>
      </c>
      <c r="AC31" s="235">
        <f>'R(27)'!BF$39</f>
        <v>0</v>
      </c>
      <c r="AD31" s="235">
        <f>'R(27)'!BG$39</f>
        <v>0</v>
      </c>
      <c r="AE31" s="235">
        <f>'R(27)'!BH$39</f>
        <v>0</v>
      </c>
      <c r="AF31" s="235">
        <f>'R(27)'!BI$39</f>
        <v>0</v>
      </c>
      <c r="AG31" s="235">
        <f>'R(27)'!BJ$39</f>
        <v>0</v>
      </c>
      <c r="AH31" s="235">
        <f>'R(27)'!BK$39</f>
        <v>0</v>
      </c>
      <c r="AI31" s="235">
        <f>'R(27)'!BL$39</f>
        <v>0</v>
      </c>
      <c r="AJ31" s="235">
        <f>'R(27)'!BM$39</f>
        <v>0</v>
      </c>
      <c r="AK31" s="235">
        <f>'R(27)'!BN$39</f>
        <v>0</v>
      </c>
      <c r="AL31" s="235">
        <f>'R(27)'!BO$39</f>
        <v>0</v>
      </c>
      <c r="AM31" s="235">
        <f>'R(27)'!BP$39</f>
        <v>0</v>
      </c>
      <c r="AN31" s="235">
        <f>'R(27)'!BQ$39</f>
        <v>0</v>
      </c>
      <c r="AO31" s="235">
        <f>'R(27)'!BR$39</f>
        <v>0</v>
      </c>
    </row>
    <row r="32" spans="1:41" ht="15">
      <c r="A32" s="155">
        <v>28</v>
      </c>
      <c r="B32" s="233" t="e">
        <f ca="1">'R(28)'!AE$39</f>
        <v>#VALUE!</v>
      </c>
      <c r="C32" s="233" t="e">
        <f ca="1">'R(28)'!AF$39</f>
        <v>#VALUE!</v>
      </c>
      <c r="D32" s="233" t="e">
        <f ca="1">'R(28)'!AG$39</f>
        <v>#VALUE!</v>
      </c>
      <c r="E32" s="233" t="e">
        <f ca="1">'R(28)'!AH$39</f>
        <v>#VALUE!</v>
      </c>
      <c r="F32" s="233" t="e">
        <f ca="1">'R(28)'!AI$39</f>
        <v>#VALUE!</v>
      </c>
      <c r="G32" s="235" t="str">
        <f>'R(28)'!AJ$39</f>
        <v>Taller</v>
      </c>
      <c r="H32" s="235" t="str">
        <f>'R(28)'!AK$39</f>
        <v>Taller</v>
      </c>
      <c r="I32" s="235" t="str">
        <f>'R(28)'!AL$39</f>
        <v>Capacitación</v>
      </c>
      <c r="J32" s="235" t="str">
        <f>'R(28)'!AM$39</f>
        <v>Capacitación</v>
      </c>
      <c r="K32" s="235" t="str">
        <f>'R(28)'!AN$39</f>
        <v>Taller</v>
      </c>
      <c r="L32" s="235" t="str">
        <f>'R(28)'!AO$39</f>
        <v>Remota</v>
      </c>
      <c r="M32" s="235" t="str">
        <f>'R(28)'!AP$39</f>
        <v>Remota</v>
      </c>
      <c r="N32" s="235" t="str">
        <f>'R(28)'!AQ$39</f>
        <v>Remota</v>
      </c>
      <c r="O32" s="235" t="str">
        <f>'R(28)'!AR$39</f>
        <v>Remota</v>
      </c>
      <c r="P32" s="235" t="str">
        <f>'R(28)'!AS$39</f>
        <v>Taller</v>
      </c>
      <c r="Q32" s="235">
        <f>'R(28)'!AT$39</f>
        <v>0</v>
      </c>
      <c r="R32" s="235">
        <f>'R(28)'!AU$39</f>
        <v>0</v>
      </c>
      <c r="S32" s="235">
        <f>'R(28)'!AV$39</f>
        <v>0</v>
      </c>
      <c r="T32" s="235" t="str">
        <f>'R(28)'!AW$39</f>
        <v>x</v>
      </c>
      <c r="U32" s="235">
        <f>'R(28)'!AX$39</f>
        <v>0</v>
      </c>
      <c r="V32" s="235" t="str">
        <f>'R(28)'!AY$39</f>
        <v>x</v>
      </c>
      <c r="W32" s="235" t="str">
        <f>'R(28)'!AZ$39</f>
        <v>x</v>
      </c>
      <c r="X32" s="235">
        <f>'R(28)'!BA$39</f>
        <v>0</v>
      </c>
      <c r="Y32" s="235">
        <f>'R(28)'!BB$39</f>
        <v>0</v>
      </c>
      <c r="Z32" s="235">
        <f>'R(28)'!BC$39</f>
        <v>0</v>
      </c>
      <c r="AA32" s="235">
        <f>'R(28)'!BD$39</f>
        <v>0</v>
      </c>
      <c r="AB32" s="235">
        <f>'R(28)'!BE$39</f>
        <v>0</v>
      </c>
      <c r="AC32" s="235">
        <f>'R(28)'!BF$39</f>
        <v>0</v>
      </c>
      <c r="AD32" s="235" t="str">
        <f>'R(28)'!BG$39</f>
        <v>x</v>
      </c>
      <c r="AE32" s="235">
        <f>'R(28)'!BH$39</f>
        <v>0</v>
      </c>
      <c r="AF32" s="235">
        <f>'R(28)'!BI$39</f>
        <v>0</v>
      </c>
      <c r="AG32" s="235">
        <f>'R(28)'!BJ$39</f>
        <v>0</v>
      </c>
      <c r="AH32" s="235" t="str">
        <f>'R(28)'!BK$39</f>
        <v>x</v>
      </c>
      <c r="AI32" s="235">
        <f>'R(28)'!BL$39</f>
        <v>0</v>
      </c>
      <c r="AJ32" s="235">
        <f>'R(28)'!BM$39</f>
        <v>0</v>
      </c>
      <c r="AK32" s="235" t="str">
        <f>'R(28)'!BN$39</f>
        <v>Entorno saludable</v>
      </c>
      <c r="AL32" s="235" t="str">
        <f>'R(28)'!BO$39</f>
        <v>Salubridad rural</v>
      </c>
      <c r="AM32" s="235" t="str">
        <f>'R(28)'!BP$39</f>
        <v xml:space="preserve">Ahorro y eficiencia </v>
      </c>
      <c r="AN32" s="235" t="str">
        <f>'R(28)'!BQ$39</f>
        <v>Salubridad rural</v>
      </c>
      <c r="AO32" s="235" t="str">
        <f>'R(28)'!BR$39</f>
        <v>Distribución de tareas domésticas</v>
      </c>
    </row>
    <row r="33" spans="1:41" ht="15">
      <c r="A33" s="155">
        <v>29</v>
      </c>
      <c r="B33" s="233" t="e">
        <f ca="1">'R(29)'!AE$39</f>
        <v>#VALUE!</v>
      </c>
      <c r="C33" s="233" t="e">
        <f ca="1">'R(29)'!AF$39</f>
        <v>#VALUE!</v>
      </c>
      <c r="D33" s="233" t="e">
        <f ca="1">'R(29)'!AG$39</f>
        <v>#VALUE!</v>
      </c>
      <c r="E33" s="233" t="e">
        <f ca="1">'R(29)'!AH$39</f>
        <v>#VALUE!</v>
      </c>
      <c r="F33" s="233" t="e">
        <f ca="1">'R(29)'!AI$39</f>
        <v>#VALUE!</v>
      </c>
      <c r="G33" s="235">
        <f>'R(29)'!AJ$39</f>
        <v>0</v>
      </c>
      <c r="H33" s="235">
        <f>'R(29)'!AK$39</f>
        <v>0</v>
      </c>
      <c r="I33" s="235">
        <f>'R(29)'!AL$39</f>
        <v>0</v>
      </c>
      <c r="J33" s="235">
        <f>'R(29)'!AM$39</f>
        <v>0</v>
      </c>
      <c r="K33" s="235">
        <f>'R(29)'!AN$39</f>
        <v>0</v>
      </c>
      <c r="L33" s="235">
        <f>'R(29)'!AO$39</f>
        <v>0</v>
      </c>
      <c r="M33" s="235">
        <f>'R(29)'!AP$39</f>
        <v>0</v>
      </c>
      <c r="N33" s="235">
        <f>'R(29)'!AQ$39</f>
        <v>0</v>
      </c>
      <c r="O33" s="235">
        <f>'R(29)'!AR$39</f>
        <v>0</v>
      </c>
      <c r="P33" s="235">
        <f>'R(29)'!AS$39</f>
        <v>0</v>
      </c>
      <c r="Q33" s="235">
        <f>'R(29)'!AT$39</f>
        <v>0</v>
      </c>
      <c r="R33" s="235">
        <f>'R(29)'!AU$39</f>
        <v>0</v>
      </c>
      <c r="S33" s="235">
        <f>'R(29)'!AV$39</f>
        <v>0</v>
      </c>
      <c r="T33" s="235">
        <f>'R(29)'!AW$39</f>
        <v>0</v>
      </c>
      <c r="U33" s="235">
        <f>'R(29)'!AX$39</f>
        <v>0</v>
      </c>
      <c r="V33" s="235">
        <f>'R(29)'!AY$39</f>
        <v>0</v>
      </c>
      <c r="W33" s="235">
        <f>'R(29)'!AZ$39</f>
        <v>0</v>
      </c>
      <c r="X33" s="235">
        <f>'R(29)'!BA$39</f>
        <v>0</v>
      </c>
      <c r="Y33" s="235">
        <f>'R(29)'!BB$39</f>
        <v>0</v>
      </c>
      <c r="Z33" s="235">
        <f>'R(29)'!BC$39</f>
        <v>0</v>
      </c>
      <c r="AA33" s="235">
        <f>'R(29)'!BD$39</f>
        <v>0</v>
      </c>
      <c r="AB33" s="235">
        <f>'R(29)'!BE$39</f>
        <v>0</v>
      </c>
      <c r="AC33" s="235">
        <f>'R(29)'!BF$39</f>
        <v>0</v>
      </c>
      <c r="AD33" s="235">
        <f>'R(29)'!BG$39</f>
        <v>0</v>
      </c>
      <c r="AE33" s="235">
        <f>'R(29)'!BH$39</f>
        <v>0</v>
      </c>
      <c r="AF33" s="235">
        <f>'R(29)'!BI$39</f>
        <v>0</v>
      </c>
      <c r="AG33" s="235">
        <f>'R(29)'!BJ$39</f>
        <v>0</v>
      </c>
      <c r="AH33" s="235">
        <f>'R(29)'!BK$39</f>
        <v>0</v>
      </c>
      <c r="AI33" s="235">
        <f>'R(29)'!BL$39</f>
        <v>0</v>
      </c>
      <c r="AJ33" s="235">
        <f>'R(29)'!BM$39</f>
        <v>0</v>
      </c>
      <c r="AK33" s="235">
        <f>'R(29)'!BN$39</f>
        <v>0</v>
      </c>
      <c r="AL33" s="235">
        <f>'R(29)'!BO$39</f>
        <v>0</v>
      </c>
      <c r="AM33" s="235">
        <f>'R(29)'!BP$39</f>
        <v>0</v>
      </c>
      <c r="AN33" s="235">
        <f>'R(29)'!BQ$39</f>
        <v>0</v>
      </c>
      <c r="AO33" s="235">
        <f>'R(29)'!BR$39</f>
        <v>0</v>
      </c>
    </row>
    <row r="34" spans="1:41" ht="15.75" thickBot="1">
      <c r="A34" s="155">
        <v>30</v>
      </c>
      <c r="B34" s="233" t="e">
        <f ca="1">'R(30)'!AE$39</f>
        <v>#VALUE!</v>
      </c>
      <c r="C34" s="233" t="e">
        <f ca="1">'R(30)'!AF$39</f>
        <v>#VALUE!</v>
      </c>
      <c r="D34" s="233" t="e">
        <f ca="1">'R(30)'!AG$39</f>
        <v>#VALUE!</v>
      </c>
      <c r="E34" s="233" t="e">
        <f ca="1">'R(30)'!AH$39</f>
        <v>#VALUE!</v>
      </c>
      <c r="F34" s="233" t="e">
        <f ca="1">'R(30)'!AI$39</f>
        <v>#VALUE!</v>
      </c>
      <c r="G34" s="235">
        <f>'R(30)'!AJ$39</f>
        <v>0</v>
      </c>
      <c r="H34" s="235">
        <f>'R(30)'!AK$39</f>
        <v>0</v>
      </c>
      <c r="I34" s="235">
        <f>'R(30)'!AL$39</f>
        <v>0</v>
      </c>
      <c r="J34" s="235">
        <f>'R(30)'!AM$39</f>
        <v>0</v>
      </c>
      <c r="K34" s="235">
        <f>'R(30)'!AN$39</f>
        <v>0</v>
      </c>
      <c r="L34" s="235">
        <f>'R(30)'!AO$39</f>
        <v>0</v>
      </c>
      <c r="M34" s="235">
        <f>'R(30)'!AP$39</f>
        <v>0</v>
      </c>
      <c r="N34" s="235">
        <f>'R(30)'!AQ$39</f>
        <v>0</v>
      </c>
      <c r="O34" s="235">
        <f>'R(30)'!AR$39</f>
        <v>0</v>
      </c>
      <c r="P34" s="235">
        <f>'R(30)'!AS$39</f>
        <v>0</v>
      </c>
      <c r="Q34" s="235">
        <f>'R(30)'!AT$39</f>
        <v>0</v>
      </c>
      <c r="R34" s="235">
        <f>'R(30)'!AU$39</f>
        <v>0</v>
      </c>
      <c r="S34" s="235">
        <f>'R(30)'!AV$39</f>
        <v>0</v>
      </c>
      <c r="T34" s="235">
        <f>'R(30)'!AW$39</f>
        <v>0</v>
      </c>
      <c r="U34" s="235">
        <f>'R(30)'!AX$39</f>
        <v>0</v>
      </c>
      <c r="V34" s="235">
        <f>'R(30)'!AY$39</f>
        <v>0</v>
      </c>
      <c r="W34" s="235">
        <f>'R(30)'!AZ$39</f>
        <v>0</v>
      </c>
      <c r="X34" s="235">
        <f>'R(30)'!BA$39</f>
        <v>0</v>
      </c>
      <c r="Y34" s="235">
        <f>'R(30)'!BB$39</f>
        <v>0</v>
      </c>
      <c r="Z34" s="235">
        <f>'R(30)'!BC$39</f>
        <v>0</v>
      </c>
      <c r="AA34" s="235">
        <f>'R(30)'!BD$39</f>
        <v>0</v>
      </c>
      <c r="AB34" s="235">
        <f>'R(30)'!BE$39</f>
        <v>0</v>
      </c>
      <c r="AC34" s="235">
        <f>'R(30)'!BF$39</f>
        <v>0</v>
      </c>
      <c r="AD34" s="235">
        <f>'R(30)'!BG$39</f>
        <v>0</v>
      </c>
      <c r="AE34" s="235">
        <f>'R(30)'!BH$39</f>
        <v>0</v>
      </c>
      <c r="AF34" s="235">
        <f>'R(30)'!BI$39</f>
        <v>0</v>
      </c>
      <c r="AG34" s="235">
        <f>'R(30)'!BJ$39</f>
        <v>0</v>
      </c>
      <c r="AH34" s="235">
        <f>'R(30)'!BK$39</f>
        <v>0</v>
      </c>
      <c r="AI34" s="235">
        <f>'R(30)'!BL$39</f>
        <v>0</v>
      </c>
      <c r="AJ34" s="235">
        <f>'R(30)'!BM$39</f>
        <v>0</v>
      </c>
      <c r="AK34" s="235">
        <f>'R(30)'!BN$39</f>
        <v>0</v>
      </c>
      <c r="AL34" s="235">
        <f>'R(30)'!BO$39</f>
        <v>0</v>
      </c>
      <c r="AM34" s="235">
        <f>'R(30)'!BP$39</f>
        <v>0</v>
      </c>
      <c r="AN34" s="235">
        <f>'R(30)'!BQ$39</f>
        <v>0</v>
      </c>
      <c r="AO34" s="235">
        <f>'R(30)'!BR$39</f>
        <v>0</v>
      </c>
    </row>
    <row r="35" spans="1:41" s="160" customFormat="1" ht="19.149999999999999" customHeight="1" thickBot="1">
      <c r="A35" s="157" t="s">
        <v>178</v>
      </c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</row>
  </sheetData>
  <mergeCells count="11">
    <mergeCell ref="AL1:AO1"/>
    <mergeCell ref="A1:AK1"/>
    <mergeCell ref="A2:AO2"/>
    <mergeCell ref="B3:F3"/>
    <mergeCell ref="G3:K3"/>
    <mergeCell ref="L3:P3"/>
    <mergeCell ref="Q3:U3"/>
    <mergeCell ref="V3:Z3"/>
    <mergeCell ref="AA3:AE3"/>
    <mergeCell ref="AF3:AJ3"/>
    <mergeCell ref="AK3:AO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D3D91-FF0E-4001-94FB-C14271AB6967}">
  <sheetPr>
    <tabColor rgb="FF92D050"/>
    <pageSetUpPr fitToPage="1"/>
  </sheetPr>
  <dimension ref="B1:BR351"/>
  <sheetViews>
    <sheetView view="pageBreakPreview" topLeftCell="A1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H35:O35 H289:O289 H226:O226 H163:O163 H99:O99" xr:uid="{541F7BEA-7FD8-462B-A5D9-1E2D0FB5F848}">
      <formula1>$T$17</formula1>
    </dataValidation>
    <dataValidation type="list" allowBlank="1" showInputMessage="1" showErrorMessage="1" sqref="AK28:AK34" xr:uid="{B1E75A5D-F483-4E43-90D4-93B430BD9D35}">
      <formula1>$V$97:$V$110</formula1>
    </dataValidation>
    <dataValidation type="list" allowBlank="1" showInputMessage="1" showErrorMessage="1" sqref="F213:H213 F276:H276 F150:H150 F86:H86 F22:H22" xr:uid="{98D649A8-DA8B-4F31-8D86-D981A194F4FD}">
      <formula1>$J$338:$J$349</formula1>
    </dataValidation>
    <dataValidation type="list" allowBlank="1" showInputMessage="1" showErrorMessage="1" sqref="G15:G18 G269:G272 G206:G209 G143:G146 G79:G82" xr:uid="{826B5CD1-07FE-4CD4-B2E3-D0245A37B90F}">
      <formula1>$D$338:$D$351</formula1>
    </dataValidation>
    <dataValidation type="list" allowBlank="1" showInputMessage="1" showErrorMessage="1" sqref="M18:O18 M82:O82 M146:O146 M209:O209 M272:O272" xr:uid="{B730F0D6-385F-4EA2-8439-D6176624A015}">
      <formula1>$U$15:$U$16</formula1>
    </dataValidation>
    <dataValidation type="list" allowBlank="1" showInputMessage="1" showErrorMessage="1" sqref="M17:O17 M81:O81 M145:O145 M208:O208 M271:O271" xr:uid="{6142D397-2925-407B-AAA1-CBC19AD40DAD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15986-77BF-498A-AD72-F82A6D0BF469}">
  <sheetPr>
    <tabColor rgb="FF92D050"/>
    <pageSetUpPr fitToPage="1"/>
  </sheetPr>
  <dimension ref="B1:BR351"/>
  <sheetViews>
    <sheetView view="pageBreakPreview" topLeftCell="A52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M17:O17 M81:O81 M145:O145 M208:O208 M271:O271" xr:uid="{85C905B9-85EC-46ED-AB44-3E2F531FDA33}">
      <formula1>$U$10:$U$13</formula1>
    </dataValidation>
    <dataValidation type="list" allowBlank="1" showInputMessage="1" showErrorMessage="1" sqref="M18:O18 M82:O82 M146:O146 M209:O209 M272:O272" xr:uid="{C5D3DE10-C504-4E31-8A24-460BCCAE1DC8}">
      <formula1>$U$15:$U$16</formula1>
    </dataValidation>
    <dataValidation type="list" allowBlank="1" showInputMessage="1" showErrorMessage="1" sqref="G15:G18 G269:G272 G206:G209 G143:G146 G79:G82" xr:uid="{8FB4503C-E17D-4AA4-835B-23336F627387}">
      <formula1>$D$338:$D$351</formula1>
    </dataValidation>
    <dataValidation type="list" allowBlank="1" showInputMessage="1" showErrorMessage="1" sqref="F213:H213 F276:H276 F150:H150 F86:H86 F22:H22" xr:uid="{F3808140-0760-4DB0-AB60-C5006C9C8AE1}">
      <formula1>$J$338:$J$349</formula1>
    </dataValidation>
    <dataValidation type="list" allowBlank="1" showInputMessage="1" showErrorMessage="1" sqref="AK28:AK34" xr:uid="{F137AF43-EA99-4D4C-8650-3FE3466FCE04}">
      <formula1>$V$97:$V$110</formula1>
    </dataValidation>
    <dataValidation type="list" allowBlank="1" showInputMessage="1" showErrorMessage="1" sqref="H35:O35 H289:O289 H226:O226 H163:O163 H99:O99" xr:uid="{E3F458F7-5FD7-4919-96A2-72F7C67DD67F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57CD6-5D09-4F16-808B-9D3FA067C58C}">
  <sheetPr>
    <tabColor rgb="FF92D050"/>
    <pageSetUpPr fitToPage="1"/>
  </sheetPr>
  <dimension ref="B1:BR351"/>
  <sheetViews>
    <sheetView view="pageBreakPreview" topLeftCell="A46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H35:O35 H289:O289 H226:O226 H163:O163 H99:O99" xr:uid="{E407B4F8-4945-4A48-BA97-91D918C7B791}">
      <formula1>$T$17</formula1>
    </dataValidation>
    <dataValidation type="list" allowBlank="1" showInputMessage="1" showErrorMessage="1" sqref="AK28:AK34" xr:uid="{85863EBB-4C44-4FA4-923A-F81FCE29DDDF}">
      <formula1>$V$97:$V$110</formula1>
    </dataValidation>
    <dataValidation type="list" allowBlank="1" showInputMessage="1" showErrorMessage="1" sqref="F213:H213 F276:H276 F150:H150 F86:H86 F22:H22" xr:uid="{88EAD0C1-280A-4482-AF3D-DD633C9F41A3}">
      <formula1>$J$338:$J$349</formula1>
    </dataValidation>
    <dataValidation type="list" allowBlank="1" showInputMessage="1" showErrorMessage="1" sqref="G15:G18 G269:G272 G206:G209 G143:G146 G79:G82" xr:uid="{D4382C3F-AA7C-41F9-B354-82EE602B47EA}">
      <formula1>$D$338:$D$351</formula1>
    </dataValidation>
    <dataValidation type="list" allowBlank="1" showInputMessage="1" showErrorMessage="1" sqref="M18:O18 M82:O82 M146:O146 M209:O209 M272:O272" xr:uid="{9554AFFF-AD7C-45E1-A887-41D5FBF53B40}">
      <formula1>$U$15:$U$16</formula1>
    </dataValidation>
    <dataValidation type="list" allowBlank="1" showInputMessage="1" showErrorMessage="1" sqref="M17:O17 M81:O81 M145:O145 M208:O208 M271:O271" xr:uid="{2B63DEA3-9B0D-4FA6-A836-156CA56128DB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2519-6F9F-4AB4-8899-416C3A50E022}">
  <sheetPr>
    <tabColor rgb="FF92D050"/>
    <pageSetUpPr fitToPage="1"/>
  </sheetPr>
  <dimension ref="B1:BR351"/>
  <sheetViews>
    <sheetView view="pageBreakPreview" topLeftCell="A46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M17:O17 M81:O81 M145:O145 M208:O208 M271:O271" xr:uid="{766DA3CF-66F8-46BD-90F9-D9CFE694942F}">
      <formula1>$U$10:$U$13</formula1>
    </dataValidation>
    <dataValidation type="list" allowBlank="1" showInputMessage="1" showErrorMessage="1" sqref="M18:O18 M82:O82 M146:O146 M209:O209 M272:O272" xr:uid="{CF9997D6-31EF-4FD4-902B-234B6EFA5A78}">
      <formula1>$U$15:$U$16</formula1>
    </dataValidation>
    <dataValidation type="list" allowBlank="1" showInputMessage="1" showErrorMessage="1" sqref="G15:G18 G269:G272 G206:G209 G143:G146 G79:G82" xr:uid="{A43458BE-B7FC-4CCF-8DB0-70832FF70AC0}">
      <formula1>$D$338:$D$351</formula1>
    </dataValidation>
    <dataValidation type="list" allowBlank="1" showInputMessage="1" showErrorMessage="1" sqref="F213:H213 F276:H276 F150:H150 F86:H86 F22:H22" xr:uid="{FF11A531-9BCC-4996-9B61-38DCB451CA58}">
      <formula1>$J$338:$J$349</formula1>
    </dataValidation>
    <dataValidation type="list" allowBlank="1" showInputMessage="1" showErrorMessage="1" sqref="AK28:AK34" xr:uid="{8A386FEF-3475-4C17-81AF-4992FB2427F3}">
      <formula1>$V$97:$V$110</formula1>
    </dataValidation>
    <dataValidation type="list" allowBlank="1" showInputMessage="1" showErrorMessage="1" sqref="H35:O35 H289:O289 H226:O226 H163:O163 H99:O99" xr:uid="{9142ECC2-14FD-40BF-BDE7-931FC2B5034B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0C9F9-452A-461C-8EF5-2D6C21166526}">
  <sheetPr>
    <tabColor rgb="FF92D050"/>
    <pageSetUpPr fitToPage="1"/>
  </sheetPr>
  <dimension ref="B1:BR351"/>
  <sheetViews>
    <sheetView view="pageBreakPreview" topLeftCell="A4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H35:O35 H289:O289 H226:O226 H163:O163 H99:O99" xr:uid="{A570D8D9-77CB-48FE-9986-AACB8047A4D6}">
      <formula1>$T$17</formula1>
    </dataValidation>
    <dataValidation type="list" allowBlank="1" showInputMessage="1" showErrorMessage="1" sqref="AK28:AK34" xr:uid="{6F8DFE0A-6424-4698-A716-22A4C2EE2329}">
      <formula1>$V$97:$V$110</formula1>
    </dataValidation>
    <dataValidation type="list" allowBlank="1" showInputMessage="1" showErrorMessage="1" sqref="F213:H213 F276:H276 F150:H150 F86:H86 F22:H22" xr:uid="{078D5EEC-112D-46AA-B544-76238EECFBB4}">
      <formula1>$J$338:$J$349</formula1>
    </dataValidation>
    <dataValidation type="list" allowBlank="1" showInputMessage="1" showErrorMessage="1" sqref="G15:G18 G269:G272 G206:G209 G143:G146 G79:G82" xr:uid="{2296B193-7184-479E-9487-BF07735235DB}">
      <formula1>$D$338:$D$351</formula1>
    </dataValidation>
    <dataValidation type="list" allowBlank="1" showInputMessage="1" showErrorMessage="1" sqref="M18:O18 M82:O82 M146:O146 M209:O209 M272:O272" xr:uid="{1CEF646A-2AF8-476F-A1C1-C2ECBB360D46}">
      <formula1>$U$15:$U$16</formula1>
    </dataValidation>
    <dataValidation type="list" allowBlank="1" showInputMessage="1" showErrorMessage="1" sqref="M17:O17 M81:O81 M145:O145 M208:O208 M271:O271" xr:uid="{8AABA49D-B096-4A69-B9FE-92927D75432D}">
      <formula1>$U$10:$U$13</formula1>
    </dataValidation>
  </dataValidations>
  <pageMargins left="0.7" right="0.7" top="0.75" bottom="0.75" header="0.3" footer="0.3"/>
  <pageSetup scale="1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36C3-A18B-474B-838F-A6E9156454AC}">
  <sheetPr>
    <tabColor rgb="FF92D050"/>
    <pageSetUpPr fitToPage="1"/>
  </sheetPr>
  <dimension ref="B1:BR351"/>
  <sheetViews>
    <sheetView view="pageBreakPreview" topLeftCell="A109" zoomScaleNormal="50" zoomScaleSheetLayoutView="100" workbookViewId="0">
      <selection activeCell="F27" sqref="F27:O27"/>
    </sheetView>
  </sheetViews>
  <sheetFormatPr defaultColWidth="11" defaultRowHeight="15.75"/>
  <cols>
    <col min="1" max="1" width="3.5" customWidth="1"/>
    <col min="2" max="2" width="2.5" customWidth="1"/>
    <col min="4" max="4" width="1" style="2" customWidth="1"/>
    <col min="5" max="5" width="16.125" customWidth="1"/>
    <col min="6" max="6" width="24.125" customWidth="1"/>
    <col min="7" max="7" width="14" customWidth="1"/>
    <col min="8" max="8" width="11.875" customWidth="1"/>
    <col min="9" max="9" width="12.5" customWidth="1"/>
    <col min="10" max="10" width="7.625" customWidth="1"/>
    <col min="11" max="11" width="3" customWidth="1"/>
    <col min="12" max="12" width="9.25" customWidth="1"/>
    <col min="13" max="13" width="13.75" customWidth="1"/>
    <col min="14" max="14" width="12.125" customWidth="1"/>
    <col min="16" max="16" width="1.625" customWidth="1"/>
    <col min="17" max="17" width="3.5" customWidth="1"/>
    <col min="18" max="18" width="1.875" customWidth="1"/>
    <col min="19" max="19" width="4.5" customWidth="1"/>
    <col min="20" max="20" width="16.125" customWidth="1"/>
    <col min="21" max="21" width="4.25" customWidth="1"/>
    <col min="22" max="28" width="11" customWidth="1"/>
  </cols>
  <sheetData>
    <row r="1" spans="2:59">
      <c r="B1" s="231"/>
      <c r="C1" s="231" t="s">
        <v>111</v>
      </c>
    </row>
    <row r="2" spans="2:59">
      <c r="B2" s="231" t="s">
        <v>118</v>
      </c>
      <c r="C2" s="231" t="s">
        <v>115</v>
      </c>
    </row>
    <row r="3" spans="2:59" ht="9" customHeight="1" thickBot="1">
      <c r="B3" s="452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4"/>
      <c r="S3" t="e">
        <f ca="1">IF(LEN(MID(CELL("filename",A3),FIND("]",CELL("filename",A3))+2,LEN(CELL("filename",A3))-FIND("]",CELL("filename",A3))))=100,3,IF(LEN(MID(CELL("filename",A3),FIND("]",CELL("filename",A3))+2,LEN(CELL("filename",A3))-FIND("]",CELL("filename",A3))))=6,3,IF(LEN(MID(CELL("filename",A3),FIND("]",CELL("filename",A3))+2,LEN(CELL("filename",A3))-FIND("]",CELL("filename",A3))))=6,3,IF(LEN(MID(CELL("filename",A3),FIND("]",CELL("filename",A3))+2,LEN(CELL("filename",A4))-FIND("]",CELL("filename",A3))))&lt;5,1,2))))</f>
        <v>#VALUE!</v>
      </c>
      <c r="T3" t="s">
        <v>52</v>
      </c>
      <c r="U3" s="71" t="s">
        <v>48</v>
      </c>
      <c r="V3" s="71"/>
    </row>
    <row r="4" spans="2:59" ht="27.75" customHeight="1" thickBot="1">
      <c r="B4" s="455"/>
      <c r="C4" s="383"/>
      <c r="D4" s="375"/>
      <c r="E4" s="384"/>
      <c r="F4" s="378" t="s">
        <v>119</v>
      </c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9"/>
      <c r="U4" s="71" t="s">
        <v>57</v>
      </c>
      <c r="V4" s="71"/>
      <c r="AH4" s="230" t="s">
        <v>120</v>
      </c>
      <c r="AI4" s="182" t="s">
        <v>121</v>
      </c>
      <c r="AJ4" s="183" t="s">
        <v>122</v>
      </c>
      <c r="AK4" s="172" t="s">
        <v>123</v>
      </c>
      <c r="AL4" s="173" t="s">
        <v>124</v>
      </c>
      <c r="AM4" s="182" t="s">
        <v>125</v>
      </c>
      <c r="AN4" s="226" t="s">
        <v>126</v>
      </c>
      <c r="AO4" s="226" t="s">
        <v>127</v>
      </c>
      <c r="AP4" s="183" t="s">
        <v>128</v>
      </c>
      <c r="AQ4" s="227" t="s">
        <v>129</v>
      </c>
      <c r="AR4" s="228" t="s">
        <v>130</v>
      </c>
      <c r="AS4" s="228" t="s">
        <v>131</v>
      </c>
      <c r="AT4" s="229" t="s">
        <v>132</v>
      </c>
      <c r="AU4" s="174" t="s">
        <v>133</v>
      </c>
      <c r="AV4" s="174" t="s">
        <v>134</v>
      </c>
      <c r="AW4" s="174" t="s">
        <v>135</v>
      </c>
      <c r="AX4" s="174" t="s">
        <v>136</v>
      </c>
      <c r="AY4" s="174" t="s">
        <v>137</v>
      </c>
      <c r="AZ4" s="174" t="s">
        <v>138</v>
      </c>
      <c r="BA4" s="174" t="s">
        <v>139</v>
      </c>
      <c r="BB4" s="174" t="s">
        <v>140</v>
      </c>
      <c r="BC4" s="174" t="s">
        <v>141</v>
      </c>
      <c r="BD4" s="174" t="s">
        <v>142</v>
      </c>
      <c r="BE4" s="174" t="s">
        <v>143</v>
      </c>
      <c r="BF4" s="175" t="s">
        <v>24</v>
      </c>
    </row>
    <row r="5" spans="2:59" ht="17.25" customHeight="1" thickBot="1">
      <c r="B5" s="455"/>
      <c r="C5" s="383"/>
      <c r="D5" s="375"/>
      <c r="E5" s="384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9"/>
      <c r="U5" s="71" t="s">
        <v>59</v>
      </c>
      <c r="V5" s="71"/>
      <c r="AH5" s="176">
        <f ca="1">AL18</f>
        <v>0</v>
      </c>
      <c r="AI5" s="176">
        <f>COUNTIF(AP13:AP17,"Remota")</f>
        <v>0</v>
      </c>
      <c r="AJ5" s="177">
        <f>COUNTIF(AP13:AP17,"Presencial")</f>
        <v>0</v>
      </c>
      <c r="AK5" s="178" t="e">
        <f ca="1">AM18</f>
        <v>#VALUE!</v>
      </c>
      <c r="AL5" s="178">
        <f>AN18</f>
        <v>0.41666666666666669</v>
      </c>
      <c r="AM5" s="179">
        <f>COUNTIF($AO13:$AO17,AM4)</f>
        <v>0</v>
      </c>
      <c r="AN5" s="180">
        <f>COUNTIF($AO13:$AO17,AN4)</f>
        <v>0</v>
      </c>
      <c r="AO5" s="180">
        <f>COUNTIF($AO13:$AO17,AO4)</f>
        <v>0</v>
      </c>
      <c r="AP5" s="179">
        <f>COUNTIF($AO13:$AO17,AP4)</f>
        <v>0</v>
      </c>
      <c r="AQ5" s="179">
        <f>AQ18</f>
        <v>0</v>
      </c>
      <c r="AR5" s="179">
        <f t="shared" ref="AR5:AT5" si="0">AR18</f>
        <v>0</v>
      </c>
      <c r="AS5" s="179">
        <f t="shared" si="0"/>
        <v>0</v>
      </c>
      <c r="AT5" s="179">
        <f t="shared" si="0"/>
        <v>0</v>
      </c>
      <c r="AU5" s="181">
        <f>AV18</f>
        <v>0</v>
      </c>
      <c r="AV5" s="181">
        <f t="shared" ref="AV5:BF5" si="1">AW18</f>
        <v>0</v>
      </c>
      <c r="AW5" s="181">
        <f t="shared" si="1"/>
        <v>0</v>
      </c>
      <c r="AX5" s="181">
        <f t="shared" si="1"/>
        <v>0</v>
      </c>
      <c r="AY5" s="181">
        <f t="shared" si="1"/>
        <v>0</v>
      </c>
      <c r="AZ5" s="181">
        <f t="shared" si="1"/>
        <v>0</v>
      </c>
      <c r="BA5" s="181">
        <f t="shared" si="1"/>
        <v>0</v>
      </c>
      <c r="BB5" s="181">
        <f t="shared" si="1"/>
        <v>0</v>
      </c>
      <c r="BC5" s="181">
        <f t="shared" si="1"/>
        <v>0</v>
      </c>
      <c r="BD5" s="181">
        <f t="shared" si="1"/>
        <v>0</v>
      </c>
      <c r="BE5" s="181">
        <f t="shared" si="1"/>
        <v>0</v>
      </c>
      <c r="BF5" s="181">
        <f t="shared" si="1"/>
        <v>0</v>
      </c>
    </row>
    <row r="6" spans="2:59" ht="15" customHeight="1">
      <c r="B6" s="455"/>
      <c r="C6" s="383"/>
      <c r="D6" s="375"/>
      <c r="E6" s="384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379"/>
      <c r="U6" s="71" t="s">
        <v>61</v>
      </c>
      <c r="V6" s="71"/>
    </row>
    <row r="7" spans="2:59" ht="26.25" customHeight="1">
      <c r="B7" s="455"/>
      <c r="C7" s="383"/>
      <c r="D7" s="375"/>
      <c r="E7" s="384"/>
      <c r="F7" s="58" t="s">
        <v>145</v>
      </c>
      <c r="G7" s="85">
        <v>2020</v>
      </c>
      <c r="H7" s="488" t="s">
        <v>146</v>
      </c>
      <c r="I7" s="489"/>
      <c r="J7" s="66">
        <v>1</v>
      </c>
      <c r="K7" s="490" t="s">
        <v>147</v>
      </c>
      <c r="L7" s="489"/>
      <c r="M7" s="210"/>
      <c r="N7" s="63" t="s">
        <v>148</v>
      </c>
      <c r="O7" s="473" t="e">
        <f ca="1">VLOOKUP(I58,'Bitácora seguimiento'!A10:AK39,3,FALSE)</f>
        <v>#VALUE!</v>
      </c>
      <c r="P7" s="474"/>
      <c r="Q7" s="60"/>
      <c r="R7" s="379"/>
      <c r="U7" s="71" t="s">
        <v>63</v>
      </c>
      <c r="V7" s="71"/>
    </row>
    <row r="8" spans="2:59" ht="9.9499999999999993" customHeight="1">
      <c r="B8" s="455"/>
      <c r="C8" s="383"/>
      <c r="D8" s="375"/>
      <c r="E8" s="384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60"/>
      <c r="R8" s="379"/>
      <c r="U8" s="71" t="s">
        <v>150</v>
      </c>
      <c r="V8" s="71"/>
    </row>
    <row r="9" spans="2:59" ht="12" customHeight="1">
      <c r="B9" s="455"/>
      <c r="C9" s="383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84"/>
      <c r="Q9" s="60"/>
      <c r="R9" s="379"/>
      <c r="U9" s="71" t="s">
        <v>67</v>
      </c>
      <c r="V9" s="71"/>
    </row>
    <row r="10" spans="2:59" ht="32.25" thickBot="1">
      <c r="B10" s="455"/>
      <c r="C10" s="383"/>
      <c r="D10" s="375"/>
      <c r="E10" s="64" t="s">
        <v>153</v>
      </c>
      <c r="F10" s="478">
        <f>'Bitácora seguimiento'!C5</f>
        <v>0</v>
      </c>
      <c r="G10" s="479"/>
      <c r="H10" s="64" t="s">
        <v>154</v>
      </c>
      <c r="I10" s="475">
        <f>'Bitácora seguimiento'!C4</f>
        <v>0</v>
      </c>
      <c r="J10" s="477"/>
      <c r="K10" s="477" t="e">
        <f>VLOOKUP(N58,'Bitácora seguimiento'!F3:AP39,3,FALSE)</f>
        <v>#N/A</v>
      </c>
      <c r="L10" s="476"/>
      <c r="M10" s="65" t="s">
        <v>155</v>
      </c>
      <c r="N10" s="475">
        <f>'Bitácora seguimiento'!C3</f>
        <v>0</v>
      </c>
      <c r="O10" s="476"/>
      <c r="P10" s="384"/>
      <c r="Q10" s="60"/>
      <c r="R10" s="379"/>
      <c r="T10" t="s">
        <v>156</v>
      </c>
      <c r="U10" t="s">
        <v>125</v>
      </c>
      <c r="V10" s="71"/>
    </row>
    <row r="11" spans="2:59" ht="22.5" customHeight="1" thickBot="1">
      <c r="B11" s="455"/>
      <c r="C11" s="383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  <c r="P11" s="384"/>
      <c r="Q11" s="60"/>
      <c r="R11" s="379"/>
      <c r="T11" s="79"/>
      <c r="U11" s="79" t="s">
        <v>127</v>
      </c>
      <c r="AU11" s="357" t="s">
        <v>158</v>
      </c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9"/>
    </row>
    <row r="12" spans="2:59" ht="30" customHeight="1" thickBot="1">
      <c r="B12" s="455"/>
      <c r="C12" s="383"/>
      <c r="D12" s="375"/>
      <c r="E12" s="376" t="s">
        <v>159</v>
      </c>
      <c r="F12" s="376"/>
      <c r="G12" s="376"/>
      <c r="H12" s="376"/>
      <c r="I12" s="70"/>
      <c r="J12" s="377" t="s">
        <v>160</v>
      </c>
      <c r="K12" s="377"/>
      <c r="L12" s="377"/>
      <c r="M12" s="377"/>
      <c r="N12" s="377"/>
      <c r="O12" s="377"/>
      <c r="P12" s="384"/>
      <c r="Q12" s="60"/>
      <c r="R12" s="379"/>
      <c r="T12" s="79"/>
      <c r="U12" s="79" t="s">
        <v>126</v>
      </c>
      <c r="V12" s="79"/>
      <c r="W12" s="79"/>
      <c r="X12" s="79"/>
      <c r="Y12" s="79"/>
      <c r="Z12" s="79"/>
      <c r="AK12" s="184" t="s">
        <v>161</v>
      </c>
      <c r="AL12" s="185" t="s">
        <v>162</v>
      </c>
      <c r="AM12" s="186" t="s">
        <v>163</v>
      </c>
      <c r="AN12" s="185" t="s">
        <v>164</v>
      </c>
      <c r="AO12" s="185" t="s">
        <v>165</v>
      </c>
      <c r="AP12" s="187" t="s">
        <v>166</v>
      </c>
      <c r="AQ12" s="172" t="s">
        <v>129</v>
      </c>
      <c r="AR12" s="188" t="s">
        <v>130</v>
      </c>
      <c r="AS12" s="188" t="s">
        <v>131</v>
      </c>
      <c r="AT12" s="173" t="s">
        <v>132</v>
      </c>
      <c r="AU12" s="189" t="s">
        <v>167</v>
      </c>
      <c r="AV12" s="218" t="s">
        <v>133</v>
      </c>
      <c r="AW12" s="218" t="s">
        <v>134</v>
      </c>
      <c r="AX12" s="218" t="s">
        <v>135</v>
      </c>
      <c r="AY12" s="218" t="s">
        <v>136</v>
      </c>
      <c r="AZ12" s="218" t="s">
        <v>137</v>
      </c>
      <c r="BA12" s="218" t="s">
        <v>138</v>
      </c>
      <c r="BB12" s="218" t="s">
        <v>139</v>
      </c>
      <c r="BC12" s="218" t="s">
        <v>140</v>
      </c>
      <c r="BD12" s="218" t="s">
        <v>141</v>
      </c>
      <c r="BE12" s="218" t="s">
        <v>142</v>
      </c>
      <c r="BF12" s="218" t="s">
        <v>143</v>
      </c>
      <c r="BG12" s="223" t="s">
        <v>168</v>
      </c>
    </row>
    <row r="13" spans="2:59" ht="11.25" customHeight="1">
      <c r="B13" s="455"/>
      <c r="C13" s="383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84"/>
      <c r="Q13" s="60"/>
      <c r="R13" s="379"/>
      <c r="T13" s="79"/>
      <c r="U13" s="79" t="s">
        <v>128</v>
      </c>
      <c r="V13" s="6"/>
      <c r="W13" s="6"/>
      <c r="X13" s="6"/>
      <c r="Y13" s="6"/>
      <c r="Z13" s="79"/>
      <c r="AK13" s="189" t="s">
        <v>144</v>
      </c>
      <c r="AL13" s="190" t="e">
        <f ca="1">O7</f>
        <v>#VALUE!</v>
      </c>
      <c r="AM13" s="191" t="e">
        <f t="shared" ref="AM13:AM17" ca="1" si="2">IF(AL13&gt;0,TEXT(AL13,"mmm"),0)</f>
        <v>#VALUE!</v>
      </c>
      <c r="AN13" s="192">
        <f>M7</f>
        <v>0</v>
      </c>
      <c r="AO13" s="193">
        <f>M17</f>
        <v>0</v>
      </c>
      <c r="AP13" s="194">
        <f>M18</f>
        <v>0</v>
      </c>
      <c r="AQ13" s="195">
        <f>H35</f>
        <v>0</v>
      </c>
      <c r="AR13" s="196">
        <f>J35</f>
        <v>0</v>
      </c>
      <c r="AS13" s="196">
        <f>L35</f>
        <v>0</v>
      </c>
      <c r="AT13" s="211">
        <f>N35</f>
        <v>0</v>
      </c>
      <c r="AU13" s="222">
        <f>F22</f>
        <v>0</v>
      </c>
      <c r="AV13" s="219">
        <f>IF($AU13=AV$12,1,0)</f>
        <v>0</v>
      </c>
      <c r="AW13" s="219">
        <f>IF($AU13=AW$12,1,0)</f>
        <v>0</v>
      </c>
      <c r="AX13" s="219">
        <f t="shared" ref="AX13:BG15" si="3">IF($AU13=AX$12,1,0)</f>
        <v>0</v>
      </c>
      <c r="AY13" s="219">
        <f t="shared" si="3"/>
        <v>0</v>
      </c>
      <c r="AZ13" s="219">
        <f t="shared" si="3"/>
        <v>0</v>
      </c>
      <c r="BA13" s="219">
        <f t="shared" si="3"/>
        <v>0</v>
      </c>
      <c r="BB13" s="219">
        <f t="shared" si="3"/>
        <v>0</v>
      </c>
      <c r="BC13" s="219">
        <f t="shared" si="3"/>
        <v>0</v>
      </c>
      <c r="BD13" s="219">
        <f t="shared" si="3"/>
        <v>0</v>
      </c>
      <c r="BE13" s="219">
        <f t="shared" si="3"/>
        <v>0</v>
      </c>
      <c r="BF13" s="219">
        <f t="shared" si="3"/>
        <v>0</v>
      </c>
      <c r="BG13" s="220">
        <f t="shared" si="3"/>
        <v>0</v>
      </c>
    </row>
    <row r="14" spans="2:59" ht="38.25" customHeight="1">
      <c r="B14" s="455"/>
      <c r="C14" s="383"/>
      <c r="D14" s="375"/>
      <c r="E14" s="450" t="s">
        <v>169</v>
      </c>
      <c r="F14" s="451"/>
      <c r="G14" s="69" t="s">
        <v>170</v>
      </c>
      <c r="H14" s="69" t="s">
        <v>171</v>
      </c>
      <c r="I14" s="68"/>
      <c r="J14" s="441" t="s">
        <v>52</v>
      </c>
      <c r="K14" s="442"/>
      <c r="L14" s="443"/>
      <c r="M14" s="470" t="e">
        <f ca="1">VLOOKUP(I58,'Bitácora seguimiento'!A10:AK39,5,FALSE)</f>
        <v>#VALUE!</v>
      </c>
      <c r="N14" s="471"/>
      <c r="O14" s="472"/>
      <c r="P14" s="384"/>
      <c r="Q14" s="60"/>
      <c r="R14" s="379"/>
      <c r="T14" s="79"/>
      <c r="U14" s="79"/>
      <c r="V14" s="6"/>
      <c r="W14" s="76"/>
      <c r="X14" s="76"/>
      <c r="Y14" s="76"/>
      <c r="Z14" s="79"/>
      <c r="AK14" s="197" t="s">
        <v>149</v>
      </c>
      <c r="AL14" s="198" t="e">
        <f ca="1">O71</f>
        <v>#VALUE!</v>
      </c>
      <c r="AM14" s="139" t="e">
        <f t="shared" ca="1" si="2"/>
        <v>#VALUE!</v>
      </c>
      <c r="AN14" s="199">
        <f>M71</f>
        <v>0.41666666666666669</v>
      </c>
      <c r="AO14" s="200">
        <f>M81</f>
        <v>0</v>
      </c>
      <c r="AP14" s="201">
        <f>M82</f>
        <v>0</v>
      </c>
      <c r="AQ14" s="202">
        <f>H99</f>
        <v>0</v>
      </c>
      <c r="AR14" s="200">
        <f>J99</f>
        <v>0</v>
      </c>
      <c r="AS14" s="200">
        <f>$L99</f>
        <v>0</v>
      </c>
      <c r="AT14" s="212">
        <f>$N99</f>
        <v>0</v>
      </c>
      <c r="AU14" s="222">
        <f>F86</f>
        <v>0</v>
      </c>
      <c r="AV14" s="219">
        <f>IF($AU14=AV$12,1,0)</f>
        <v>0</v>
      </c>
      <c r="AW14" s="219">
        <f t="shared" ref="AW14:BG17" si="4">IF($AU14=AW$12,1,0)</f>
        <v>0</v>
      </c>
      <c r="AX14" s="219">
        <f t="shared" si="3"/>
        <v>0</v>
      </c>
      <c r="AY14" s="219">
        <f t="shared" si="3"/>
        <v>0</v>
      </c>
      <c r="AZ14" s="219">
        <f t="shared" si="3"/>
        <v>0</v>
      </c>
      <c r="BA14" s="219">
        <f t="shared" si="3"/>
        <v>0</v>
      </c>
      <c r="BB14" s="219">
        <f t="shared" si="3"/>
        <v>0</v>
      </c>
      <c r="BC14" s="219">
        <f t="shared" si="3"/>
        <v>0</v>
      </c>
      <c r="BD14" s="219">
        <f t="shared" si="3"/>
        <v>0</v>
      </c>
      <c r="BE14" s="219">
        <f t="shared" si="3"/>
        <v>0</v>
      </c>
      <c r="BF14" s="219">
        <f t="shared" si="3"/>
        <v>0</v>
      </c>
      <c r="BG14" s="219">
        <f t="shared" si="3"/>
        <v>0</v>
      </c>
    </row>
    <row r="15" spans="2:59" ht="29.25" customHeight="1">
      <c r="B15" s="455"/>
      <c r="C15" s="383"/>
      <c r="D15" s="375"/>
      <c r="E15" s="439"/>
      <c r="F15" s="440"/>
      <c r="G15" s="74"/>
      <c r="H15" s="74"/>
      <c r="I15" s="68"/>
      <c r="J15" s="441" t="s">
        <v>172</v>
      </c>
      <c r="K15" s="442"/>
      <c r="L15" s="443"/>
      <c r="M15" s="470" t="e">
        <f ca="1">VLOOKUP(I58,'Bitácora seguimiento'!A10:AK39,4,FALSE)</f>
        <v>#VALUE!</v>
      </c>
      <c r="N15" s="471"/>
      <c r="O15" s="472"/>
      <c r="P15" s="384"/>
      <c r="Q15" s="60"/>
      <c r="R15" s="379"/>
      <c r="T15" s="79" t="s">
        <v>173</v>
      </c>
      <c r="U15" s="79" t="s">
        <v>112</v>
      </c>
      <c r="V15" s="76"/>
      <c r="W15" s="76"/>
      <c r="X15" s="76"/>
      <c r="Y15" s="76"/>
      <c r="Z15" s="79"/>
      <c r="AK15" s="197" t="s">
        <v>151</v>
      </c>
      <c r="AL15" s="198" t="e">
        <f ca="1">O135</f>
        <v>#VALUE!</v>
      </c>
      <c r="AM15" s="139" t="e">
        <f t="shared" ca="1" si="2"/>
        <v>#VALUE!</v>
      </c>
      <c r="AN15" s="199">
        <f>M135</f>
        <v>0</v>
      </c>
      <c r="AO15" s="200">
        <f>M145</f>
        <v>0</v>
      </c>
      <c r="AP15" s="200">
        <f>M146</f>
        <v>0</v>
      </c>
      <c r="AQ15" s="202">
        <f>H163</f>
        <v>0</v>
      </c>
      <c r="AR15" s="200">
        <f>J163</f>
        <v>0</v>
      </c>
      <c r="AS15" s="200">
        <f>L163</f>
        <v>0</v>
      </c>
      <c r="AT15" s="212">
        <f>N163</f>
        <v>0</v>
      </c>
      <c r="AU15" s="222">
        <f>F150</f>
        <v>0</v>
      </c>
      <c r="AV15" s="219">
        <f>IF($AU15=AV$12,1,0)</f>
        <v>0</v>
      </c>
      <c r="AW15" s="219">
        <f t="shared" si="4"/>
        <v>0</v>
      </c>
      <c r="AX15" s="219">
        <f t="shared" si="3"/>
        <v>0</v>
      </c>
      <c r="AY15" s="219">
        <f t="shared" si="3"/>
        <v>0</v>
      </c>
      <c r="AZ15" s="219">
        <f t="shared" si="3"/>
        <v>0</v>
      </c>
      <c r="BA15" s="219">
        <f t="shared" si="3"/>
        <v>0</v>
      </c>
      <c r="BB15" s="219">
        <f t="shared" si="3"/>
        <v>0</v>
      </c>
      <c r="BC15" s="219">
        <f t="shared" si="3"/>
        <v>0</v>
      </c>
      <c r="BD15" s="219">
        <f t="shared" si="3"/>
        <v>0</v>
      </c>
      <c r="BE15" s="219">
        <f t="shared" si="3"/>
        <v>0</v>
      </c>
      <c r="BF15" s="219">
        <f t="shared" si="3"/>
        <v>0</v>
      </c>
      <c r="BG15" s="219">
        <f t="shared" si="3"/>
        <v>0</v>
      </c>
    </row>
    <row r="16" spans="2:59" ht="36" customHeight="1">
      <c r="B16" s="455"/>
      <c r="C16" s="383"/>
      <c r="D16" s="375"/>
      <c r="E16" s="439"/>
      <c r="F16" s="440"/>
      <c r="G16" s="74"/>
      <c r="H16" s="74"/>
      <c r="I16" s="68"/>
      <c r="J16" s="441" t="s">
        <v>174</v>
      </c>
      <c r="K16" s="442"/>
      <c r="L16" s="443"/>
      <c r="M16" s="444"/>
      <c r="N16" s="445"/>
      <c r="O16" s="446"/>
      <c r="P16" s="384"/>
      <c r="Q16" s="60"/>
      <c r="R16" s="379"/>
      <c r="T16" s="79"/>
      <c r="U16" s="79" t="s">
        <v>175</v>
      </c>
      <c r="V16" s="77"/>
      <c r="W16" s="77"/>
      <c r="X16" s="77"/>
      <c r="Y16" s="78"/>
      <c r="Z16" s="79"/>
      <c r="AK16" s="197" t="s">
        <v>152</v>
      </c>
      <c r="AL16" s="198" t="e">
        <f ca="1">O198</f>
        <v>#VALUE!</v>
      </c>
      <c r="AM16" s="139" t="e">
        <f t="shared" ca="1" si="2"/>
        <v>#VALUE!</v>
      </c>
      <c r="AN16" s="199">
        <f>M198</f>
        <v>0</v>
      </c>
      <c r="AO16" s="200">
        <f>M208</f>
        <v>0</v>
      </c>
      <c r="AP16" s="201">
        <f>M209</f>
        <v>0</v>
      </c>
      <c r="AQ16" s="202">
        <f>$H226</f>
        <v>0</v>
      </c>
      <c r="AR16" s="200">
        <f>$J226</f>
        <v>0</v>
      </c>
      <c r="AS16" s="200">
        <f>$L226</f>
        <v>0</v>
      </c>
      <c r="AT16" s="212">
        <f>$N226</f>
        <v>0</v>
      </c>
      <c r="AU16" s="222">
        <f>F213</f>
        <v>0</v>
      </c>
      <c r="AV16" s="219">
        <f>IF($AU16=AV$12,1,0)</f>
        <v>0</v>
      </c>
      <c r="AW16" s="219">
        <f t="shared" si="4"/>
        <v>0</v>
      </c>
      <c r="AX16" s="219">
        <f t="shared" si="4"/>
        <v>0</v>
      </c>
      <c r="AY16" s="219">
        <f t="shared" si="4"/>
        <v>0</v>
      </c>
      <c r="AZ16" s="219">
        <f t="shared" si="4"/>
        <v>0</v>
      </c>
      <c r="BA16" s="219">
        <f t="shared" si="4"/>
        <v>0</v>
      </c>
      <c r="BB16" s="219">
        <f t="shared" si="4"/>
        <v>0</v>
      </c>
      <c r="BC16" s="219">
        <f t="shared" si="4"/>
        <v>0</v>
      </c>
      <c r="BD16" s="219">
        <f t="shared" si="4"/>
        <v>0</v>
      </c>
      <c r="BE16" s="219">
        <f t="shared" si="4"/>
        <v>0</v>
      </c>
      <c r="BF16" s="219">
        <f t="shared" si="4"/>
        <v>0</v>
      </c>
      <c r="BG16" s="219">
        <f t="shared" si="4"/>
        <v>0</v>
      </c>
    </row>
    <row r="17" spans="2:59" ht="36" customHeight="1" thickBot="1">
      <c r="B17" s="455"/>
      <c r="C17" s="383"/>
      <c r="D17" s="375"/>
      <c r="E17" s="439"/>
      <c r="F17" s="440"/>
      <c r="G17" s="74"/>
      <c r="H17" s="74"/>
      <c r="I17" s="68"/>
      <c r="J17" s="441" t="s">
        <v>176</v>
      </c>
      <c r="K17" s="442"/>
      <c r="L17" s="443"/>
      <c r="M17" s="444"/>
      <c r="N17" s="445"/>
      <c r="O17" s="446"/>
      <c r="P17" s="384"/>
      <c r="Q17" s="60"/>
      <c r="R17" s="379"/>
      <c r="T17" s="79" t="s">
        <v>177</v>
      </c>
      <c r="U17" s="79"/>
      <c r="V17" s="77"/>
      <c r="W17" s="77"/>
      <c r="X17" s="77"/>
      <c r="Y17" s="78"/>
      <c r="Z17" s="79"/>
      <c r="AK17" s="197" t="s">
        <v>157</v>
      </c>
      <c r="AL17" s="198" t="e">
        <f ca="1">O261</f>
        <v>#VALUE!</v>
      </c>
      <c r="AM17" s="139" t="e">
        <f t="shared" ca="1" si="2"/>
        <v>#VALUE!</v>
      </c>
      <c r="AN17" s="199">
        <f>M261</f>
        <v>0</v>
      </c>
      <c r="AO17" s="200">
        <f>M271</f>
        <v>0</v>
      </c>
      <c r="AP17" s="200">
        <f>M271</f>
        <v>0</v>
      </c>
      <c r="AQ17" s="202">
        <f>H$289</f>
        <v>0</v>
      </c>
      <c r="AR17" s="200">
        <f>J$289</f>
        <v>0</v>
      </c>
      <c r="AS17" s="200">
        <f>L$289</f>
        <v>0</v>
      </c>
      <c r="AT17" s="212">
        <f>N$289</f>
        <v>0</v>
      </c>
      <c r="AU17" s="222">
        <f>F276</f>
        <v>0</v>
      </c>
      <c r="AV17" s="219">
        <f>IF($AU17=AV$12,1,0)</f>
        <v>0</v>
      </c>
      <c r="AW17" s="219">
        <f t="shared" si="4"/>
        <v>0</v>
      </c>
      <c r="AX17" s="219">
        <f t="shared" si="4"/>
        <v>0</v>
      </c>
      <c r="AY17" s="219">
        <f t="shared" si="4"/>
        <v>0</v>
      </c>
      <c r="AZ17" s="219">
        <f t="shared" si="4"/>
        <v>0</v>
      </c>
      <c r="BA17" s="219">
        <f t="shared" si="4"/>
        <v>0</v>
      </c>
      <c r="BB17" s="219">
        <f t="shared" si="4"/>
        <v>0</v>
      </c>
      <c r="BC17" s="219">
        <f t="shared" si="4"/>
        <v>0</v>
      </c>
      <c r="BD17" s="219">
        <f t="shared" si="4"/>
        <v>0</v>
      </c>
      <c r="BE17" s="219">
        <f t="shared" si="4"/>
        <v>0</v>
      </c>
      <c r="BF17" s="219">
        <f t="shared" si="4"/>
        <v>0</v>
      </c>
      <c r="BG17" s="219">
        <f t="shared" si="4"/>
        <v>0</v>
      </c>
    </row>
    <row r="18" spans="2:59" ht="38.25" customHeight="1" thickBot="1">
      <c r="B18" s="455"/>
      <c r="C18" s="383"/>
      <c r="D18" s="375"/>
      <c r="E18" s="439"/>
      <c r="F18" s="440"/>
      <c r="G18" s="74"/>
      <c r="H18" s="74"/>
      <c r="I18" s="68"/>
      <c r="J18" s="441" t="s">
        <v>173</v>
      </c>
      <c r="K18" s="442"/>
      <c r="L18" s="443"/>
      <c r="M18" s="444"/>
      <c r="N18" s="445"/>
      <c r="O18" s="446"/>
      <c r="P18" s="384"/>
      <c r="Q18" s="60"/>
      <c r="R18" s="379"/>
      <c r="T18" s="79"/>
      <c r="U18" s="79"/>
      <c r="V18" s="77"/>
      <c r="W18" s="77"/>
      <c r="X18" s="77"/>
      <c r="Y18" s="78"/>
      <c r="Z18" s="79"/>
      <c r="AK18" s="203" t="s">
        <v>178</v>
      </c>
      <c r="AL18" s="204">
        <f ca="1">COUNTIF(AL13:AL17,"&gt;0")</f>
        <v>0</v>
      </c>
      <c r="AM18" s="205" t="e">
        <f ca="1">CONCATENATE(AM13,",",AM14,",",AM15,",",AM16,",",AM17,)</f>
        <v>#VALUE!</v>
      </c>
      <c r="AN18" s="225">
        <f>SUM(AN13:AN17)</f>
        <v>0.41666666666666669</v>
      </c>
      <c r="AO18" s="206"/>
      <c r="AP18" s="207"/>
      <c r="AQ18" s="208">
        <f>COUNTIF(AQ13:AQ17,"X")</f>
        <v>0</v>
      </c>
      <c r="AR18" s="209">
        <f>COUNTIF(AR13:AR17,"X")</f>
        <v>0</v>
      </c>
      <c r="AS18" s="209">
        <f>COUNTIF(AS13:AS17,"X")</f>
        <v>0</v>
      </c>
      <c r="AT18" s="213">
        <f>COUNTIF(AT13:AT17,"X")</f>
        <v>0</v>
      </c>
      <c r="AU18" s="181"/>
      <c r="AV18" s="224">
        <f t="shared" ref="AV18:BG18" si="5">SUM(AV13:AV17)</f>
        <v>0</v>
      </c>
      <c r="AW18" s="224">
        <f t="shared" si="5"/>
        <v>0</v>
      </c>
      <c r="AX18" s="224">
        <f t="shared" si="5"/>
        <v>0</v>
      </c>
      <c r="AY18" s="224">
        <f t="shared" si="5"/>
        <v>0</v>
      </c>
      <c r="AZ18" s="224">
        <f t="shared" si="5"/>
        <v>0</v>
      </c>
      <c r="BA18" s="224">
        <f t="shared" si="5"/>
        <v>0</v>
      </c>
      <c r="BB18" s="224">
        <f t="shared" si="5"/>
        <v>0</v>
      </c>
      <c r="BC18" s="224">
        <f t="shared" si="5"/>
        <v>0</v>
      </c>
      <c r="BD18" s="224">
        <f t="shared" si="5"/>
        <v>0</v>
      </c>
      <c r="BE18" s="224">
        <f t="shared" si="5"/>
        <v>0</v>
      </c>
      <c r="BF18" s="224">
        <f t="shared" si="5"/>
        <v>0</v>
      </c>
      <c r="BG18" s="224">
        <f t="shared" si="5"/>
        <v>0</v>
      </c>
    </row>
    <row r="19" spans="2:59">
      <c r="B19" s="455"/>
      <c r="C19" s="383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84"/>
      <c r="Q19" s="60"/>
      <c r="R19" s="379"/>
      <c r="T19" s="79"/>
      <c r="U19" s="79"/>
      <c r="V19" s="77"/>
      <c r="W19" s="77"/>
      <c r="X19" s="77"/>
      <c r="Y19" s="78"/>
      <c r="Z19" s="79"/>
    </row>
    <row r="20" spans="2:59" ht="15.75" customHeight="1">
      <c r="B20" s="455"/>
      <c r="C20" s="383"/>
      <c r="D20" s="375"/>
      <c r="E20" s="463" t="s">
        <v>179</v>
      </c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384"/>
      <c r="Q20" s="60"/>
      <c r="R20" s="379"/>
      <c r="T20" s="79"/>
      <c r="U20" s="79"/>
      <c r="V20" s="77"/>
      <c r="W20" s="77"/>
      <c r="X20" s="77"/>
      <c r="Y20" s="78"/>
      <c r="Z20" s="79"/>
    </row>
    <row r="21" spans="2:59">
      <c r="B21" s="455"/>
      <c r="C21" s="383"/>
      <c r="D21" s="375"/>
      <c r="E21" s="464" t="s">
        <v>180</v>
      </c>
      <c r="F21" s="365" t="s">
        <v>181</v>
      </c>
      <c r="G21" s="365"/>
      <c r="H21" s="365"/>
      <c r="I21" s="366"/>
      <c r="J21" s="366"/>
      <c r="K21" s="366"/>
      <c r="L21" s="366"/>
      <c r="M21" s="366"/>
      <c r="N21" s="366"/>
      <c r="O21" s="366"/>
      <c r="P21" s="384"/>
      <c r="Q21" s="60"/>
      <c r="R21" s="379"/>
      <c r="T21" s="79"/>
      <c r="U21" s="79"/>
      <c r="V21" s="6"/>
      <c r="W21" s="6"/>
      <c r="X21" s="6"/>
      <c r="Y21" s="6"/>
      <c r="Z21" s="79"/>
    </row>
    <row r="22" spans="2:59">
      <c r="B22" s="455"/>
      <c r="C22" s="383"/>
      <c r="D22" s="375"/>
      <c r="E22" s="465"/>
      <c r="F22" s="367"/>
      <c r="G22" s="367"/>
      <c r="H22" s="367"/>
      <c r="I22" s="366"/>
      <c r="J22" s="366"/>
      <c r="K22" s="366"/>
      <c r="L22" s="366"/>
      <c r="M22" s="366"/>
      <c r="N22" s="366"/>
      <c r="O22" s="366"/>
      <c r="P22" s="384"/>
      <c r="Q22" s="60"/>
      <c r="R22" s="379"/>
      <c r="T22" s="79"/>
      <c r="U22" s="79"/>
      <c r="V22" s="79"/>
      <c r="W22" s="79"/>
      <c r="X22" s="79"/>
      <c r="Y22" s="79"/>
      <c r="Z22" s="79"/>
    </row>
    <row r="23" spans="2:59" ht="15.75" customHeight="1">
      <c r="B23" s="455"/>
      <c r="C23" s="383"/>
      <c r="D23" s="375"/>
      <c r="E23" s="465"/>
      <c r="F23" s="391" t="s">
        <v>182</v>
      </c>
      <c r="G23" s="392"/>
      <c r="H23" s="392"/>
      <c r="I23" s="392"/>
      <c r="J23" s="392"/>
      <c r="K23" s="392"/>
      <c r="L23" s="392"/>
      <c r="M23" s="392"/>
      <c r="N23" s="392"/>
      <c r="O23" s="393"/>
      <c r="P23" s="384"/>
      <c r="Q23" s="60"/>
      <c r="R23" s="379"/>
      <c r="T23" s="79"/>
      <c r="U23" s="79"/>
      <c r="V23" s="79"/>
      <c r="W23" s="79"/>
      <c r="X23" s="79"/>
      <c r="Y23" s="79"/>
      <c r="Z23" s="79"/>
      <c r="AI23" s="371" t="s">
        <v>183</v>
      </c>
      <c r="AJ23" s="372" t="s">
        <v>184</v>
      </c>
      <c r="AK23" s="364" t="s">
        <v>185</v>
      </c>
      <c r="AL23" s="364" t="s">
        <v>171</v>
      </c>
      <c r="AM23" s="221" t="s">
        <v>186</v>
      </c>
      <c r="AN23" s="221"/>
      <c r="AO23" s="221"/>
      <c r="AP23" s="221"/>
      <c r="AQ23" s="221"/>
      <c r="AR23" s="221"/>
      <c r="AS23" s="221"/>
      <c r="AT23" s="221"/>
      <c r="AU23" s="221"/>
    </row>
    <row r="24" spans="2:59">
      <c r="B24" s="455"/>
      <c r="C24" s="383"/>
      <c r="D24" s="375"/>
      <c r="E24" s="465"/>
      <c r="F24" s="394" t="s">
        <v>187</v>
      </c>
      <c r="G24" s="395"/>
      <c r="H24" s="395"/>
      <c r="I24" s="395"/>
      <c r="J24" s="395"/>
      <c r="K24" s="395"/>
      <c r="L24" s="395"/>
      <c r="M24" s="395"/>
      <c r="N24" s="395"/>
      <c r="O24" s="396"/>
      <c r="P24" s="384"/>
      <c r="Q24" s="60"/>
      <c r="R24" s="379"/>
      <c r="T24" s="79"/>
      <c r="U24" s="79"/>
      <c r="V24" s="79"/>
      <c r="W24" s="79"/>
      <c r="X24" s="79"/>
      <c r="Y24" s="79"/>
      <c r="Z24" s="79"/>
      <c r="AI24" s="371"/>
      <c r="AJ24" s="372"/>
      <c r="AK24" s="364"/>
      <c r="AL24" s="364"/>
      <c r="AM24" s="253" t="s">
        <v>144</v>
      </c>
      <c r="AN24" s="253" t="s">
        <v>149</v>
      </c>
      <c r="AO24" s="253" t="s">
        <v>151</v>
      </c>
      <c r="AP24" s="253" t="s">
        <v>152</v>
      </c>
      <c r="AQ24" s="253" t="s">
        <v>157</v>
      </c>
      <c r="AR24" s="253" t="s">
        <v>188</v>
      </c>
      <c r="AS24" s="253" t="s">
        <v>189</v>
      </c>
      <c r="AT24" s="253" t="s">
        <v>190</v>
      </c>
      <c r="AU24" s="253" t="s">
        <v>191</v>
      </c>
    </row>
    <row r="25" spans="2:59">
      <c r="B25" s="455"/>
      <c r="C25" s="383"/>
      <c r="D25" s="375"/>
      <c r="E25" s="466"/>
      <c r="F25" s="165"/>
      <c r="G25" s="166"/>
      <c r="H25" s="166"/>
      <c r="I25" s="166"/>
      <c r="J25" s="166"/>
      <c r="K25" s="166"/>
      <c r="L25" s="166"/>
      <c r="M25" s="166"/>
      <c r="N25" s="166"/>
      <c r="O25" s="167"/>
      <c r="P25" s="384"/>
      <c r="Q25" s="60"/>
      <c r="R25" s="379"/>
      <c r="T25" s="79"/>
      <c r="U25" s="79"/>
      <c r="V25" s="79"/>
      <c r="W25" s="79"/>
      <c r="X25" s="79"/>
      <c r="Y25" s="79"/>
      <c r="Z25" s="79"/>
      <c r="AI25" s="214">
        <v>1</v>
      </c>
      <c r="AJ25" s="215">
        <f>E15</f>
        <v>0</v>
      </c>
      <c r="AK25" s="215">
        <f>G15</f>
        <v>0</v>
      </c>
      <c r="AL25" s="215">
        <v>1</v>
      </c>
      <c r="AM25" s="215" t="str">
        <f t="shared" ref="AM25:AU25" si="6">IF(AL25&gt;0,"x",0)</f>
        <v>x</v>
      </c>
      <c r="AN25" s="215" t="str">
        <f t="shared" si="6"/>
        <v>x</v>
      </c>
      <c r="AO25" s="215" t="str">
        <f t="shared" si="6"/>
        <v>x</v>
      </c>
      <c r="AP25" s="215" t="str">
        <f t="shared" si="6"/>
        <v>x</v>
      </c>
      <c r="AQ25" s="215" t="str">
        <f t="shared" si="6"/>
        <v>x</v>
      </c>
      <c r="AR25" s="215" t="str">
        <f t="shared" si="6"/>
        <v>x</v>
      </c>
      <c r="AS25" s="215" t="str">
        <f t="shared" si="6"/>
        <v>x</v>
      </c>
      <c r="AT25" s="215" t="str">
        <f t="shared" si="6"/>
        <v>x</v>
      </c>
      <c r="AU25" s="215" t="str">
        <f t="shared" si="6"/>
        <v>x</v>
      </c>
    </row>
    <row r="26" spans="2:59" ht="37.5" customHeight="1">
      <c r="B26" s="455"/>
      <c r="C26" s="383"/>
      <c r="D26" s="375"/>
      <c r="E26" s="401" t="s">
        <v>192</v>
      </c>
      <c r="F26" s="391" t="s">
        <v>193</v>
      </c>
      <c r="G26" s="392"/>
      <c r="H26" s="392"/>
      <c r="I26" s="392"/>
      <c r="J26" s="392"/>
      <c r="K26" s="392"/>
      <c r="L26" s="392"/>
      <c r="M26" s="392"/>
      <c r="N26" s="392"/>
      <c r="O26" s="393"/>
      <c r="P26" s="384"/>
      <c r="Q26" s="60"/>
      <c r="R26" s="379"/>
      <c r="V26" s="79"/>
      <c r="W26" s="79"/>
      <c r="X26" s="79"/>
      <c r="Y26" s="79"/>
      <c r="Z26" s="79"/>
      <c r="AI26" s="214">
        <v>2</v>
      </c>
      <c r="AJ26" s="215">
        <f t="shared" ref="AJ26:AJ27" si="7">E16</f>
        <v>0</v>
      </c>
      <c r="AK26" s="215">
        <f t="shared" ref="AK26:AL27" si="8">G16</f>
        <v>0</v>
      </c>
      <c r="AL26" s="215">
        <f t="shared" si="8"/>
        <v>0</v>
      </c>
      <c r="AM26" s="215">
        <f t="shared" ref="AM26:AT32" si="9">IF(AL26&gt;0,"x",0)</f>
        <v>0</v>
      </c>
      <c r="AN26" s="215">
        <f t="shared" si="9"/>
        <v>0</v>
      </c>
      <c r="AO26" s="215">
        <f t="shared" si="9"/>
        <v>0</v>
      </c>
      <c r="AP26" s="215">
        <f t="shared" si="9"/>
        <v>0</v>
      </c>
      <c r="AQ26" s="215">
        <f t="shared" si="9"/>
        <v>0</v>
      </c>
      <c r="AR26" s="215">
        <f t="shared" si="9"/>
        <v>0</v>
      </c>
      <c r="AS26" s="215">
        <f t="shared" si="9"/>
        <v>0</v>
      </c>
      <c r="AT26" s="215">
        <f t="shared" si="9"/>
        <v>0</v>
      </c>
      <c r="AU26" s="215">
        <f t="shared" ref="AU26:AU32" si="10">IF(AT26&gt;0,"x",0)</f>
        <v>0</v>
      </c>
    </row>
    <row r="27" spans="2:59">
      <c r="B27" s="455"/>
      <c r="C27" s="383"/>
      <c r="D27" s="375"/>
      <c r="E27" s="402"/>
      <c r="F27" s="394" t="s">
        <v>194</v>
      </c>
      <c r="G27" s="395"/>
      <c r="H27" s="395"/>
      <c r="I27" s="395"/>
      <c r="J27" s="395"/>
      <c r="K27" s="395"/>
      <c r="L27" s="395"/>
      <c r="M27" s="395"/>
      <c r="N27" s="395"/>
      <c r="O27" s="396"/>
      <c r="P27" s="384"/>
      <c r="Q27" s="60"/>
      <c r="R27" s="379"/>
      <c r="AI27" s="214">
        <v>3</v>
      </c>
      <c r="AJ27" s="215">
        <f t="shared" si="7"/>
        <v>0</v>
      </c>
      <c r="AK27" s="215">
        <f t="shared" si="8"/>
        <v>0</v>
      </c>
      <c r="AL27" s="215">
        <f t="shared" si="8"/>
        <v>0</v>
      </c>
      <c r="AM27" s="215">
        <f t="shared" si="9"/>
        <v>0</v>
      </c>
      <c r="AN27" s="215">
        <f t="shared" si="9"/>
        <v>0</v>
      </c>
      <c r="AO27" s="215">
        <f t="shared" si="9"/>
        <v>0</v>
      </c>
      <c r="AP27" s="215">
        <f t="shared" si="9"/>
        <v>0</v>
      </c>
      <c r="AQ27" s="215">
        <f t="shared" si="9"/>
        <v>0</v>
      </c>
      <c r="AR27" s="215">
        <f t="shared" si="9"/>
        <v>0</v>
      </c>
      <c r="AS27" s="215">
        <f t="shared" si="9"/>
        <v>0</v>
      </c>
      <c r="AT27" s="215">
        <f t="shared" si="9"/>
        <v>0</v>
      </c>
      <c r="AU27" s="215">
        <f t="shared" si="10"/>
        <v>0</v>
      </c>
    </row>
    <row r="28" spans="2:59">
      <c r="B28" s="455"/>
      <c r="C28" s="383"/>
      <c r="D28" s="375"/>
      <c r="E28" s="402"/>
      <c r="F28" s="394" t="s">
        <v>195</v>
      </c>
      <c r="G28" s="395"/>
      <c r="H28" s="395"/>
      <c r="I28" s="395"/>
      <c r="J28" s="395"/>
      <c r="K28" s="395"/>
      <c r="L28" s="395"/>
      <c r="M28" s="395"/>
      <c r="N28" s="395"/>
      <c r="O28" s="396"/>
      <c r="P28" s="384"/>
      <c r="Q28" s="60"/>
      <c r="R28" s="379"/>
      <c r="AI28" s="214">
        <v>4</v>
      </c>
      <c r="AJ28" s="215"/>
      <c r="AK28" s="216"/>
      <c r="AL28" s="217"/>
      <c r="AM28" s="215">
        <f t="shared" si="9"/>
        <v>0</v>
      </c>
      <c r="AN28" s="215">
        <f t="shared" si="9"/>
        <v>0</v>
      </c>
      <c r="AO28" s="215">
        <f t="shared" si="9"/>
        <v>0</v>
      </c>
      <c r="AP28" s="215">
        <f t="shared" si="9"/>
        <v>0</v>
      </c>
      <c r="AQ28" s="215">
        <f t="shared" si="9"/>
        <v>0</v>
      </c>
      <c r="AR28" s="215">
        <f t="shared" si="9"/>
        <v>0</v>
      </c>
      <c r="AS28" s="215">
        <f t="shared" si="9"/>
        <v>0</v>
      </c>
      <c r="AT28" s="215">
        <f t="shared" si="9"/>
        <v>0</v>
      </c>
      <c r="AU28" s="215">
        <f t="shared" si="10"/>
        <v>0</v>
      </c>
    </row>
    <row r="29" spans="2:59">
      <c r="B29" s="455"/>
      <c r="C29" s="383"/>
      <c r="D29" s="375"/>
      <c r="E29" s="402"/>
      <c r="F29" s="394" t="s">
        <v>196</v>
      </c>
      <c r="G29" s="395"/>
      <c r="H29" s="395"/>
      <c r="I29" s="395"/>
      <c r="J29" s="395"/>
      <c r="K29" s="395"/>
      <c r="L29" s="395"/>
      <c r="M29" s="395"/>
      <c r="N29" s="395"/>
      <c r="O29" s="396"/>
      <c r="P29" s="384"/>
      <c r="Q29" s="60"/>
      <c r="R29" s="379"/>
      <c r="AI29" s="214">
        <v>5</v>
      </c>
      <c r="AJ29" s="215"/>
      <c r="AK29" s="216"/>
      <c r="AL29" s="217"/>
      <c r="AM29" s="215">
        <f t="shared" si="9"/>
        <v>0</v>
      </c>
      <c r="AN29" s="215">
        <f t="shared" si="9"/>
        <v>0</v>
      </c>
      <c r="AO29" s="215">
        <f t="shared" si="9"/>
        <v>0</v>
      </c>
      <c r="AP29" s="215">
        <f t="shared" si="9"/>
        <v>0</v>
      </c>
      <c r="AQ29" s="215">
        <f t="shared" si="9"/>
        <v>0</v>
      </c>
      <c r="AR29" s="215">
        <f t="shared" si="9"/>
        <v>0</v>
      </c>
      <c r="AS29" s="215">
        <f t="shared" si="9"/>
        <v>0</v>
      </c>
      <c r="AT29" s="215">
        <f t="shared" si="9"/>
        <v>0</v>
      </c>
      <c r="AU29" s="215">
        <f t="shared" si="10"/>
        <v>0</v>
      </c>
    </row>
    <row r="30" spans="2:59">
      <c r="B30" s="455"/>
      <c r="C30" s="383"/>
      <c r="D30" s="375"/>
      <c r="E30" s="402"/>
      <c r="F30" s="394" t="s">
        <v>197</v>
      </c>
      <c r="G30" s="395"/>
      <c r="H30" s="395"/>
      <c r="I30" s="395"/>
      <c r="J30" s="395"/>
      <c r="K30" s="395"/>
      <c r="L30" s="395"/>
      <c r="M30" s="395"/>
      <c r="N30" s="395"/>
      <c r="O30" s="396"/>
      <c r="P30" s="384"/>
      <c r="Q30" s="60"/>
      <c r="R30" s="379"/>
      <c r="AI30" s="214">
        <v>6</v>
      </c>
      <c r="AJ30" s="215"/>
      <c r="AK30" s="216"/>
      <c r="AL30" s="217"/>
      <c r="AM30" s="215">
        <f t="shared" si="9"/>
        <v>0</v>
      </c>
      <c r="AN30" s="215">
        <f t="shared" si="9"/>
        <v>0</v>
      </c>
      <c r="AO30" s="215">
        <f t="shared" si="9"/>
        <v>0</v>
      </c>
      <c r="AP30" s="215">
        <f t="shared" si="9"/>
        <v>0</v>
      </c>
      <c r="AQ30" s="215">
        <f t="shared" si="9"/>
        <v>0</v>
      </c>
      <c r="AR30" s="215">
        <f t="shared" si="9"/>
        <v>0</v>
      </c>
      <c r="AS30" s="215">
        <f t="shared" si="9"/>
        <v>0</v>
      </c>
      <c r="AT30" s="215">
        <f t="shared" si="9"/>
        <v>0</v>
      </c>
      <c r="AU30" s="215">
        <f t="shared" si="10"/>
        <v>0</v>
      </c>
    </row>
    <row r="31" spans="2:59">
      <c r="B31" s="455"/>
      <c r="C31" s="383"/>
      <c r="D31" s="375"/>
      <c r="E31" s="402"/>
      <c r="F31" s="394" t="s">
        <v>198</v>
      </c>
      <c r="G31" s="395"/>
      <c r="H31" s="395"/>
      <c r="I31" s="395"/>
      <c r="J31" s="395"/>
      <c r="K31" s="395"/>
      <c r="L31" s="395"/>
      <c r="M31" s="395"/>
      <c r="N31" s="395"/>
      <c r="O31" s="396"/>
      <c r="P31" s="384"/>
      <c r="Q31" s="60"/>
      <c r="R31" s="379"/>
      <c r="AI31" s="214">
        <v>7</v>
      </c>
      <c r="AJ31" s="215"/>
      <c r="AK31" s="216"/>
      <c r="AL31" s="217"/>
      <c r="AM31" s="215">
        <f t="shared" si="9"/>
        <v>0</v>
      </c>
      <c r="AN31" s="215">
        <f t="shared" si="9"/>
        <v>0</v>
      </c>
      <c r="AO31" s="215">
        <f t="shared" si="9"/>
        <v>0</v>
      </c>
      <c r="AP31" s="215">
        <f t="shared" si="9"/>
        <v>0</v>
      </c>
      <c r="AQ31" s="215">
        <f t="shared" si="9"/>
        <v>0</v>
      </c>
      <c r="AR31" s="215">
        <f t="shared" si="9"/>
        <v>0</v>
      </c>
      <c r="AS31" s="215">
        <f t="shared" si="9"/>
        <v>0</v>
      </c>
      <c r="AT31" s="215">
        <f t="shared" si="9"/>
        <v>0</v>
      </c>
      <c r="AU31" s="215">
        <f t="shared" si="10"/>
        <v>0</v>
      </c>
    </row>
    <row r="32" spans="2:59" ht="15.75" customHeight="1">
      <c r="B32" s="455"/>
      <c r="C32" s="383"/>
      <c r="D32" s="375"/>
      <c r="E32" s="402"/>
      <c r="F32" s="394" t="s">
        <v>199</v>
      </c>
      <c r="G32" s="395"/>
      <c r="H32" s="395"/>
      <c r="I32" s="395"/>
      <c r="J32" s="395"/>
      <c r="K32" s="395"/>
      <c r="L32" s="395"/>
      <c r="M32" s="395"/>
      <c r="N32" s="395"/>
      <c r="O32" s="396"/>
      <c r="P32" s="384"/>
      <c r="Q32" s="60"/>
      <c r="R32" s="379"/>
      <c r="AI32" s="214">
        <v>8</v>
      </c>
      <c r="AJ32" s="215"/>
      <c r="AK32" s="216"/>
      <c r="AL32" s="217"/>
      <c r="AM32" s="215">
        <f t="shared" si="9"/>
        <v>0</v>
      </c>
      <c r="AN32" s="215">
        <f t="shared" si="9"/>
        <v>0</v>
      </c>
      <c r="AO32" s="215">
        <f t="shared" si="9"/>
        <v>0</v>
      </c>
      <c r="AP32" s="215">
        <f t="shared" si="9"/>
        <v>0</v>
      </c>
      <c r="AQ32" s="215">
        <f t="shared" si="9"/>
        <v>0</v>
      </c>
      <c r="AR32" s="215">
        <f t="shared" si="9"/>
        <v>0</v>
      </c>
      <c r="AS32" s="215">
        <f t="shared" si="9"/>
        <v>0</v>
      </c>
      <c r="AT32" s="215">
        <f t="shared" si="9"/>
        <v>0</v>
      </c>
      <c r="AU32" s="215">
        <f t="shared" si="10"/>
        <v>0</v>
      </c>
    </row>
    <row r="33" spans="2:70" ht="115.5" customHeight="1">
      <c r="B33" s="455"/>
      <c r="C33" s="383"/>
      <c r="D33" s="375"/>
      <c r="E33" s="402"/>
      <c r="F33" s="424"/>
      <c r="G33" s="425"/>
      <c r="H33" s="425"/>
      <c r="I33" s="425"/>
      <c r="J33" s="425"/>
      <c r="K33" s="425"/>
      <c r="L33" s="425"/>
      <c r="M33" s="425"/>
      <c r="N33" s="425"/>
      <c r="O33" s="426"/>
      <c r="P33" s="384"/>
      <c r="Q33" s="60"/>
      <c r="R33" s="379"/>
      <c r="AI33" s="214">
        <v>9</v>
      </c>
      <c r="AJ33" s="215"/>
      <c r="AK33" s="216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</row>
    <row r="34" spans="2:70" ht="15.75" customHeight="1">
      <c r="B34" s="455"/>
      <c r="C34" s="383"/>
      <c r="D34" s="375"/>
      <c r="E34" s="402"/>
      <c r="F34" s="427" t="s">
        <v>200</v>
      </c>
      <c r="G34" s="428"/>
      <c r="H34" s="431" t="s">
        <v>201</v>
      </c>
      <c r="I34" s="432"/>
      <c r="J34" s="433" t="s">
        <v>130</v>
      </c>
      <c r="K34" s="434"/>
      <c r="L34" s="435" t="s">
        <v>131</v>
      </c>
      <c r="M34" s="436"/>
      <c r="N34" s="437" t="s">
        <v>132</v>
      </c>
      <c r="O34" s="438"/>
      <c r="P34" s="384"/>
      <c r="Q34" s="60"/>
      <c r="R34" s="379"/>
      <c r="AI34" s="214">
        <v>10</v>
      </c>
      <c r="AJ34" s="215"/>
      <c r="AK34" s="216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</row>
    <row r="35" spans="2:70">
      <c r="B35" s="455"/>
      <c r="C35" s="383"/>
      <c r="D35" s="375"/>
      <c r="E35" s="403"/>
      <c r="F35" s="429"/>
      <c r="G35" s="430"/>
      <c r="H35" s="419"/>
      <c r="I35" s="420"/>
      <c r="J35" s="419"/>
      <c r="K35" s="420"/>
      <c r="L35" s="419"/>
      <c r="M35" s="420"/>
      <c r="N35" s="419"/>
      <c r="O35" s="420"/>
      <c r="P35" s="384"/>
      <c r="Q35" s="60"/>
      <c r="R35" s="379"/>
    </row>
    <row r="36" spans="2:70" ht="15.75" customHeight="1" thickBot="1">
      <c r="B36" s="455"/>
      <c r="C36" s="383"/>
      <c r="D36" s="375"/>
      <c r="E36" s="401" t="s">
        <v>202</v>
      </c>
      <c r="F36" s="391" t="s">
        <v>203</v>
      </c>
      <c r="G36" s="392"/>
      <c r="H36" s="392"/>
      <c r="I36" s="392"/>
      <c r="J36" s="392"/>
      <c r="K36" s="392"/>
      <c r="L36" s="392"/>
      <c r="M36" s="392"/>
      <c r="N36" s="392"/>
      <c r="O36" s="393"/>
      <c r="P36" s="384"/>
      <c r="Q36" s="60"/>
      <c r="R36" s="379"/>
    </row>
    <row r="37" spans="2:70" ht="16.5" thickBot="1">
      <c r="B37" s="455"/>
      <c r="C37" s="383"/>
      <c r="D37" s="375"/>
      <c r="E37" s="402"/>
      <c r="F37" s="394"/>
      <c r="G37" s="395"/>
      <c r="H37" s="395"/>
      <c r="I37" s="395"/>
      <c r="J37" s="395"/>
      <c r="K37" s="395"/>
      <c r="L37" s="395"/>
      <c r="M37" s="395"/>
      <c r="N37" s="395"/>
      <c r="O37" s="396"/>
      <c r="P37" s="384"/>
      <c r="Q37" s="60"/>
      <c r="R37" s="379"/>
      <c r="AE37" s="363" t="s">
        <v>204</v>
      </c>
      <c r="AF37" s="363"/>
      <c r="AG37" s="363"/>
      <c r="AH37" s="363"/>
      <c r="AI37" s="363"/>
      <c r="AJ37" s="3" t="s">
        <v>205</v>
      </c>
      <c r="AK37" s="3"/>
      <c r="AL37" s="3"/>
      <c r="AM37" s="3"/>
      <c r="AN37" s="3"/>
      <c r="AO37" s="3" t="s">
        <v>173</v>
      </c>
      <c r="AP37" s="3"/>
      <c r="AQ37" s="3"/>
      <c r="AR37" s="3"/>
      <c r="AS37" s="3"/>
      <c r="AT37" s="3" t="s">
        <v>129</v>
      </c>
      <c r="AU37" s="3"/>
      <c r="AV37" s="3"/>
      <c r="AW37" s="3"/>
      <c r="AX37" s="3"/>
      <c r="AY37" s="3" t="s">
        <v>130</v>
      </c>
      <c r="AZ37" s="3"/>
      <c r="BA37" s="3"/>
      <c r="BB37" s="3"/>
      <c r="BC37" s="3"/>
      <c r="BD37" s="3" t="s">
        <v>131</v>
      </c>
      <c r="BE37" s="3"/>
      <c r="BF37" s="3"/>
      <c r="BG37" s="3"/>
      <c r="BH37" s="3"/>
      <c r="BI37" s="3" t="s">
        <v>132</v>
      </c>
      <c r="BJ37" s="3"/>
      <c r="BK37" s="3"/>
      <c r="BL37" s="3"/>
      <c r="BM37" s="3"/>
      <c r="BN37" s="3" t="s">
        <v>167</v>
      </c>
      <c r="BO37" s="3"/>
      <c r="BP37" s="3"/>
      <c r="BQ37" s="3"/>
      <c r="BR37" s="3"/>
    </row>
    <row r="38" spans="2:70">
      <c r="B38" s="455"/>
      <c r="C38" s="383"/>
      <c r="D38" s="375"/>
      <c r="E38" s="402"/>
      <c r="F38" s="394"/>
      <c r="G38" s="395"/>
      <c r="H38" s="395"/>
      <c r="I38" s="395"/>
      <c r="J38" s="395"/>
      <c r="K38" s="395"/>
      <c r="L38" s="395"/>
      <c r="M38" s="395"/>
      <c r="N38" s="395"/>
      <c r="O38" s="396"/>
      <c r="P38" s="384"/>
      <c r="Q38" s="60"/>
      <c r="R38" s="379"/>
      <c r="AE38" s="236" t="s">
        <v>144</v>
      </c>
      <c r="AF38" s="236" t="s">
        <v>149</v>
      </c>
      <c r="AG38" s="236" t="s">
        <v>151</v>
      </c>
      <c r="AH38" s="236" t="s">
        <v>152</v>
      </c>
      <c r="AI38" s="236" t="s">
        <v>157</v>
      </c>
      <c r="AJ38" s="3" t="s">
        <v>144</v>
      </c>
      <c r="AK38" s="3" t="s">
        <v>149</v>
      </c>
      <c r="AL38" s="3" t="s">
        <v>151</v>
      </c>
      <c r="AM38" s="3" t="s">
        <v>152</v>
      </c>
      <c r="AN38" s="3" t="s">
        <v>157</v>
      </c>
      <c r="AO38" s="3" t="s">
        <v>144</v>
      </c>
      <c r="AP38" s="3" t="s">
        <v>149</v>
      </c>
      <c r="AQ38" s="3" t="s">
        <v>151</v>
      </c>
      <c r="AR38" s="3" t="s">
        <v>152</v>
      </c>
      <c r="AS38" s="3" t="s">
        <v>157</v>
      </c>
      <c r="AT38" s="3" t="s">
        <v>144</v>
      </c>
      <c r="AU38" s="3" t="s">
        <v>149</v>
      </c>
      <c r="AV38" s="3" t="s">
        <v>151</v>
      </c>
      <c r="AW38" s="3" t="s">
        <v>152</v>
      </c>
      <c r="AX38" s="3" t="s">
        <v>157</v>
      </c>
      <c r="AY38" s="3" t="s">
        <v>144</v>
      </c>
      <c r="AZ38" s="3" t="s">
        <v>149</v>
      </c>
      <c r="BA38" s="3" t="s">
        <v>151</v>
      </c>
      <c r="BB38" s="3" t="s">
        <v>152</v>
      </c>
      <c r="BC38" s="3" t="s">
        <v>157</v>
      </c>
      <c r="BD38" s="3" t="s">
        <v>144</v>
      </c>
      <c r="BE38" s="3" t="s">
        <v>149</v>
      </c>
      <c r="BF38" s="3" t="s">
        <v>151</v>
      </c>
      <c r="BG38" s="3" t="s">
        <v>152</v>
      </c>
      <c r="BH38" s="3" t="s">
        <v>157</v>
      </c>
      <c r="BI38" s="3" t="s">
        <v>144</v>
      </c>
      <c r="BJ38" s="3" t="s">
        <v>149</v>
      </c>
      <c r="BK38" s="3" t="s">
        <v>151</v>
      </c>
      <c r="BL38" s="3" t="s">
        <v>152</v>
      </c>
      <c r="BM38" s="3" t="s">
        <v>157</v>
      </c>
      <c r="BN38" s="3" t="s">
        <v>144</v>
      </c>
      <c r="BO38" s="3" t="s">
        <v>149</v>
      </c>
      <c r="BP38" s="3" t="s">
        <v>151</v>
      </c>
      <c r="BQ38" s="3" t="s">
        <v>152</v>
      </c>
      <c r="BR38" s="3" t="s">
        <v>157</v>
      </c>
    </row>
    <row r="39" spans="2:70">
      <c r="B39" s="455"/>
      <c r="C39" s="383"/>
      <c r="D39" s="375"/>
      <c r="E39" s="402"/>
      <c r="F39" s="394"/>
      <c r="G39" s="395"/>
      <c r="H39" s="395"/>
      <c r="I39" s="395"/>
      <c r="J39" s="395"/>
      <c r="K39" s="395"/>
      <c r="L39" s="395"/>
      <c r="M39" s="395"/>
      <c r="N39" s="395"/>
      <c r="O39" s="396"/>
      <c r="P39" s="384"/>
      <c r="Q39" s="60"/>
      <c r="R39" s="379"/>
      <c r="AE39" s="86" t="e">
        <f ca="1">AL13</f>
        <v>#VALUE!</v>
      </c>
      <c r="AF39" s="86" t="e">
        <f ca="1">AL14</f>
        <v>#VALUE!</v>
      </c>
      <c r="AG39" s="86" t="e">
        <f ca="1">AL15</f>
        <v>#VALUE!</v>
      </c>
      <c r="AH39" s="86" t="e">
        <f ca="1">AL16</f>
        <v>#VALUE!</v>
      </c>
      <c r="AI39" s="86" t="e">
        <f ca="1">AL17</f>
        <v>#VALUE!</v>
      </c>
      <c r="AJ39" s="238">
        <f>$AO13</f>
        <v>0</v>
      </c>
      <c r="AK39" s="238">
        <f>$AO14</f>
        <v>0</v>
      </c>
      <c r="AL39" s="238">
        <f>$AO15</f>
        <v>0</v>
      </c>
      <c r="AM39" s="238">
        <f>$AO16</f>
        <v>0</v>
      </c>
      <c r="AN39" s="238">
        <f>$AO17</f>
        <v>0</v>
      </c>
      <c r="AO39" s="239">
        <f>$AP13</f>
        <v>0</v>
      </c>
      <c r="AP39" s="239">
        <f>$AP14</f>
        <v>0</v>
      </c>
      <c r="AQ39" s="239">
        <f>$AP15</f>
        <v>0</v>
      </c>
      <c r="AR39" s="239">
        <f>$AP16</f>
        <v>0</v>
      </c>
      <c r="AS39" s="239">
        <f>$AP17</f>
        <v>0</v>
      </c>
      <c r="AT39" s="238">
        <f>$AQ13</f>
        <v>0</v>
      </c>
      <c r="AU39" s="238">
        <f>$AQ14</f>
        <v>0</v>
      </c>
      <c r="AV39" s="238">
        <f>$AQ15</f>
        <v>0</v>
      </c>
      <c r="AW39" s="238">
        <f>$AQ16</f>
        <v>0</v>
      </c>
      <c r="AX39" s="238">
        <f>$AQ17</f>
        <v>0</v>
      </c>
      <c r="AY39" s="238">
        <f>$AR13</f>
        <v>0</v>
      </c>
      <c r="AZ39" s="238">
        <f>$AR14</f>
        <v>0</v>
      </c>
      <c r="BA39" s="238">
        <f>$AR15</f>
        <v>0</v>
      </c>
      <c r="BB39" s="238">
        <f>$AR16</f>
        <v>0</v>
      </c>
      <c r="BC39" s="238">
        <f>$AR16</f>
        <v>0</v>
      </c>
      <c r="BD39" s="238">
        <f>$AS13</f>
        <v>0</v>
      </c>
      <c r="BE39" s="238">
        <f>$AS14</f>
        <v>0</v>
      </c>
      <c r="BF39" s="238">
        <f>$AS15</f>
        <v>0</v>
      </c>
      <c r="BG39" s="238">
        <f>$AS16</f>
        <v>0</v>
      </c>
      <c r="BH39" s="238">
        <f>$AS17</f>
        <v>0</v>
      </c>
      <c r="BI39" s="238">
        <f>$AT13</f>
        <v>0</v>
      </c>
      <c r="BJ39" s="238">
        <f>$AT14</f>
        <v>0</v>
      </c>
      <c r="BK39" s="238">
        <f>$AT15</f>
        <v>0</v>
      </c>
      <c r="BL39" s="238">
        <f>$AT16</f>
        <v>0</v>
      </c>
      <c r="BM39" s="238">
        <f>$AT17</f>
        <v>0</v>
      </c>
      <c r="BN39" s="238">
        <f>$AU13</f>
        <v>0</v>
      </c>
      <c r="BO39" s="238">
        <f>$AU14</f>
        <v>0</v>
      </c>
      <c r="BP39" s="238">
        <f>$AU15</f>
        <v>0</v>
      </c>
      <c r="BQ39" s="238">
        <f>$AU16</f>
        <v>0</v>
      </c>
      <c r="BR39" s="238">
        <f>$AU17</f>
        <v>0</v>
      </c>
    </row>
    <row r="40" spans="2:70" ht="15.95" customHeight="1">
      <c r="B40" s="455"/>
      <c r="C40" s="383"/>
      <c r="D40" s="375"/>
      <c r="E40" s="402"/>
      <c r="F40" s="394"/>
      <c r="G40" s="395"/>
      <c r="H40" s="395"/>
      <c r="I40" s="395"/>
      <c r="J40" s="395"/>
      <c r="K40" s="395"/>
      <c r="L40" s="395"/>
      <c r="M40" s="395"/>
      <c r="N40" s="395"/>
      <c r="O40" s="396"/>
      <c r="P40" s="384"/>
      <c r="Q40" s="60"/>
      <c r="R40" s="379"/>
    </row>
    <row r="41" spans="2:70">
      <c r="B41" s="455"/>
      <c r="C41" s="383"/>
      <c r="D41" s="375"/>
      <c r="E41" s="402"/>
      <c r="F41" s="394"/>
      <c r="G41" s="395"/>
      <c r="H41" s="395"/>
      <c r="I41" s="395"/>
      <c r="J41" s="395"/>
      <c r="K41" s="395"/>
      <c r="L41" s="395"/>
      <c r="M41" s="395"/>
      <c r="N41" s="395"/>
      <c r="O41" s="396"/>
      <c r="P41" s="384"/>
      <c r="Q41" s="60"/>
      <c r="R41" s="379"/>
    </row>
    <row r="42" spans="2:70">
      <c r="B42" s="455"/>
      <c r="C42" s="383"/>
      <c r="D42" s="375"/>
      <c r="E42" s="402"/>
      <c r="F42" s="394"/>
      <c r="G42" s="395"/>
      <c r="H42" s="395"/>
      <c r="I42" s="395"/>
      <c r="J42" s="395"/>
      <c r="K42" s="395"/>
      <c r="L42" s="395"/>
      <c r="M42" s="395"/>
      <c r="N42" s="395"/>
      <c r="O42" s="396"/>
      <c r="P42" s="384"/>
      <c r="Q42" s="60"/>
      <c r="R42" s="379"/>
    </row>
    <row r="43" spans="2:70">
      <c r="B43" s="455"/>
      <c r="C43" s="383"/>
      <c r="D43" s="375"/>
      <c r="E43" s="402"/>
      <c r="F43" s="394"/>
      <c r="G43" s="395"/>
      <c r="H43" s="395"/>
      <c r="I43" s="395"/>
      <c r="J43" s="395"/>
      <c r="K43" s="395"/>
      <c r="L43" s="395"/>
      <c r="M43" s="395"/>
      <c r="N43" s="395"/>
      <c r="O43" s="396"/>
      <c r="P43" s="384"/>
      <c r="Q43" s="60"/>
      <c r="R43" s="379"/>
    </row>
    <row r="44" spans="2:70" ht="70.5" customHeight="1">
      <c r="B44" s="455"/>
      <c r="C44" s="383"/>
      <c r="D44" s="375"/>
      <c r="E44" s="402"/>
      <c r="F44" s="394"/>
      <c r="G44" s="395"/>
      <c r="H44" s="395"/>
      <c r="I44" s="395"/>
      <c r="J44" s="395"/>
      <c r="K44" s="395"/>
      <c r="L44" s="395"/>
      <c r="M44" s="395"/>
      <c r="N44" s="395"/>
      <c r="O44" s="396"/>
      <c r="P44" s="384"/>
      <c r="Q44" s="60"/>
      <c r="R44" s="379"/>
    </row>
    <row r="45" spans="2:70" ht="120" customHeight="1">
      <c r="B45" s="455"/>
      <c r="C45" s="383"/>
      <c r="D45" s="375"/>
      <c r="E45" s="403"/>
      <c r="F45" s="421" t="s">
        <v>206</v>
      </c>
      <c r="G45" s="422"/>
      <c r="H45" s="422"/>
      <c r="I45" s="422"/>
      <c r="J45" s="422"/>
      <c r="K45" s="422"/>
      <c r="L45" s="422"/>
      <c r="M45" s="422"/>
      <c r="N45" s="422"/>
      <c r="O45" s="423"/>
      <c r="P45" s="384"/>
      <c r="Q45" s="60"/>
      <c r="R45" s="379"/>
    </row>
    <row r="46" spans="2:70" ht="15.95" customHeight="1">
      <c r="B46" s="455"/>
      <c r="C46" s="383"/>
      <c r="D46" s="375"/>
      <c r="E46" s="401" t="s">
        <v>207</v>
      </c>
      <c r="F46" s="404"/>
      <c r="G46" s="405"/>
      <c r="H46" s="405"/>
      <c r="I46" s="405"/>
      <c r="J46" s="405"/>
      <c r="K46" s="405"/>
      <c r="L46" s="405"/>
      <c r="M46" s="405"/>
      <c r="N46" s="405"/>
      <c r="O46" s="406"/>
      <c r="P46" s="384"/>
      <c r="Q46" s="60"/>
      <c r="R46" s="379"/>
    </row>
    <row r="47" spans="2:70">
      <c r="B47" s="455"/>
      <c r="C47" s="383"/>
      <c r="D47" s="375"/>
      <c r="E47" s="402"/>
      <c r="F47" s="407"/>
      <c r="G47" s="408"/>
      <c r="H47" s="408"/>
      <c r="I47" s="408"/>
      <c r="J47" s="408"/>
      <c r="K47" s="408"/>
      <c r="L47" s="408"/>
      <c r="M47" s="408"/>
      <c r="N47" s="408"/>
      <c r="O47" s="409"/>
      <c r="P47" s="384"/>
      <c r="Q47" s="60"/>
      <c r="R47" s="379"/>
    </row>
    <row r="48" spans="2:70">
      <c r="B48" s="455"/>
      <c r="C48" s="383"/>
      <c r="D48" s="375"/>
      <c r="E48" s="402"/>
      <c r="F48" s="407"/>
      <c r="G48" s="408"/>
      <c r="H48" s="408"/>
      <c r="I48" s="408"/>
      <c r="J48" s="408"/>
      <c r="K48" s="408"/>
      <c r="L48" s="408"/>
      <c r="M48" s="408"/>
      <c r="N48" s="408"/>
      <c r="O48" s="409"/>
      <c r="P48" s="384"/>
      <c r="Q48" s="60"/>
      <c r="R48" s="379"/>
    </row>
    <row r="49" spans="2:18">
      <c r="B49" s="455"/>
      <c r="C49" s="383"/>
      <c r="D49" s="375"/>
      <c r="E49" s="402"/>
      <c r="F49" s="407"/>
      <c r="G49" s="408"/>
      <c r="H49" s="408"/>
      <c r="I49" s="408"/>
      <c r="J49" s="408"/>
      <c r="K49" s="408"/>
      <c r="L49" s="408"/>
      <c r="M49" s="408"/>
      <c r="N49" s="408"/>
      <c r="O49" s="409"/>
      <c r="P49" s="384"/>
      <c r="Q49" s="60"/>
      <c r="R49" s="379"/>
    </row>
    <row r="50" spans="2:18">
      <c r="B50" s="455"/>
      <c r="C50" s="383"/>
      <c r="D50" s="375"/>
      <c r="E50" s="402"/>
      <c r="F50" s="407"/>
      <c r="G50" s="408"/>
      <c r="H50" s="408"/>
      <c r="I50" s="408"/>
      <c r="J50" s="408"/>
      <c r="K50" s="408"/>
      <c r="L50" s="408"/>
      <c r="M50" s="408"/>
      <c r="N50" s="408"/>
      <c r="O50" s="409"/>
      <c r="P50" s="384"/>
      <c r="Q50" s="60"/>
      <c r="R50" s="379"/>
    </row>
    <row r="51" spans="2:18">
      <c r="B51" s="455"/>
      <c r="C51" s="383"/>
      <c r="D51" s="375"/>
      <c r="E51" s="402"/>
      <c r="F51" s="407"/>
      <c r="G51" s="408"/>
      <c r="H51" s="408"/>
      <c r="I51" s="408"/>
      <c r="J51" s="408"/>
      <c r="K51" s="408"/>
      <c r="L51" s="408"/>
      <c r="M51" s="408"/>
      <c r="N51" s="408"/>
      <c r="O51" s="409"/>
      <c r="P51" s="384"/>
      <c r="Q51" s="60"/>
      <c r="R51" s="379"/>
    </row>
    <row r="52" spans="2:18">
      <c r="B52" s="455"/>
      <c r="C52" s="383"/>
      <c r="D52" s="375"/>
      <c r="E52" s="402"/>
      <c r="F52" s="407"/>
      <c r="G52" s="408"/>
      <c r="H52" s="408"/>
      <c r="I52" s="408"/>
      <c r="J52" s="408"/>
      <c r="K52" s="408"/>
      <c r="L52" s="408"/>
      <c r="M52" s="408"/>
      <c r="N52" s="408"/>
      <c r="O52" s="409"/>
      <c r="P52" s="384"/>
      <c r="Q52" s="60"/>
      <c r="R52" s="379"/>
    </row>
    <row r="53" spans="2:18">
      <c r="B53" s="455"/>
      <c r="C53" s="383"/>
      <c r="D53" s="375"/>
      <c r="E53" s="402"/>
      <c r="F53" s="407"/>
      <c r="G53" s="408"/>
      <c r="H53" s="408"/>
      <c r="I53" s="408"/>
      <c r="J53" s="408"/>
      <c r="K53" s="408"/>
      <c r="L53" s="408"/>
      <c r="M53" s="408"/>
      <c r="N53" s="408"/>
      <c r="O53" s="409"/>
      <c r="P53" s="384"/>
      <c r="Q53" s="60"/>
      <c r="R53" s="379"/>
    </row>
    <row r="54" spans="2:18">
      <c r="B54" s="455"/>
      <c r="C54" s="383"/>
      <c r="D54" s="375"/>
      <c r="E54" s="402"/>
      <c r="F54" s="407"/>
      <c r="G54" s="408"/>
      <c r="H54" s="408"/>
      <c r="I54" s="408"/>
      <c r="J54" s="408"/>
      <c r="K54" s="408"/>
      <c r="L54" s="408"/>
      <c r="M54" s="408"/>
      <c r="N54" s="408"/>
      <c r="O54" s="409"/>
      <c r="P54" s="384"/>
      <c r="Q54" s="60"/>
      <c r="R54" s="379"/>
    </row>
    <row r="55" spans="2:18">
      <c r="B55" s="455"/>
      <c r="C55" s="383"/>
      <c r="D55" s="375"/>
      <c r="E55" s="403"/>
      <c r="F55" s="410"/>
      <c r="G55" s="411"/>
      <c r="H55" s="411"/>
      <c r="I55" s="411"/>
      <c r="J55" s="411"/>
      <c r="K55" s="411"/>
      <c r="L55" s="411"/>
      <c r="M55" s="411"/>
      <c r="N55" s="411"/>
      <c r="O55" s="412"/>
      <c r="P55" s="384"/>
      <c r="Q55" s="60"/>
      <c r="R55" s="379"/>
    </row>
    <row r="56" spans="2:18">
      <c r="B56" s="455"/>
      <c r="C56" s="383"/>
      <c r="D56" s="375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384"/>
      <c r="Q56" s="60"/>
      <c r="R56" s="379"/>
    </row>
    <row r="57" spans="2:18">
      <c r="B57" s="455"/>
      <c r="C57" s="383"/>
      <c r="D57" s="375"/>
      <c r="E57" s="67"/>
      <c r="F57" s="67"/>
      <c r="G57" s="67"/>
      <c r="H57" s="67"/>
      <c r="I57" s="75" t="s">
        <v>41</v>
      </c>
      <c r="J57" s="414"/>
      <c r="K57" s="60"/>
      <c r="L57" s="84" t="s">
        <v>208</v>
      </c>
      <c r="M57" s="84"/>
      <c r="N57" s="84"/>
      <c r="O57" s="60"/>
      <c r="P57" s="384"/>
      <c r="Q57" s="60"/>
      <c r="R57" s="379"/>
    </row>
    <row r="58" spans="2:18" ht="15.75" customHeight="1">
      <c r="B58" s="455"/>
      <c r="C58" s="383"/>
      <c r="D58" s="375"/>
      <c r="E58" s="67"/>
      <c r="F58" s="67"/>
      <c r="G58" s="67"/>
      <c r="H58" s="67"/>
      <c r="I58" s="415" t="e">
        <f ca="1">VALUE(MID(MID(CELL("filename",A3),FIND("]",CELL("filename",A3))+2,LEN(CELL("filename",A3))-FIND("]",CELL("filename",A3))),2,S3))</f>
        <v>#VALUE!</v>
      </c>
      <c r="J58" s="414"/>
      <c r="K58" s="417" t="s">
        <v>209</v>
      </c>
      <c r="L58" s="417"/>
      <c r="M58" s="417"/>
      <c r="N58" s="417"/>
      <c r="O58" s="417"/>
      <c r="P58" s="384"/>
      <c r="Q58" s="60"/>
      <c r="R58" s="379"/>
    </row>
    <row r="59" spans="2:18" ht="15.75" customHeight="1">
      <c r="B59" s="455"/>
      <c r="C59" s="383"/>
      <c r="D59" s="375"/>
      <c r="E59" s="67"/>
      <c r="F59" s="67"/>
      <c r="G59" s="67"/>
      <c r="H59" s="67"/>
      <c r="I59" s="416" t="e">
        <f ca="1">VALUE(MID(MID(CELL("filename",#REF!),FIND("]",CELL("filename",#REF!))+2,LEN(CELL("filename",#REF!))-FIND("]",CELL("filename",#REF!))),3,J57))</f>
        <v>#REF!</v>
      </c>
      <c r="J59" s="414"/>
      <c r="K59" s="418"/>
      <c r="L59" s="418"/>
      <c r="M59" s="418"/>
      <c r="N59" s="418"/>
      <c r="O59" s="418"/>
      <c r="P59" s="384"/>
      <c r="Q59" s="60"/>
      <c r="R59" s="379"/>
    </row>
    <row r="60" spans="2:18" ht="15.75" customHeight="1">
      <c r="B60" s="455"/>
      <c r="C60" s="383"/>
      <c r="D60" s="375"/>
      <c r="E60" s="67"/>
      <c r="F60" s="67"/>
      <c r="G60" s="67"/>
      <c r="H60" s="67"/>
      <c r="I60" s="416" t="e">
        <f ca="1">VALUE(MID(MID(CELL("filename",#REF!),FIND("]",CELL("filename",#REF!))+2,LEN(CELL("filename",#REF!))-FIND("]",CELL("filename",#REF!))),3,J58))</f>
        <v>#REF!</v>
      </c>
      <c r="J60" s="414"/>
      <c r="K60" s="4" t="s">
        <v>210</v>
      </c>
      <c r="L60" s="73"/>
      <c r="M60" s="73"/>
      <c r="N60" s="73"/>
      <c r="O60" s="73"/>
      <c r="P60" s="384"/>
      <c r="Q60" s="60"/>
      <c r="R60" s="379"/>
    </row>
    <row r="61" spans="2:18">
      <c r="B61" s="455"/>
      <c r="C61" s="383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84"/>
      <c r="Q61" s="60"/>
      <c r="R61" s="379"/>
    </row>
    <row r="62" spans="2:18">
      <c r="B62" s="455"/>
      <c r="C62" s="383"/>
      <c r="D62" s="61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379"/>
    </row>
    <row r="63" spans="2:18">
      <c r="B63" s="455"/>
      <c r="C63" s="383"/>
      <c r="D63" s="61"/>
      <c r="E63" s="60"/>
      <c r="F63" s="60"/>
      <c r="G63" s="60"/>
      <c r="H63" s="60"/>
      <c r="I63" s="60"/>
      <c r="J63" s="60"/>
      <c r="K63" s="60"/>
      <c r="L63" s="62"/>
      <c r="M63" s="72"/>
      <c r="N63" s="60"/>
      <c r="O63" s="60"/>
      <c r="P63" s="60"/>
      <c r="Q63" s="60"/>
      <c r="R63" s="379"/>
    </row>
    <row r="64" spans="2:18">
      <c r="B64" s="455"/>
      <c r="C64" s="383"/>
      <c r="D64" s="61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379"/>
    </row>
    <row r="65" spans="2:18" ht="8.25" customHeight="1">
      <c r="B65" s="397"/>
      <c r="C65" s="398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80"/>
    </row>
    <row r="66" spans="2:18" ht="29.25" customHeight="1"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</row>
    <row r="67" spans="2:18" ht="5.25" customHeight="1">
      <c r="B67" s="452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4"/>
    </row>
    <row r="68" spans="2:18" ht="15.75" customHeight="1">
      <c r="B68" s="455"/>
      <c r="C68" s="383"/>
      <c r="D68" s="375"/>
      <c r="E68" s="384"/>
      <c r="F68" s="378" t="s">
        <v>119</v>
      </c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9"/>
    </row>
    <row r="69" spans="2:18" ht="15.75" customHeight="1">
      <c r="B69" s="455"/>
      <c r="C69" s="383"/>
      <c r="D69" s="375"/>
      <c r="E69" s="384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9"/>
    </row>
    <row r="70" spans="2:18" ht="15.75" customHeight="1">
      <c r="B70" s="455"/>
      <c r="C70" s="383"/>
      <c r="D70" s="375"/>
      <c r="E70" s="384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379"/>
    </row>
    <row r="71" spans="2:18">
      <c r="B71" s="455"/>
      <c r="C71" s="383"/>
      <c r="D71" s="375"/>
      <c r="E71" s="384"/>
      <c r="F71" s="58" t="s">
        <v>145</v>
      </c>
      <c r="G71" s="85">
        <v>2020</v>
      </c>
      <c r="H71" s="488" t="s">
        <v>146</v>
      </c>
      <c r="I71" s="489"/>
      <c r="J71" s="66">
        <v>2</v>
      </c>
      <c r="K71" s="490" t="s">
        <v>147</v>
      </c>
      <c r="L71" s="489"/>
      <c r="M71" s="210">
        <v>0.41666666666666669</v>
      </c>
      <c r="N71" s="63" t="s">
        <v>148</v>
      </c>
      <c r="O71" s="381" t="e">
        <f ca="1">VLOOKUP(I122,'Bitácora seguimiento'!A9:AK111,10,FALSE)</f>
        <v>#VALUE!</v>
      </c>
      <c r="P71" s="382"/>
      <c r="Q71" s="60"/>
      <c r="R71" s="379"/>
    </row>
    <row r="72" spans="2:18">
      <c r="B72" s="455"/>
      <c r="C72" s="383"/>
      <c r="D72" s="375"/>
      <c r="E72" s="384"/>
      <c r="F72" s="383"/>
      <c r="G72" s="383"/>
      <c r="H72" s="383"/>
      <c r="I72" s="383"/>
      <c r="J72" s="383"/>
      <c r="K72" s="383"/>
      <c r="L72" s="383"/>
      <c r="M72" s="383"/>
      <c r="N72" s="383"/>
      <c r="O72" s="383"/>
      <c r="P72" s="383"/>
      <c r="Q72" s="60"/>
      <c r="R72" s="379"/>
    </row>
    <row r="73" spans="2:18">
      <c r="B73" s="455"/>
      <c r="C73" s="383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84"/>
      <c r="Q73" s="60"/>
      <c r="R73" s="379"/>
    </row>
    <row r="74" spans="2:18" ht="31.5">
      <c r="B74" s="455"/>
      <c r="C74" s="383"/>
      <c r="D74" s="375"/>
      <c r="E74" s="64" t="s">
        <v>153</v>
      </c>
      <c r="F74" s="385">
        <f>$F$10</f>
        <v>0</v>
      </c>
      <c r="G74" s="386"/>
      <c r="H74" s="64" t="s">
        <v>154</v>
      </c>
      <c r="I74" s="373">
        <f>$I$10</f>
        <v>0</v>
      </c>
      <c r="J74" s="387"/>
      <c r="K74" s="387"/>
      <c r="L74" s="374"/>
      <c r="M74" s="65" t="s">
        <v>155</v>
      </c>
      <c r="N74" s="373">
        <f>$N$10</f>
        <v>0</v>
      </c>
      <c r="O74" s="374"/>
      <c r="P74" s="384"/>
      <c r="Q74" s="60"/>
      <c r="R74" s="379"/>
    </row>
    <row r="75" spans="2:18">
      <c r="B75" s="455"/>
      <c r="C75" s="383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84"/>
      <c r="Q75" s="60"/>
      <c r="R75" s="379"/>
    </row>
    <row r="76" spans="2:18" ht="39.75" customHeight="1">
      <c r="B76" s="455"/>
      <c r="C76" s="383"/>
      <c r="D76" s="375"/>
      <c r="E76" s="376" t="s">
        <v>159</v>
      </c>
      <c r="F76" s="376"/>
      <c r="G76" s="376"/>
      <c r="H76" s="376"/>
      <c r="I76" s="70"/>
      <c r="J76" s="377" t="s">
        <v>160</v>
      </c>
      <c r="K76" s="377"/>
      <c r="L76" s="377"/>
      <c r="M76" s="377"/>
      <c r="N76" s="377"/>
      <c r="O76" s="377"/>
      <c r="P76" s="384"/>
      <c r="Q76" s="60"/>
      <c r="R76" s="379"/>
    </row>
    <row r="77" spans="2:18">
      <c r="B77" s="455"/>
      <c r="C77" s="383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84"/>
      <c r="Q77" s="60"/>
      <c r="R77" s="379"/>
    </row>
    <row r="78" spans="2:18" ht="38.25" customHeight="1">
      <c r="B78" s="455"/>
      <c r="C78" s="383"/>
      <c r="D78" s="375"/>
      <c r="E78" s="450" t="s">
        <v>169</v>
      </c>
      <c r="F78" s="451"/>
      <c r="G78" s="69" t="s">
        <v>170</v>
      </c>
      <c r="H78" s="69" t="s">
        <v>171</v>
      </c>
      <c r="I78" s="68"/>
      <c r="J78" s="441" t="s">
        <v>52</v>
      </c>
      <c r="K78" s="442"/>
      <c r="L78" s="443"/>
      <c r="M78" s="467" t="e">
        <f ca="1">VLOOKUP(I122,'Bitácora seguimiento'!A9:AK39,12,FALSE)</f>
        <v>#VALUE!</v>
      </c>
      <c r="N78" s="468"/>
      <c r="O78" s="469"/>
      <c r="P78" s="384"/>
      <c r="Q78" s="60"/>
      <c r="R78" s="379"/>
    </row>
    <row r="79" spans="2:18" ht="15.75" customHeight="1">
      <c r="B79" s="455"/>
      <c r="C79" s="383"/>
      <c r="D79" s="375"/>
      <c r="E79" s="439"/>
      <c r="F79" s="440"/>
      <c r="G79" s="74"/>
      <c r="H79" s="74"/>
      <c r="I79" s="68"/>
      <c r="J79" s="441" t="s">
        <v>172</v>
      </c>
      <c r="K79" s="442"/>
      <c r="L79" s="443"/>
      <c r="M79" s="467" t="e">
        <f ca="1">VLOOKUP(I122,'Bitácora seguimiento'!A9:AK111,11,FALSE)</f>
        <v>#VALUE!</v>
      </c>
      <c r="N79" s="468"/>
      <c r="O79" s="469"/>
      <c r="P79" s="384"/>
      <c r="Q79" s="60"/>
      <c r="R79" s="379"/>
    </row>
    <row r="80" spans="2:18" ht="15.75" customHeight="1">
      <c r="B80" s="455"/>
      <c r="C80" s="383"/>
      <c r="D80" s="375"/>
      <c r="E80" s="439"/>
      <c r="F80" s="440"/>
      <c r="G80" s="74"/>
      <c r="H80" s="74"/>
      <c r="I80" s="68"/>
      <c r="J80" s="441" t="s">
        <v>174</v>
      </c>
      <c r="K80" s="442"/>
      <c r="L80" s="443"/>
      <c r="M80" s="444"/>
      <c r="N80" s="445"/>
      <c r="O80" s="446"/>
      <c r="P80" s="384"/>
      <c r="Q80" s="60"/>
      <c r="R80" s="379"/>
    </row>
    <row r="81" spans="2:18" ht="15.75" customHeight="1">
      <c r="B81" s="455"/>
      <c r="C81" s="383"/>
      <c r="D81" s="375"/>
      <c r="E81" s="439"/>
      <c r="F81" s="440"/>
      <c r="G81" s="74"/>
      <c r="H81" s="74"/>
      <c r="I81" s="68"/>
      <c r="J81" s="441" t="s">
        <v>176</v>
      </c>
      <c r="K81" s="442"/>
      <c r="L81" s="443"/>
      <c r="M81" s="444"/>
      <c r="N81" s="445"/>
      <c r="O81" s="446"/>
      <c r="P81" s="384"/>
      <c r="Q81" s="60"/>
      <c r="R81" s="379"/>
    </row>
    <row r="82" spans="2:18" ht="15.75" customHeight="1">
      <c r="B82" s="455"/>
      <c r="C82" s="383"/>
      <c r="D82" s="375"/>
      <c r="E82" s="439"/>
      <c r="F82" s="440"/>
      <c r="G82" s="74"/>
      <c r="H82" s="74"/>
      <c r="I82" s="68"/>
      <c r="J82" s="441" t="s">
        <v>173</v>
      </c>
      <c r="K82" s="442"/>
      <c r="L82" s="443"/>
      <c r="M82" s="444"/>
      <c r="N82" s="445"/>
      <c r="O82" s="446"/>
      <c r="P82" s="384"/>
      <c r="Q82" s="60"/>
      <c r="R82" s="379"/>
    </row>
    <row r="83" spans="2:18">
      <c r="B83" s="455"/>
      <c r="C83" s="383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84"/>
      <c r="Q83" s="60"/>
      <c r="R83" s="379"/>
    </row>
    <row r="84" spans="2:18" ht="15.75" customHeight="1">
      <c r="B84" s="455"/>
      <c r="C84" s="383"/>
      <c r="D84" s="375"/>
      <c r="E84" s="463" t="s">
        <v>179</v>
      </c>
      <c r="F84" s="463"/>
      <c r="G84" s="463"/>
      <c r="H84" s="463"/>
      <c r="I84" s="463"/>
      <c r="J84" s="463"/>
      <c r="K84" s="463"/>
      <c r="L84" s="463"/>
      <c r="M84" s="463"/>
      <c r="N84" s="463"/>
      <c r="O84" s="463"/>
      <c r="P84" s="384"/>
      <c r="Q84" s="60"/>
      <c r="R84" s="379"/>
    </row>
    <row r="85" spans="2:18" ht="15.75" customHeight="1">
      <c r="B85" s="455"/>
      <c r="C85" s="383"/>
      <c r="D85" s="375"/>
      <c r="E85" s="464" t="s">
        <v>180</v>
      </c>
      <c r="F85" s="365" t="s">
        <v>181</v>
      </c>
      <c r="G85" s="365"/>
      <c r="H85" s="365"/>
      <c r="I85" s="366"/>
      <c r="J85" s="366"/>
      <c r="K85" s="366"/>
      <c r="L85" s="366"/>
      <c r="M85" s="366"/>
      <c r="N85" s="366"/>
      <c r="O85" s="366"/>
      <c r="P85" s="384"/>
      <c r="Q85" s="60"/>
      <c r="R85" s="379"/>
    </row>
    <row r="86" spans="2:18">
      <c r="B86" s="455"/>
      <c r="C86" s="383"/>
      <c r="D86" s="375"/>
      <c r="E86" s="465"/>
      <c r="F86" s="367"/>
      <c r="G86" s="367"/>
      <c r="H86" s="367"/>
      <c r="I86" s="366"/>
      <c r="J86" s="366"/>
      <c r="K86" s="366"/>
      <c r="L86" s="366"/>
      <c r="M86" s="366"/>
      <c r="N86" s="366"/>
      <c r="O86" s="366"/>
      <c r="P86" s="384"/>
      <c r="Q86" s="60"/>
      <c r="R86" s="379"/>
    </row>
    <row r="87" spans="2:18" ht="15.75" customHeight="1">
      <c r="B87" s="455"/>
      <c r="C87" s="383"/>
      <c r="D87" s="375"/>
      <c r="E87" s="465"/>
      <c r="F87" s="368"/>
      <c r="G87" s="369"/>
      <c r="H87" s="369"/>
      <c r="I87" s="369"/>
      <c r="J87" s="369"/>
      <c r="K87" s="369"/>
      <c r="L87" s="369"/>
      <c r="M87" s="369"/>
      <c r="N87" s="369"/>
      <c r="O87" s="370"/>
      <c r="P87" s="384"/>
      <c r="Q87" s="60"/>
      <c r="R87" s="379"/>
    </row>
    <row r="88" spans="2:18">
      <c r="B88" s="455"/>
      <c r="C88" s="383"/>
      <c r="D88" s="375"/>
      <c r="E88" s="465"/>
      <c r="F88" s="388"/>
      <c r="G88" s="389"/>
      <c r="H88" s="389"/>
      <c r="I88" s="389"/>
      <c r="J88" s="389"/>
      <c r="K88" s="389"/>
      <c r="L88" s="389"/>
      <c r="M88" s="389"/>
      <c r="N88" s="389"/>
      <c r="O88" s="390"/>
      <c r="P88" s="384"/>
      <c r="Q88" s="60"/>
      <c r="R88" s="379"/>
    </row>
    <row r="89" spans="2:18">
      <c r="B89" s="455"/>
      <c r="C89" s="383"/>
      <c r="D89" s="375"/>
      <c r="E89" s="466"/>
      <c r="F89" s="165"/>
      <c r="G89" s="166"/>
      <c r="H89" s="166"/>
      <c r="I89" s="166"/>
      <c r="J89" s="166"/>
      <c r="K89" s="166"/>
      <c r="L89" s="166"/>
      <c r="M89" s="166"/>
      <c r="N89" s="166"/>
      <c r="O89" s="167"/>
      <c r="P89" s="384"/>
      <c r="Q89" s="60"/>
      <c r="R89" s="379"/>
    </row>
    <row r="90" spans="2:18" ht="15.75" customHeight="1">
      <c r="B90" s="455"/>
      <c r="C90" s="383"/>
      <c r="D90" s="375"/>
      <c r="E90" s="401" t="s">
        <v>192</v>
      </c>
      <c r="F90" s="368"/>
      <c r="G90" s="369"/>
      <c r="H90" s="369"/>
      <c r="I90" s="369"/>
      <c r="J90" s="369"/>
      <c r="K90" s="369"/>
      <c r="L90" s="369"/>
      <c r="M90" s="369"/>
      <c r="N90" s="369"/>
      <c r="O90" s="370"/>
      <c r="P90" s="384"/>
      <c r="Q90" s="60"/>
      <c r="R90" s="379"/>
    </row>
    <row r="91" spans="2:18">
      <c r="B91" s="455"/>
      <c r="C91" s="383"/>
      <c r="D91" s="375"/>
      <c r="E91" s="402"/>
      <c r="F91" s="388"/>
      <c r="G91" s="389"/>
      <c r="H91" s="389"/>
      <c r="I91" s="389"/>
      <c r="J91" s="389"/>
      <c r="K91" s="389"/>
      <c r="L91" s="389"/>
      <c r="M91" s="389"/>
      <c r="N91" s="389"/>
      <c r="O91" s="390"/>
      <c r="P91" s="384"/>
      <c r="Q91" s="60"/>
      <c r="R91" s="379"/>
    </row>
    <row r="92" spans="2:18">
      <c r="B92" s="455"/>
      <c r="C92" s="383"/>
      <c r="D92" s="375"/>
      <c r="E92" s="402"/>
      <c r="F92" s="388"/>
      <c r="G92" s="389"/>
      <c r="H92" s="389"/>
      <c r="I92" s="389"/>
      <c r="J92" s="389"/>
      <c r="K92" s="389"/>
      <c r="L92" s="389"/>
      <c r="M92" s="389"/>
      <c r="N92" s="389"/>
      <c r="O92" s="390"/>
      <c r="P92" s="384"/>
      <c r="Q92" s="60"/>
      <c r="R92" s="379"/>
    </row>
    <row r="93" spans="2:18">
      <c r="B93" s="455"/>
      <c r="C93" s="383"/>
      <c r="D93" s="375"/>
      <c r="E93" s="402"/>
      <c r="F93" s="388"/>
      <c r="G93" s="389"/>
      <c r="H93" s="389"/>
      <c r="I93" s="389"/>
      <c r="J93" s="389"/>
      <c r="K93" s="389"/>
      <c r="L93" s="389"/>
      <c r="M93" s="389"/>
      <c r="N93" s="389"/>
      <c r="O93" s="390"/>
      <c r="P93" s="384"/>
      <c r="Q93" s="60"/>
      <c r="R93" s="379"/>
    </row>
    <row r="94" spans="2:18">
      <c r="B94" s="455"/>
      <c r="C94" s="383"/>
      <c r="D94" s="375"/>
      <c r="E94" s="402"/>
      <c r="F94" s="388"/>
      <c r="G94" s="389"/>
      <c r="H94" s="389"/>
      <c r="I94" s="389"/>
      <c r="J94" s="389"/>
      <c r="K94" s="389"/>
      <c r="L94" s="389"/>
      <c r="M94" s="389"/>
      <c r="N94" s="389"/>
      <c r="O94" s="390"/>
      <c r="P94" s="384"/>
      <c r="Q94" s="60"/>
      <c r="R94" s="379"/>
    </row>
    <row r="95" spans="2:18">
      <c r="B95" s="455"/>
      <c r="C95" s="383"/>
      <c r="D95" s="375"/>
      <c r="E95" s="402"/>
      <c r="F95" s="388"/>
      <c r="G95" s="389"/>
      <c r="H95" s="389"/>
      <c r="I95" s="389"/>
      <c r="J95" s="389"/>
      <c r="K95" s="389"/>
      <c r="L95" s="389"/>
      <c r="M95" s="389"/>
      <c r="N95" s="389"/>
      <c r="O95" s="390"/>
      <c r="P95" s="384"/>
      <c r="Q95" s="60"/>
      <c r="R95" s="379"/>
    </row>
    <row r="96" spans="2:18">
      <c r="B96" s="455"/>
      <c r="C96" s="383"/>
      <c r="D96" s="375"/>
      <c r="E96" s="402"/>
      <c r="F96" s="388"/>
      <c r="G96" s="389"/>
      <c r="H96" s="389"/>
      <c r="I96" s="389"/>
      <c r="J96" s="389"/>
      <c r="K96" s="389"/>
      <c r="L96" s="389"/>
      <c r="M96" s="389"/>
      <c r="N96" s="389"/>
      <c r="O96" s="390"/>
      <c r="P96" s="384"/>
      <c r="Q96" s="60"/>
      <c r="R96" s="379"/>
    </row>
    <row r="97" spans="2:18">
      <c r="B97" s="455"/>
      <c r="C97" s="383"/>
      <c r="D97" s="375"/>
      <c r="E97" s="402"/>
      <c r="F97" s="424"/>
      <c r="G97" s="425"/>
      <c r="H97" s="425"/>
      <c r="I97" s="425"/>
      <c r="J97" s="425"/>
      <c r="K97" s="425"/>
      <c r="L97" s="425"/>
      <c r="M97" s="425"/>
      <c r="N97" s="425"/>
      <c r="O97" s="426"/>
      <c r="P97" s="384"/>
      <c r="Q97" s="60"/>
      <c r="R97" s="379"/>
    </row>
    <row r="98" spans="2:18" ht="15.75" customHeight="1">
      <c r="B98" s="455"/>
      <c r="C98" s="383"/>
      <c r="D98" s="375"/>
      <c r="E98" s="402"/>
      <c r="F98" s="427" t="s">
        <v>200</v>
      </c>
      <c r="G98" s="428"/>
      <c r="H98" s="431" t="s">
        <v>201</v>
      </c>
      <c r="I98" s="432"/>
      <c r="J98" s="433" t="s">
        <v>130</v>
      </c>
      <c r="K98" s="434"/>
      <c r="L98" s="435" t="s">
        <v>131</v>
      </c>
      <c r="M98" s="436"/>
      <c r="N98" s="437" t="s">
        <v>132</v>
      </c>
      <c r="O98" s="438"/>
      <c r="P98" s="384"/>
      <c r="Q98" s="60"/>
      <c r="R98" s="379"/>
    </row>
    <row r="99" spans="2:18">
      <c r="B99" s="455"/>
      <c r="C99" s="383"/>
      <c r="D99" s="375"/>
      <c r="E99" s="403"/>
      <c r="F99" s="429"/>
      <c r="G99" s="430"/>
      <c r="H99" s="419"/>
      <c r="I99" s="420"/>
      <c r="J99" s="419"/>
      <c r="K99" s="420"/>
      <c r="L99" s="419"/>
      <c r="M99" s="420"/>
      <c r="N99" s="419"/>
      <c r="O99" s="420"/>
      <c r="P99" s="384"/>
      <c r="Q99" s="60"/>
      <c r="R99" s="379"/>
    </row>
    <row r="100" spans="2:18" ht="15.75" customHeight="1">
      <c r="B100" s="455"/>
      <c r="C100" s="383"/>
      <c r="D100" s="375"/>
      <c r="E100" s="401" t="s">
        <v>202</v>
      </c>
      <c r="F100" s="368"/>
      <c r="G100" s="369"/>
      <c r="H100" s="369"/>
      <c r="I100" s="369"/>
      <c r="J100" s="369"/>
      <c r="K100" s="369"/>
      <c r="L100" s="369"/>
      <c r="M100" s="369"/>
      <c r="N100" s="369"/>
      <c r="O100" s="370"/>
      <c r="P100" s="384"/>
      <c r="Q100" s="60"/>
      <c r="R100" s="379"/>
    </row>
    <row r="101" spans="2:18">
      <c r="B101" s="455"/>
      <c r="C101" s="383"/>
      <c r="D101" s="375"/>
      <c r="E101" s="402"/>
      <c r="F101" s="388"/>
      <c r="G101" s="389"/>
      <c r="H101" s="389"/>
      <c r="I101" s="389"/>
      <c r="J101" s="389"/>
      <c r="K101" s="389"/>
      <c r="L101" s="389"/>
      <c r="M101" s="389"/>
      <c r="N101" s="389"/>
      <c r="O101" s="390"/>
      <c r="P101" s="384"/>
      <c r="Q101" s="60"/>
      <c r="R101" s="379"/>
    </row>
    <row r="102" spans="2:18">
      <c r="B102" s="455"/>
      <c r="C102" s="383"/>
      <c r="D102" s="375"/>
      <c r="E102" s="402"/>
      <c r="F102" s="388"/>
      <c r="G102" s="389"/>
      <c r="H102" s="389"/>
      <c r="I102" s="389"/>
      <c r="J102" s="389"/>
      <c r="K102" s="389"/>
      <c r="L102" s="389"/>
      <c r="M102" s="389"/>
      <c r="N102" s="389"/>
      <c r="O102" s="390"/>
      <c r="P102" s="384"/>
      <c r="Q102" s="60"/>
      <c r="R102" s="379"/>
    </row>
    <row r="103" spans="2:18">
      <c r="B103" s="455"/>
      <c r="C103" s="383"/>
      <c r="D103" s="375"/>
      <c r="E103" s="402"/>
      <c r="F103" s="388"/>
      <c r="G103" s="389"/>
      <c r="H103" s="389"/>
      <c r="I103" s="389"/>
      <c r="J103" s="389"/>
      <c r="K103" s="389"/>
      <c r="L103" s="389"/>
      <c r="M103" s="389"/>
      <c r="N103" s="389"/>
      <c r="O103" s="390"/>
      <c r="P103" s="384"/>
      <c r="Q103" s="60"/>
      <c r="R103" s="379"/>
    </row>
    <row r="104" spans="2:18">
      <c r="B104" s="455"/>
      <c r="C104" s="383"/>
      <c r="D104" s="375"/>
      <c r="E104" s="402"/>
      <c r="F104" s="388"/>
      <c r="G104" s="389"/>
      <c r="H104" s="389"/>
      <c r="I104" s="389"/>
      <c r="J104" s="389"/>
      <c r="K104" s="389"/>
      <c r="L104" s="389"/>
      <c r="M104" s="389"/>
      <c r="N104" s="389"/>
      <c r="O104" s="390"/>
      <c r="P104" s="384"/>
      <c r="Q104" s="60"/>
      <c r="R104" s="379"/>
    </row>
    <row r="105" spans="2:18">
      <c r="B105" s="455"/>
      <c r="C105" s="383"/>
      <c r="D105" s="375"/>
      <c r="E105" s="402"/>
      <c r="F105" s="388"/>
      <c r="G105" s="389"/>
      <c r="H105" s="389"/>
      <c r="I105" s="389"/>
      <c r="J105" s="389"/>
      <c r="K105" s="389"/>
      <c r="L105" s="389"/>
      <c r="M105" s="389"/>
      <c r="N105" s="389"/>
      <c r="O105" s="390"/>
      <c r="P105" s="384"/>
      <c r="Q105" s="60"/>
      <c r="R105" s="379"/>
    </row>
    <row r="106" spans="2:18">
      <c r="B106" s="455"/>
      <c r="C106" s="383"/>
      <c r="D106" s="375"/>
      <c r="E106" s="402"/>
      <c r="F106" s="388"/>
      <c r="G106" s="389"/>
      <c r="H106" s="389"/>
      <c r="I106" s="389"/>
      <c r="J106" s="389"/>
      <c r="K106" s="389"/>
      <c r="L106" s="389"/>
      <c r="M106" s="389"/>
      <c r="N106" s="389"/>
      <c r="O106" s="390"/>
      <c r="P106" s="384"/>
      <c r="Q106" s="60"/>
      <c r="R106" s="379"/>
    </row>
    <row r="107" spans="2:18">
      <c r="B107" s="455"/>
      <c r="C107" s="383"/>
      <c r="D107" s="375"/>
      <c r="E107" s="402"/>
      <c r="F107" s="388"/>
      <c r="G107" s="389"/>
      <c r="H107" s="389"/>
      <c r="I107" s="389"/>
      <c r="J107" s="389"/>
      <c r="K107" s="389"/>
      <c r="L107" s="389"/>
      <c r="M107" s="389"/>
      <c r="N107" s="389"/>
      <c r="O107" s="390"/>
      <c r="P107" s="384"/>
      <c r="Q107" s="60"/>
      <c r="R107" s="379"/>
    </row>
    <row r="108" spans="2:18">
      <c r="B108" s="455"/>
      <c r="C108" s="383"/>
      <c r="D108" s="375"/>
      <c r="E108" s="402"/>
      <c r="F108" s="388"/>
      <c r="G108" s="389"/>
      <c r="H108" s="389"/>
      <c r="I108" s="389"/>
      <c r="J108" s="389"/>
      <c r="K108" s="389"/>
      <c r="L108" s="389"/>
      <c r="M108" s="389"/>
      <c r="N108" s="389"/>
      <c r="O108" s="390"/>
      <c r="P108" s="384"/>
      <c r="Q108" s="60"/>
      <c r="R108" s="379"/>
    </row>
    <row r="109" spans="2:18" ht="15.75" customHeight="1">
      <c r="B109" s="455"/>
      <c r="C109" s="383"/>
      <c r="D109" s="375"/>
      <c r="E109" s="403"/>
      <c r="F109" s="421" t="s">
        <v>206</v>
      </c>
      <c r="G109" s="422"/>
      <c r="H109" s="422"/>
      <c r="I109" s="422"/>
      <c r="J109" s="422"/>
      <c r="K109" s="422"/>
      <c r="L109" s="422"/>
      <c r="M109" s="422"/>
      <c r="N109" s="422"/>
      <c r="O109" s="423"/>
      <c r="P109" s="384"/>
      <c r="Q109" s="60"/>
      <c r="R109" s="379"/>
    </row>
    <row r="110" spans="2:18" ht="15.75" customHeight="1">
      <c r="B110" s="455"/>
      <c r="C110" s="383"/>
      <c r="D110" s="375"/>
      <c r="E110" s="401" t="s">
        <v>207</v>
      </c>
      <c r="F110" s="404"/>
      <c r="G110" s="405"/>
      <c r="H110" s="405"/>
      <c r="I110" s="405"/>
      <c r="J110" s="405"/>
      <c r="K110" s="405"/>
      <c r="L110" s="405"/>
      <c r="M110" s="405"/>
      <c r="N110" s="405"/>
      <c r="O110" s="406"/>
      <c r="P110" s="384"/>
      <c r="Q110" s="60"/>
      <c r="R110" s="379"/>
    </row>
    <row r="111" spans="2:18">
      <c r="B111" s="455"/>
      <c r="C111" s="383"/>
      <c r="D111" s="375"/>
      <c r="E111" s="402"/>
      <c r="F111" s="407"/>
      <c r="G111" s="408"/>
      <c r="H111" s="408"/>
      <c r="I111" s="408"/>
      <c r="J111" s="408"/>
      <c r="K111" s="408"/>
      <c r="L111" s="408"/>
      <c r="M111" s="408"/>
      <c r="N111" s="408"/>
      <c r="O111" s="409"/>
      <c r="P111" s="384"/>
      <c r="Q111" s="60"/>
      <c r="R111" s="379"/>
    </row>
    <row r="112" spans="2:18">
      <c r="B112" s="455"/>
      <c r="C112" s="383"/>
      <c r="D112" s="375"/>
      <c r="E112" s="402"/>
      <c r="F112" s="407"/>
      <c r="G112" s="408"/>
      <c r="H112" s="408"/>
      <c r="I112" s="408"/>
      <c r="J112" s="408"/>
      <c r="K112" s="408"/>
      <c r="L112" s="408"/>
      <c r="M112" s="408"/>
      <c r="N112" s="408"/>
      <c r="O112" s="409"/>
      <c r="P112" s="384"/>
      <c r="Q112" s="60"/>
      <c r="R112" s="379"/>
    </row>
    <row r="113" spans="2:18">
      <c r="B113" s="455"/>
      <c r="C113" s="383"/>
      <c r="D113" s="375"/>
      <c r="E113" s="402"/>
      <c r="F113" s="407"/>
      <c r="G113" s="408"/>
      <c r="H113" s="408"/>
      <c r="I113" s="408"/>
      <c r="J113" s="408"/>
      <c r="K113" s="408"/>
      <c r="L113" s="408"/>
      <c r="M113" s="408"/>
      <c r="N113" s="408"/>
      <c r="O113" s="409"/>
      <c r="P113" s="384"/>
      <c r="Q113" s="60"/>
      <c r="R113" s="379"/>
    </row>
    <row r="114" spans="2:18">
      <c r="B114" s="455"/>
      <c r="C114" s="383"/>
      <c r="D114" s="375"/>
      <c r="E114" s="402"/>
      <c r="F114" s="407"/>
      <c r="G114" s="408"/>
      <c r="H114" s="408"/>
      <c r="I114" s="408"/>
      <c r="J114" s="408"/>
      <c r="K114" s="408"/>
      <c r="L114" s="408"/>
      <c r="M114" s="408"/>
      <c r="N114" s="408"/>
      <c r="O114" s="409"/>
      <c r="P114" s="384"/>
      <c r="Q114" s="60"/>
      <c r="R114" s="379"/>
    </row>
    <row r="115" spans="2:18">
      <c r="B115" s="455"/>
      <c r="C115" s="383"/>
      <c r="D115" s="375"/>
      <c r="E115" s="402"/>
      <c r="F115" s="407"/>
      <c r="G115" s="408"/>
      <c r="H115" s="408"/>
      <c r="I115" s="408"/>
      <c r="J115" s="408"/>
      <c r="K115" s="408"/>
      <c r="L115" s="408"/>
      <c r="M115" s="408"/>
      <c r="N115" s="408"/>
      <c r="O115" s="409"/>
      <c r="P115" s="384"/>
      <c r="Q115" s="60"/>
      <c r="R115" s="379"/>
    </row>
    <row r="116" spans="2:18">
      <c r="B116" s="455"/>
      <c r="C116" s="383"/>
      <c r="D116" s="375"/>
      <c r="E116" s="402"/>
      <c r="F116" s="407"/>
      <c r="G116" s="408"/>
      <c r="H116" s="408"/>
      <c r="I116" s="408"/>
      <c r="J116" s="408"/>
      <c r="K116" s="408"/>
      <c r="L116" s="408"/>
      <c r="M116" s="408"/>
      <c r="N116" s="408"/>
      <c r="O116" s="409"/>
      <c r="P116" s="384"/>
      <c r="Q116" s="60"/>
      <c r="R116" s="379"/>
    </row>
    <row r="117" spans="2:18">
      <c r="B117" s="455"/>
      <c r="C117" s="383"/>
      <c r="D117" s="375"/>
      <c r="E117" s="402"/>
      <c r="F117" s="407"/>
      <c r="G117" s="408"/>
      <c r="H117" s="408"/>
      <c r="I117" s="408"/>
      <c r="J117" s="408"/>
      <c r="K117" s="408"/>
      <c r="L117" s="408"/>
      <c r="M117" s="408"/>
      <c r="N117" s="408"/>
      <c r="O117" s="409"/>
      <c r="P117" s="384"/>
      <c r="Q117" s="60"/>
      <c r="R117" s="379"/>
    </row>
    <row r="118" spans="2:18">
      <c r="B118" s="455"/>
      <c r="C118" s="383"/>
      <c r="D118" s="375"/>
      <c r="E118" s="402"/>
      <c r="F118" s="407"/>
      <c r="G118" s="408"/>
      <c r="H118" s="408"/>
      <c r="I118" s="408"/>
      <c r="J118" s="408"/>
      <c r="K118" s="408"/>
      <c r="L118" s="408"/>
      <c r="M118" s="408"/>
      <c r="N118" s="408"/>
      <c r="O118" s="409"/>
      <c r="P118" s="384"/>
      <c r="Q118" s="60"/>
      <c r="R118" s="379"/>
    </row>
    <row r="119" spans="2:18">
      <c r="B119" s="455"/>
      <c r="C119" s="383"/>
      <c r="D119" s="375"/>
      <c r="E119" s="403"/>
      <c r="F119" s="410"/>
      <c r="G119" s="411"/>
      <c r="H119" s="411"/>
      <c r="I119" s="411"/>
      <c r="J119" s="411"/>
      <c r="K119" s="411"/>
      <c r="L119" s="411"/>
      <c r="M119" s="411"/>
      <c r="N119" s="411"/>
      <c r="O119" s="412"/>
      <c r="P119" s="384"/>
      <c r="Q119" s="60"/>
      <c r="R119" s="379"/>
    </row>
    <row r="120" spans="2:18">
      <c r="B120" s="455"/>
      <c r="C120" s="383"/>
      <c r="D120" s="375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384"/>
      <c r="Q120" s="60"/>
      <c r="R120" s="379"/>
    </row>
    <row r="121" spans="2:18">
      <c r="B121" s="455"/>
      <c r="C121" s="383"/>
      <c r="D121" s="375"/>
      <c r="E121" s="67"/>
      <c r="F121" s="67"/>
      <c r="G121" s="67"/>
      <c r="H121" s="67"/>
      <c r="I121" s="75" t="s">
        <v>41</v>
      </c>
      <c r="J121" s="414"/>
      <c r="K121" s="60"/>
      <c r="L121" s="84" t="s">
        <v>208</v>
      </c>
      <c r="M121" s="84"/>
      <c r="N121" s="84"/>
      <c r="O121" s="60"/>
      <c r="P121" s="384"/>
      <c r="Q121" s="60"/>
      <c r="R121" s="379"/>
    </row>
    <row r="122" spans="2:18">
      <c r="B122" s="455"/>
      <c r="C122" s="383"/>
      <c r="D122" s="375"/>
      <c r="E122" s="67"/>
      <c r="F122" s="67"/>
      <c r="G122" s="67"/>
      <c r="H122" s="67"/>
      <c r="I122" s="415" t="e">
        <f ca="1">I58</f>
        <v>#VALUE!</v>
      </c>
      <c r="J122" s="414"/>
      <c r="K122" s="417" t="s">
        <v>209</v>
      </c>
      <c r="L122" s="417"/>
      <c r="M122" s="417"/>
      <c r="N122" s="417"/>
      <c r="O122" s="417"/>
      <c r="P122" s="384"/>
      <c r="Q122" s="60"/>
      <c r="R122" s="379"/>
    </row>
    <row r="123" spans="2:18">
      <c r="B123" s="455"/>
      <c r="C123" s="383"/>
      <c r="D123" s="375"/>
      <c r="E123" s="67"/>
      <c r="F123" s="67"/>
      <c r="G123" s="67"/>
      <c r="H123" s="67"/>
      <c r="I123" s="416"/>
      <c r="J123" s="414"/>
      <c r="K123" s="418"/>
      <c r="L123" s="418"/>
      <c r="M123" s="418"/>
      <c r="N123" s="418"/>
      <c r="O123" s="418"/>
      <c r="P123" s="384"/>
      <c r="Q123" s="60"/>
      <c r="R123" s="379"/>
    </row>
    <row r="124" spans="2:18">
      <c r="B124" s="455"/>
      <c r="C124" s="383"/>
      <c r="D124" s="375"/>
      <c r="E124" s="67"/>
      <c r="F124" s="67"/>
      <c r="G124" s="67"/>
      <c r="H124" s="67"/>
      <c r="I124" s="416"/>
      <c r="J124" s="414"/>
      <c r="K124" s="4" t="s">
        <v>210</v>
      </c>
      <c r="L124" s="73"/>
      <c r="M124" s="73"/>
      <c r="N124" s="73"/>
      <c r="O124" s="73"/>
      <c r="P124" s="384"/>
      <c r="Q124" s="60"/>
      <c r="R124" s="379"/>
    </row>
    <row r="125" spans="2:18">
      <c r="B125" s="455"/>
      <c r="C125" s="383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84"/>
      <c r="Q125" s="60"/>
      <c r="R125" s="379"/>
    </row>
    <row r="126" spans="2:18">
      <c r="B126" s="455"/>
      <c r="C126" s="383"/>
      <c r="D126" s="61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379"/>
    </row>
    <row r="127" spans="2:18">
      <c r="B127" s="455"/>
      <c r="C127" s="383"/>
      <c r="D127" s="61"/>
      <c r="E127" s="60"/>
      <c r="F127" s="60"/>
      <c r="G127" s="60"/>
      <c r="H127" s="60"/>
      <c r="I127" s="60"/>
      <c r="J127" s="60"/>
      <c r="K127" s="60"/>
      <c r="L127" s="62"/>
      <c r="M127" s="72"/>
      <c r="N127" s="60"/>
      <c r="O127" s="60"/>
      <c r="P127" s="60"/>
      <c r="Q127" s="60"/>
      <c r="R127" s="379"/>
    </row>
    <row r="128" spans="2:18">
      <c r="B128" s="455"/>
      <c r="C128" s="383"/>
      <c r="D128" s="61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379"/>
    </row>
    <row r="129" spans="2:18" ht="6.75" customHeight="1">
      <c r="B129" s="397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80"/>
    </row>
    <row r="130" spans="2:18" ht="32.25" customHeight="1">
      <c r="B130" s="400"/>
      <c r="C130" s="400"/>
      <c r="D130" s="400"/>
      <c r="E130" s="400"/>
      <c r="F130" s="400"/>
      <c r="G130" s="400"/>
      <c r="H130" s="400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</row>
    <row r="131" spans="2:18" ht="7.5" customHeight="1">
      <c r="B131" s="452"/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4"/>
    </row>
    <row r="132" spans="2:18" ht="15.75" customHeight="1">
      <c r="B132" s="455"/>
      <c r="C132" s="383"/>
      <c r="D132" s="375"/>
      <c r="E132" s="384"/>
      <c r="F132" s="378" t="s">
        <v>119</v>
      </c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9"/>
    </row>
    <row r="133" spans="2:18" ht="15.75" customHeight="1">
      <c r="B133" s="455"/>
      <c r="C133" s="383"/>
      <c r="D133" s="375"/>
      <c r="E133" s="384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9"/>
    </row>
    <row r="134" spans="2:18" ht="46.5">
      <c r="B134" s="455"/>
      <c r="C134" s="383"/>
      <c r="D134" s="375"/>
      <c r="E134" s="384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379"/>
    </row>
    <row r="135" spans="2:18">
      <c r="B135" s="455"/>
      <c r="C135" s="383"/>
      <c r="D135" s="375"/>
      <c r="E135" s="384"/>
      <c r="F135" s="58" t="s">
        <v>145</v>
      </c>
      <c r="G135" s="85">
        <v>2020</v>
      </c>
      <c r="H135" s="488" t="s">
        <v>146</v>
      </c>
      <c r="I135" s="489"/>
      <c r="J135" s="66">
        <v>3</v>
      </c>
      <c r="K135" s="490" t="s">
        <v>147</v>
      </c>
      <c r="L135" s="489"/>
      <c r="M135" s="59"/>
      <c r="N135" s="63" t="s">
        <v>148</v>
      </c>
      <c r="O135" s="456" t="e">
        <f ca="1">VLOOKUP(I186,'Bitácora seguimiento'!A9:AK175,17,FALSE)</f>
        <v>#VALUE!</v>
      </c>
      <c r="P135" s="457"/>
      <c r="Q135" s="60"/>
      <c r="R135" s="379"/>
    </row>
    <row r="136" spans="2:18">
      <c r="B136" s="455"/>
      <c r="C136" s="383"/>
      <c r="D136" s="375"/>
      <c r="E136" s="384"/>
      <c r="F136" s="383"/>
      <c r="G136" s="383"/>
      <c r="H136" s="383"/>
      <c r="I136" s="383"/>
      <c r="J136" s="383"/>
      <c r="K136" s="383"/>
      <c r="L136" s="383"/>
      <c r="M136" s="383"/>
      <c r="N136" s="383"/>
      <c r="O136" s="383"/>
      <c r="P136" s="383"/>
      <c r="Q136" s="60"/>
      <c r="R136" s="379"/>
    </row>
    <row r="137" spans="2:18">
      <c r="B137" s="455"/>
      <c r="C137" s="383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84"/>
      <c r="Q137" s="60"/>
      <c r="R137" s="379"/>
    </row>
    <row r="138" spans="2:18" ht="31.5">
      <c r="B138" s="455"/>
      <c r="C138" s="383"/>
      <c r="D138" s="375"/>
      <c r="E138" s="64" t="s">
        <v>153</v>
      </c>
      <c r="F138" s="458">
        <f>$F$10</f>
        <v>0</v>
      </c>
      <c r="G138" s="459"/>
      <c r="H138" s="64" t="s">
        <v>154</v>
      </c>
      <c r="I138" s="460">
        <f>$I$10</f>
        <v>0</v>
      </c>
      <c r="J138" s="461"/>
      <c r="K138" s="461"/>
      <c r="L138" s="462"/>
      <c r="M138" s="65" t="s">
        <v>155</v>
      </c>
      <c r="N138" s="460">
        <f>$N$10</f>
        <v>0</v>
      </c>
      <c r="O138" s="462"/>
      <c r="P138" s="384"/>
      <c r="Q138" s="60"/>
      <c r="R138" s="379"/>
    </row>
    <row r="139" spans="2:18">
      <c r="B139" s="455"/>
      <c r="C139" s="383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84"/>
      <c r="Q139" s="60"/>
      <c r="R139" s="379"/>
    </row>
    <row r="140" spans="2:18" ht="49.5" customHeight="1">
      <c r="B140" s="455"/>
      <c r="C140" s="383"/>
      <c r="D140" s="375"/>
      <c r="E140" s="376" t="s">
        <v>159</v>
      </c>
      <c r="F140" s="376"/>
      <c r="G140" s="376"/>
      <c r="H140" s="376"/>
      <c r="I140" s="70"/>
      <c r="J140" s="377" t="s">
        <v>160</v>
      </c>
      <c r="K140" s="377"/>
      <c r="L140" s="377"/>
      <c r="M140" s="377"/>
      <c r="N140" s="377"/>
      <c r="O140" s="377"/>
      <c r="P140" s="384"/>
      <c r="Q140" s="60"/>
      <c r="R140" s="379"/>
    </row>
    <row r="141" spans="2:18">
      <c r="B141" s="455"/>
      <c r="C141" s="383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84"/>
      <c r="Q141" s="60"/>
      <c r="R141" s="379"/>
    </row>
    <row r="142" spans="2:18" ht="38.25" customHeight="1">
      <c r="B142" s="455"/>
      <c r="C142" s="383"/>
      <c r="D142" s="375"/>
      <c r="E142" s="450" t="s">
        <v>169</v>
      </c>
      <c r="F142" s="451"/>
      <c r="G142" s="69" t="s">
        <v>170</v>
      </c>
      <c r="H142" s="69" t="s">
        <v>171</v>
      </c>
      <c r="I142" s="68"/>
      <c r="J142" s="441" t="s">
        <v>52</v>
      </c>
      <c r="K142" s="442"/>
      <c r="L142" s="443"/>
      <c r="M142" s="447" t="e">
        <f ca="1">VLOOKUP(I186,'Bitácora seguimiento'!A9:AK175,19,FALSE)</f>
        <v>#VALUE!</v>
      </c>
      <c r="N142" s="448"/>
      <c r="O142" s="449"/>
      <c r="P142" s="384"/>
      <c r="Q142" s="60"/>
      <c r="R142" s="379"/>
    </row>
    <row r="143" spans="2:18" ht="15.75" customHeight="1">
      <c r="B143" s="455"/>
      <c r="C143" s="383"/>
      <c r="D143" s="375"/>
      <c r="E143" s="439"/>
      <c r="F143" s="440"/>
      <c r="G143" s="74"/>
      <c r="H143" s="74"/>
      <c r="I143" s="68"/>
      <c r="J143" s="441" t="s">
        <v>172</v>
      </c>
      <c r="K143" s="442"/>
      <c r="L143" s="443"/>
      <c r="M143" s="447" t="e">
        <f ca="1">VLOOKUP(I186,'Bitácora seguimiento'!A9:AK175,18,FALSE)</f>
        <v>#VALUE!</v>
      </c>
      <c r="N143" s="448"/>
      <c r="O143" s="449"/>
      <c r="P143" s="384"/>
      <c r="Q143" s="60"/>
      <c r="R143" s="379"/>
    </row>
    <row r="144" spans="2:18" ht="15.75" customHeight="1">
      <c r="B144" s="455"/>
      <c r="C144" s="383"/>
      <c r="D144" s="375"/>
      <c r="E144" s="439"/>
      <c r="F144" s="440"/>
      <c r="G144" s="74"/>
      <c r="H144" s="74"/>
      <c r="I144" s="68"/>
      <c r="J144" s="441" t="s">
        <v>174</v>
      </c>
      <c r="K144" s="442"/>
      <c r="L144" s="443"/>
      <c r="M144" s="444"/>
      <c r="N144" s="445"/>
      <c r="O144" s="446"/>
      <c r="P144" s="384"/>
      <c r="Q144" s="60"/>
      <c r="R144" s="379"/>
    </row>
    <row r="145" spans="2:18" ht="15.75" customHeight="1">
      <c r="B145" s="455"/>
      <c r="C145" s="383"/>
      <c r="D145" s="375"/>
      <c r="E145" s="439"/>
      <c r="F145" s="440"/>
      <c r="G145" s="74"/>
      <c r="H145" s="74"/>
      <c r="I145" s="68"/>
      <c r="J145" s="441" t="s">
        <v>176</v>
      </c>
      <c r="K145" s="442"/>
      <c r="L145" s="443"/>
      <c r="M145" s="444"/>
      <c r="N145" s="445"/>
      <c r="O145" s="446"/>
      <c r="P145" s="384"/>
      <c r="Q145" s="60"/>
      <c r="R145" s="379"/>
    </row>
    <row r="146" spans="2:18" ht="15.75" customHeight="1">
      <c r="B146" s="455"/>
      <c r="C146" s="383"/>
      <c r="D146" s="375"/>
      <c r="E146" s="439"/>
      <c r="F146" s="440"/>
      <c r="G146" s="74"/>
      <c r="H146" s="74"/>
      <c r="I146" s="68"/>
      <c r="J146" s="441" t="s">
        <v>173</v>
      </c>
      <c r="K146" s="442"/>
      <c r="L146" s="443"/>
      <c r="M146" s="444"/>
      <c r="N146" s="445"/>
      <c r="O146" s="446"/>
      <c r="P146" s="384"/>
      <c r="Q146" s="60"/>
      <c r="R146" s="379"/>
    </row>
    <row r="147" spans="2:18">
      <c r="B147" s="455"/>
      <c r="C147" s="383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84"/>
      <c r="Q147" s="60"/>
      <c r="R147" s="379"/>
    </row>
    <row r="148" spans="2:18" ht="15.75" customHeight="1">
      <c r="B148" s="455"/>
      <c r="C148" s="383"/>
      <c r="D148" s="375"/>
      <c r="E148" s="463" t="s">
        <v>179</v>
      </c>
      <c r="F148" s="463"/>
      <c r="G148" s="463"/>
      <c r="H148" s="463"/>
      <c r="I148" s="463"/>
      <c r="J148" s="463"/>
      <c r="K148" s="463"/>
      <c r="L148" s="463"/>
      <c r="M148" s="463"/>
      <c r="N148" s="463"/>
      <c r="O148" s="463"/>
      <c r="P148" s="384"/>
      <c r="Q148" s="60"/>
      <c r="R148" s="379"/>
    </row>
    <row r="149" spans="2:18" ht="15.75" customHeight="1">
      <c r="B149" s="455"/>
      <c r="C149" s="383"/>
      <c r="D149" s="375"/>
      <c r="E149" s="464" t="s">
        <v>180</v>
      </c>
      <c r="F149" s="365" t="s">
        <v>181</v>
      </c>
      <c r="G149" s="365"/>
      <c r="H149" s="365"/>
      <c r="I149" s="366"/>
      <c r="J149" s="366"/>
      <c r="K149" s="366"/>
      <c r="L149" s="366"/>
      <c r="M149" s="366"/>
      <c r="N149" s="366"/>
      <c r="O149" s="366"/>
      <c r="P149" s="384"/>
      <c r="Q149" s="60"/>
      <c r="R149" s="379"/>
    </row>
    <row r="150" spans="2:18">
      <c r="B150" s="455"/>
      <c r="C150" s="383"/>
      <c r="D150" s="375"/>
      <c r="E150" s="465"/>
      <c r="F150" s="367"/>
      <c r="G150" s="367"/>
      <c r="H150" s="367"/>
      <c r="I150" s="366"/>
      <c r="J150" s="366"/>
      <c r="K150" s="366"/>
      <c r="L150" s="366"/>
      <c r="M150" s="366"/>
      <c r="N150" s="366"/>
      <c r="O150" s="366"/>
      <c r="P150" s="384"/>
      <c r="Q150" s="60"/>
      <c r="R150" s="379"/>
    </row>
    <row r="151" spans="2:18">
      <c r="B151" s="455"/>
      <c r="C151" s="383"/>
      <c r="D151" s="375"/>
      <c r="E151" s="465"/>
      <c r="F151" s="368"/>
      <c r="G151" s="369"/>
      <c r="H151" s="369"/>
      <c r="I151" s="369"/>
      <c r="J151" s="369"/>
      <c r="K151" s="369"/>
      <c r="L151" s="369"/>
      <c r="M151" s="369"/>
      <c r="N151" s="369"/>
      <c r="O151" s="370"/>
      <c r="P151" s="384"/>
      <c r="Q151" s="60"/>
      <c r="R151" s="379"/>
    </row>
    <row r="152" spans="2:18">
      <c r="B152" s="455"/>
      <c r="C152" s="383"/>
      <c r="D152" s="375"/>
      <c r="E152" s="465"/>
      <c r="F152" s="388"/>
      <c r="G152" s="389"/>
      <c r="H152" s="389"/>
      <c r="I152" s="389"/>
      <c r="J152" s="389"/>
      <c r="K152" s="389"/>
      <c r="L152" s="389"/>
      <c r="M152" s="389"/>
      <c r="N152" s="389"/>
      <c r="O152" s="390"/>
      <c r="P152" s="384"/>
      <c r="Q152" s="60"/>
      <c r="R152" s="379"/>
    </row>
    <row r="153" spans="2:18">
      <c r="B153" s="455"/>
      <c r="C153" s="383"/>
      <c r="D153" s="375"/>
      <c r="E153" s="466"/>
      <c r="F153" s="165"/>
      <c r="G153" s="166"/>
      <c r="H153" s="166"/>
      <c r="I153" s="166"/>
      <c r="J153" s="166"/>
      <c r="K153" s="166"/>
      <c r="L153" s="166"/>
      <c r="M153" s="166"/>
      <c r="N153" s="166"/>
      <c r="O153" s="167"/>
      <c r="P153" s="384"/>
      <c r="Q153" s="60"/>
      <c r="R153" s="379"/>
    </row>
    <row r="154" spans="2:18" ht="15.75" customHeight="1">
      <c r="B154" s="455"/>
      <c r="C154" s="383"/>
      <c r="D154" s="375"/>
      <c r="E154" s="401" t="s">
        <v>192</v>
      </c>
      <c r="F154" s="368"/>
      <c r="G154" s="369"/>
      <c r="H154" s="369"/>
      <c r="I154" s="369"/>
      <c r="J154" s="369"/>
      <c r="K154" s="369"/>
      <c r="L154" s="369"/>
      <c r="M154" s="369"/>
      <c r="N154" s="369"/>
      <c r="O154" s="370"/>
      <c r="P154" s="384"/>
      <c r="Q154" s="60"/>
      <c r="R154" s="379"/>
    </row>
    <row r="155" spans="2:18">
      <c r="B155" s="455"/>
      <c r="C155" s="383"/>
      <c r="D155" s="375"/>
      <c r="E155" s="402"/>
      <c r="F155" s="388"/>
      <c r="G155" s="389"/>
      <c r="H155" s="389"/>
      <c r="I155" s="389"/>
      <c r="J155" s="389"/>
      <c r="K155" s="389"/>
      <c r="L155" s="389"/>
      <c r="M155" s="389"/>
      <c r="N155" s="389"/>
      <c r="O155" s="390"/>
      <c r="P155" s="384"/>
      <c r="Q155" s="60"/>
      <c r="R155" s="379"/>
    </row>
    <row r="156" spans="2:18">
      <c r="B156" s="455"/>
      <c r="C156" s="383"/>
      <c r="D156" s="375"/>
      <c r="E156" s="402"/>
      <c r="F156" s="388"/>
      <c r="G156" s="389"/>
      <c r="H156" s="389"/>
      <c r="I156" s="389"/>
      <c r="J156" s="389"/>
      <c r="K156" s="389"/>
      <c r="L156" s="389"/>
      <c r="M156" s="389"/>
      <c r="N156" s="389"/>
      <c r="O156" s="390"/>
      <c r="P156" s="384"/>
      <c r="Q156" s="60"/>
      <c r="R156" s="379"/>
    </row>
    <row r="157" spans="2:18">
      <c r="B157" s="455"/>
      <c r="C157" s="383"/>
      <c r="D157" s="375"/>
      <c r="E157" s="402"/>
      <c r="F157" s="388"/>
      <c r="G157" s="389"/>
      <c r="H157" s="389"/>
      <c r="I157" s="389"/>
      <c r="J157" s="389"/>
      <c r="K157" s="389"/>
      <c r="L157" s="389"/>
      <c r="M157" s="389"/>
      <c r="N157" s="389"/>
      <c r="O157" s="390"/>
      <c r="P157" s="384"/>
      <c r="Q157" s="60"/>
      <c r="R157" s="379"/>
    </row>
    <row r="158" spans="2:18">
      <c r="B158" s="455"/>
      <c r="C158" s="383"/>
      <c r="D158" s="375"/>
      <c r="E158" s="402"/>
      <c r="F158" s="388"/>
      <c r="G158" s="389"/>
      <c r="H158" s="389"/>
      <c r="I158" s="389"/>
      <c r="J158" s="389"/>
      <c r="K158" s="389"/>
      <c r="L158" s="389"/>
      <c r="M158" s="389"/>
      <c r="N158" s="389"/>
      <c r="O158" s="390"/>
      <c r="P158" s="384"/>
      <c r="Q158" s="60"/>
      <c r="R158" s="379"/>
    </row>
    <row r="159" spans="2:18">
      <c r="B159" s="455"/>
      <c r="C159" s="383"/>
      <c r="D159" s="375"/>
      <c r="E159" s="402"/>
      <c r="F159" s="388"/>
      <c r="G159" s="389"/>
      <c r="H159" s="389"/>
      <c r="I159" s="389"/>
      <c r="J159" s="389"/>
      <c r="K159" s="389"/>
      <c r="L159" s="389"/>
      <c r="M159" s="389"/>
      <c r="N159" s="389"/>
      <c r="O159" s="390"/>
      <c r="P159" s="384"/>
      <c r="Q159" s="60"/>
      <c r="R159" s="379"/>
    </row>
    <row r="160" spans="2:18">
      <c r="B160" s="455"/>
      <c r="C160" s="383"/>
      <c r="D160" s="375"/>
      <c r="E160" s="402"/>
      <c r="F160" s="388"/>
      <c r="G160" s="389"/>
      <c r="H160" s="389"/>
      <c r="I160" s="389"/>
      <c r="J160" s="389"/>
      <c r="K160" s="389"/>
      <c r="L160" s="389"/>
      <c r="M160" s="389"/>
      <c r="N160" s="389"/>
      <c r="O160" s="390"/>
      <c r="P160" s="384"/>
      <c r="Q160" s="60"/>
      <c r="R160" s="379"/>
    </row>
    <row r="161" spans="2:18">
      <c r="B161" s="455"/>
      <c r="C161" s="383"/>
      <c r="D161" s="375"/>
      <c r="E161" s="402"/>
      <c r="F161" s="424"/>
      <c r="G161" s="425"/>
      <c r="H161" s="425"/>
      <c r="I161" s="425"/>
      <c r="J161" s="425"/>
      <c r="K161" s="425"/>
      <c r="L161" s="425"/>
      <c r="M161" s="425"/>
      <c r="N161" s="425"/>
      <c r="O161" s="426"/>
      <c r="P161" s="384"/>
      <c r="Q161" s="60"/>
      <c r="R161" s="379"/>
    </row>
    <row r="162" spans="2:18" ht="15.75" customHeight="1">
      <c r="B162" s="455"/>
      <c r="C162" s="383"/>
      <c r="D162" s="375"/>
      <c r="E162" s="402"/>
      <c r="F162" s="427" t="s">
        <v>200</v>
      </c>
      <c r="G162" s="428"/>
      <c r="H162" s="431" t="s">
        <v>201</v>
      </c>
      <c r="I162" s="432"/>
      <c r="J162" s="433" t="s">
        <v>130</v>
      </c>
      <c r="K162" s="434"/>
      <c r="L162" s="435" t="s">
        <v>131</v>
      </c>
      <c r="M162" s="436"/>
      <c r="N162" s="437" t="s">
        <v>132</v>
      </c>
      <c r="O162" s="438"/>
      <c r="P162" s="384"/>
      <c r="Q162" s="60"/>
      <c r="R162" s="379"/>
    </row>
    <row r="163" spans="2:18">
      <c r="B163" s="455"/>
      <c r="C163" s="383"/>
      <c r="D163" s="375"/>
      <c r="E163" s="403"/>
      <c r="F163" s="429"/>
      <c r="G163" s="430"/>
      <c r="H163" s="419"/>
      <c r="I163" s="420"/>
      <c r="J163" s="419"/>
      <c r="K163" s="420"/>
      <c r="L163" s="419"/>
      <c r="M163" s="420"/>
      <c r="N163" s="419"/>
      <c r="O163" s="420"/>
      <c r="P163" s="384"/>
      <c r="Q163" s="60"/>
      <c r="R163" s="379"/>
    </row>
    <row r="164" spans="2:18" ht="15.75" customHeight="1">
      <c r="B164" s="455"/>
      <c r="C164" s="383"/>
      <c r="D164" s="375"/>
      <c r="E164" s="401" t="s">
        <v>202</v>
      </c>
      <c r="F164" s="368"/>
      <c r="G164" s="369"/>
      <c r="H164" s="369"/>
      <c r="I164" s="369"/>
      <c r="J164" s="369"/>
      <c r="K164" s="369"/>
      <c r="L164" s="369"/>
      <c r="M164" s="369"/>
      <c r="N164" s="369"/>
      <c r="O164" s="370"/>
      <c r="P164" s="384"/>
      <c r="Q164" s="60"/>
      <c r="R164" s="379"/>
    </row>
    <row r="165" spans="2:18">
      <c r="B165" s="455"/>
      <c r="C165" s="383"/>
      <c r="D165" s="375"/>
      <c r="E165" s="402"/>
      <c r="F165" s="388"/>
      <c r="G165" s="389"/>
      <c r="H165" s="389"/>
      <c r="I165" s="389"/>
      <c r="J165" s="389"/>
      <c r="K165" s="389"/>
      <c r="L165" s="389"/>
      <c r="M165" s="389"/>
      <c r="N165" s="389"/>
      <c r="O165" s="390"/>
      <c r="P165" s="384"/>
      <c r="Q165" s="60"/>
      <c r="R165" s="379"/>
    </row>
    <row r="166" spans="2:18">
      <c r="B166" s="455"/>
      <c r="C166" s="383"/>
      <c r="D166" s="375"/>
      <c r="E166" s="402"/>
      <c r="F166" s="388"/>
      <c r="G166" s="389"/>
      <c r="H166" s="389"/>
      <c r="I166" s="389"/>
      <c r="J166" s="389"/>
      <c r="K166" s="389"/>
      <c r="L166" s="389"/>
      <c r="M166" s="389"/>
      <c r="N166" s="389"/>
      <c r="O166" s="390"/>
      <c r="P166" s="384"/>
      <c r="Q166" s="60"/>
      <c r="R166" s="379"/>
    </row>
    <row r="167" spans="2:18">
      <c r="B167" s="455"/>
      <c r="C167" s="383"/>
      <c r="D167" s="375"/>
      <c r="E167" s="402"/>
      <c r="F167" s="388"/>
      <c r="G167" s="389"/>
      <c r="H167" s="389"/>
      <c r="I167" s="389"/>
      <c r="J167" s="389"/>
      <c r="K167" s="389"/>
      <c r="L167" s="389"/>
      <c r="M167" s="389"/>
      <c r="N167" s="389"/>
      <c r="O167" s="390"/>
      <c r="P167" s="384"/>
      <c r="Q167" s="60"/>
      <c r="R167" s="379"/>
    </row>
    <row r="168" spans="2:18">
      <c r="B168" s="455"/>
      <c r="C168" s="383"/>
      <c r="D168" s="375"/>
      <c r="E168" s="402"/>
      <c r="F168" s="388"/>
      <c r="G168" s="389"/>
      <c r="H168" s="389"/>
      <c r="I168" s="389"/>
      <c r="J168" s="389"/>
      <c r="K168" s="389"/>
      <c r="L168" s="389"/>
      <c r="M168" s="389"/>
      <c r="N168" s="389"/>
      <c r="O168" s="390"/>
      <c r="P168" s="384"/>
      <c r="Q168" s="60"/>
      <c r="R168" s="379"/>
    </row>
    <row r="169" spans="2:18">
      <c r="B169" s="455"/>
      <c r="C169" s="383"/>
      <c r="D169" s="375"/>
      <c r="E169" s="402"/>
      <c r="F169" s="388"/>
      <c r="G169" s="389"/>
      <c r="H169" s="389"/>
      <c r="I169" s="389"/>
      <c r="J169" s="389"/>
      <c r="K169" s="389"/>
      <c r="L169" s="389"/>
      <c r="M169" s="389"/>
      <c r="N169" s="389"/>
      <c r="O169" s="390"/>
      <c r="P169" s="384"/>
      <c r="Q169" s="60"/>
      <c r="R169" s="379"/>
    </row>
    <row r="170" spans="2:18">
      <c r="B170" s="455"/>
      <c r="C170" s="383"/>
      <c r="D170" s="375"/>
      <c r="E170" s="402"/>
      <c r="F170" s="388"/>
      <c r="G170" s="389"/>
      <c r="H170" s="389"/>
      <c r="I170" s="389"/>
      <c r="J170" s="389"/>
      <c r="K170" s="389"/>
      <c r="L170" s="389"/>
      <c r="M170" s="389"/>
      <c r="N170" s="389"/>
      <c r="O170" s="390"/>
      <c r="P170" s="384"/>
      <c r="Q170" s="60"/>
      <c r="R170" s="379"/>
    </row>
    <row r="171" spans="2:18">
      <c r="B171" s="455"/>
      <c r="C171" s="383"/>
      <c r="D171" s="375"/>
      <c r="E171" s="402"/>
      <c r="F171" s="388"/>
      <c r="G171" s="389"/>
      <c r="H171" s="389"/>
      <c r="I171" s="389"/>
      <c r="J171" s="389"/>
      <c r="K171" s="389"/>
      <c r="L171" s="389"/>
      <c r="M171" s="389"/>
      <c r="N171" s="389"/>
      <c r="O171" s="390"/>
      <c r="P171" s="384"/>
      <c r="Q171" s="60"/>
      <c r="R171" s="379"/>
    </row>
    <row r="172" spans="2:18">
      <c r="B172" s="455"/>
      <c r="C172" s="383"/>
      <c r="D172" s="375"/>
      <c r="E172" s="402"/>
      <c r="F172" s="388"/>
      <c r="G172" s="389"/>
      <c r="H172" s="389"/>
      <c r="I172" s="389"/>
      <c r="J172" s="389"/>
      <c r="K172" s="389"/>
      <c r="L172" s="389"/>
      <c r="M172" s="389"/>
      <c r="N172" s="389"/>
      <c r="O172" s="390"/>
      <c r="P172" s="384"/>
      <c r="Q172" s="60"/>
      <c r="R172" s="379"/>
    </row>
    <row r="173" spans="2:18" ht="15.75" customHeight="1">
      <c r="B173" s="455"/>
      <c r="C173" s="383"/>
      <c r="D173" s="375"/>
      <c r="E173" s="403"/>
      <c r="F173" s="421" t="s">
        <v>206</v>
      </c>
      <c r="G173" s="422"/>
      <c r="H173" s="422"/>
      <c r="I173" s="422"/>
      <c r="J173" s="422"/>
      <c r="K173" s="422"/>
      <c r="L173" s="422"/>
      <c r="M173" s="422"/>
      <c r="N173" s="422"/>
      <c r="O173" s="423"/>
      <c r="P173" s="384"/>
      <c r="Q173" s="60"/>
      <c r="R173" s="379"/>
    </row>
    <row r="174" spans="2:18" ht="15.75" customHeight="1">
      <c r="B174" s="455"/>
      <c r="C174" s="383"/>
      <c r="D174" s="375"/>
      <c r="E174" s="401" t="s">
        <v>207</v>
      </c>
      <c r="F174" s="404"/>
      <c r="G174" s="405"/>
      <c r="H174" s="405"/>
      <c r="I174" s="405"/>
      <c r="J174" s="405"/>
      <c r="K174" s="405"/>
      <c r="L174" s="405"/>
      <c r="M174" s="405"/>
      <c r="N174" s="405"/>
      <c r="O174" s="406"/>
      <c r="P174" s="384"/>
      <c r="Q174" s="60"/>
      <c r="R174" s="379"/>
    </row>
    <row r="175" spans="2:18">
      <c r="B175" s="455"/>
      <c r="C175" s="383"/>
      <c r="D175" s="375"/>
      <c r="E175" s="402"/>
      <c r="F175" s="407"/>
      <c r="G175" s="408"/>
      <c r="H175" s="408"/>
      <c r="I175" s="408"/>
      <c r="J175" s="408"/>
      <c r="K175" s="408"/>
      <c r="L175" s="408"/>
      <c r="M175" s="408"/>
      <c r="N175" s="408"/>
      <c r="O175" s="409"/>
      <c r="P175" s="384"/>
      <c r="Q175" s="60"/>
      <c r="R175" s="379"/>
    </row>
    <row r="176" spans="2:18">
      <c r="B176" s="455"/>
      <c r="C176" s="383"/>
      <c r="D176" s="375"/>
      <c r="E176" s="402"/>
      <c r="F176" s="407"/>
      <c r="G176" s="408"/>
      <c r="H176" s="408"/>
      <c r="I176" s="408"/>
      <c r="J176" s="408"/>
      <c r="K176" s="408"/>
      <c r="L176" s="408"/>
      <c r="M176" s="408"/>
      <c r="N176" s="408"/>
      <c r="O176" s="409"/>
      <c r="P176" s="384"/>
      <c r="Q176" s="60"/>
      <c r="R176" s="379"/>
    </row>
    <row r="177" spans="2:18">
      <c r="B177" s="455"/>
      <c r="C177" s="383"/>
      <c r="D177" s="375"/>
      <c r="E177" s="402"/>
      <c r="F177" s="407"/>
      <c r="G177" s="408"/>
      <c r="H177" s="408"/>
      <c r="I177" s="408"/>
      <c r="J177" s="408"/>
      <c r="K177" s="408"/>
      <c r="L177" s="408"/>
      <c r="M177" s="408"/>
      <c r="N177" s="408"/>
      <c r="O177" s="409"/>
      <c r="P177" s="384"/>
      <c r="Q177" s="60"/>
      <c r="R177" s="379"/>
    </row>
    <row r="178" spans="2:18">
      <c r="B178" s="455"/>
      <c r="C178" s="383"/>
      <c r="D178" s="375"/>
      <c r="E178" s="402"/>
      <c r="F178" s="407"/>
      <c r="G178" s="408"/>
      <c r="H178" s="408"/>
      <c r="I178" s="408"/>
      <c r="J178" s="408"/>
      <c r="K178" s="408"/>
      <c r="L178" s="408"/>
      <c r="M178" s="408"/>
      <c r="N178" s="408"/>
      <c r="O178" s="409"/>
      <c r="P178" s="384"/>
      <c r="Q178" s="60"/>
      <c r="R178" s="379"/>
    </row>
    <row r="179" spans="2:18">
      <c r="B179" s="455"/>
      <c r="C179" s="383"/>
      <c r="D179" s="375"/>
      <c r="E179" s="402"/>
      <c r="F179" s="407"/>
      <c r="G179" s="408"/>
      <c r="H179" s="408"/>
      <c r="I179" s="408"/>
      <c r="J179" s="408"/>
      <c r="K179" s="408"/>
      <c r="L179" s="408"/>
      <c r="M179" s="408"/>
      <c r="N179" s="408"/>
      <c r="O179" s="409"/>
      <c r="P179" s="384"/>
      <c r="Q179" s="60"/>
      <c r="R179" s="379"/>
    </row>
    <row r="180" spans="2:18">
      <c r="B180" s="455"/>
      <c r="C180" s="383"/>
      <c r="D180" s="375"/>
      <c r="E180" s="402"/>
      <c r="F180" s="407"/>
      <c r="G180" s="408"/>
      <c r="H180" s="408"/>
      <c r="I180" s="408"/>
      <c r="J180" s="408"/>
      <c r="K180" s="408"/>
      <c r="L180" s="408"/>
      <c r="M180" s="408"/>
      <c r="N180" s="408"/>
      <c r="O180" s="409"/>
      <c r="P180" s="384"/>
      <c r="Q180" s="60"/>
      <c r="R180" s="379"/>
    </row>
    <row r="181" spans="2:18">
      <c r="B181" s="455"/>
      <c r="C181" s="383"/>
      <c r="D181" s="375"/>
      <c r="E181" s="402"/>
      <c r="F181" s="407"/>
      <c r="G181" s="408"/>
      <c r="H181" s="408"/>
      <c r="I181" s="408"/>
      <c r="J181" s="408"/>
      <c r="K181" s="408"/>
      <c r="L181" s="408"/>
      <c r="M181" s="408"/>
      <c r="N181" s="408"/>
      <c r="O181" s="409"/>
      <c r="P181" s="384"/>
      <c r="Q181" s="60"/>
      <c r="R181" s="379"/>
    </row>
    <row r="182" spans="2:18">
      <c r="B182" s="455"/>
      <c r="C182" s="383"/>
      <c r="D182" s="375"/>
      <c r="E182" s="402"/>
      <c r="F182" s="407"/>
      <c r="G182" s="408"/>
      <c r="H182" s="408"/>
      <c r="I182" s="408"/>
      <c r="J182" s="408"/>
      <c r="K182" s="408"/>
      <c r="L182" s="408"/>
      <c r="M182" s="408"/>
      <c r="N182" s="408"/>
      <c r="O182" s="409"/>
      <c r="P182" s="384"/>
      <c r="Q182" s="60"/>
      <c r="R182" s="379"/>
    </row>
    <row r="183" spans="2:18">
      <c r="B183" s="455"/>
      <c r="C183" s="383"/>
      <c r="D183" s="375"/>
      <c r="E183" s="403"/>
      <c r="F183" s="410"/>
      <c r="G183" s="411"/>
      <c r="H183" s="411"/>
      <c r="I183" s="411"/>
      <c r="J183" s="411"/>
      <c r="K183" s="411"/>
      <c r="L183" s="411"/>
      <c r="M183" s="411"/>
      <c r="N183" s="411"/>
      <c r="O183" s="412"/>
      <c r="P183" s="384"/>
      <c r="Q183" s="60"/>
      <c r="R183" s="379"/>
    </row>
    <row r="184" spans="2:18">
      <c r="B184" s="455"/>
      <c r="C184" s="383"/>
      <c r="D184" s="375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384"/>
      <c r="Q184" s="60"/>
      <c r="R184" s="379"/>
    </row>
    <row r="185" spans="2:18">
      <c r="B185" s="455"/>
      <c r="C185" s="383"/>
      <c r="D185" s="375"/>
      <c r="E185" s="67"/>
      <c r="F185" s="67"/>
      <c r="G185" s="67"/>
      <c r="H185" s="67"/>
      <c r="I185" s="75" t="s">
        <v>41</v>
      </c>
      <c r="J185" s="414"/>
      <c r="K185" s="60"/>
      <c r="L185" s="84" t="s">
        <v>208</v>
      </c>
      <c r="M185" s="84"/>
      <c r="N185" s="84"/>
      <c r="O185" s="60"/>
      <c r="P185" s="384"/>
      <c r="Q185" s="60"/>
      <c r="R185" s="379"/>
    </row>
    <row r="186" spans="2:18">
      <c r="B186" s="455"/>
      <c r="C186" s="383"/>
      <c r="D186" s="375"/>
      <c r="E186" s="67"/>
      <c r="F186" s="67"/>
      <c r="G186" s="67"/>
      <c r="H186" s="67"/>
      <c r="I186" s="415" t="e">
        <f ca="1">I58</f>
        <v>#VALUE!</v>
      </c>
      <c r="J186" s="414"/>
      <c r="K186" s="417" t="s">
        <v>209</v>
      </c>
      <c r="L186" s="417"/>
      <c r="M186" s="417"/>
      <c r="N186" s="417"/>
      <c r="O186" s="417"/>
      <c r="P186" s="384"/>
      <c r="Q186" s="60"/>
      <c r="R186" s="379"/>
    </row>
    <row r="187" spans="2:18">
      <c r="B187" s="455"/>
      <c r="C187" s="383"/>
      <c r="D187" s="375"/>
      <c r="E187" s="67"/>
      <c r="F187" s="67"/>
      <c r="G187" s="67"/>
      <c r="H187" s="67"/>
      <c r="I187" s="416"/>
      <c r="J187" s="414"/>
      <c r="K187" s="418"/>
      <c r="L187" s="418"/>
      <c r="M187" s="418"/>
      <c r="N187" s="418"/>
      <c r="O187" s="418"/>
      <c r="P187" s="384"/>
      <c r="Q187" s="60"/>
      <c r="R187" s="379"/>
    </row>
    <row r="188" spans="2:18">
      <c r="B188" s="455"/>
      <c r="C188" s="383"/>
      <c r="D188" s="375"/>
      <c r="E188" s="67"/>
      <c r="F188" s="67"/>
      <c r="G188" s="67"/>
      <c r="H188" s="67"/>
      <c r="I188" s="416"/>
      <c r="J188" s="414"/>
      <c r="K188" s="4" t="s">
        <v>210</v>
      </c>
      <c r="L188" s="73"/>
      <c r="M188" s="73"/>
      <c r="N188" s="73"/>
      <c r="O188" s="73"/>
      <c r="P188" s="384"/>
      <c r="Q188" s="60"/>
      <c r="R188" s="379"/>
    </row>
    <row r="189" spans="2:18">
      <c r="B189" s="455"/>
      <c r="C189" s="383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84"/>
      <c r="Q189" s="60"/>
      <c r="R189" s="379"/>
    </row>
    <row r="190" spans="2:18">
      <c r="B190" s="455"/>
      <c r="C190" s="383"/>
      <c r="D190" s="61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379"/>
    </row>
    <row r="191" spans="2:18">
      <c r="B191" s="455"/>
      <c r="C191" s="383"/>
      <c r="D191" s="61"/>
      <c r="E191" s="60"/>
      <c r="F191" s="60"/>
      <c r="G191" s="60"/>
      <c r="H191" s="60"/>
      <c r="I191" s="60"/>
      <c r="J191" s="60"/>
      <c r="K191" s="60"/>
      <c r="L191" s="62"/>
      <c r="M191" s="72"/>
      <c r="N191" s="60"/>
      <c r="O191" s="60"/>
      <c r="P191" s="60"/>
      <c r="Q191" s="60"/>
      <c r="R191" s="379"/>
    </row>
    <row r="192" spans="2:18">
      <c r="B192" s="455"/>
      <c r="C192" s="383"/>
      <c r="D192" s="61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379"/>
    </row>
    <row r="193" spans="2:46">
      <c r="B193" s="397"/>
      <c r="C193" s="398"/>
      <c r="D193" s="398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80"/>
      <c r="T193" s="251"/>
      <c r="U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</row>
    <row r="194" spans="2:46" s="123" customFormat="1">
      <c r="B194" s="251"/>
      <c r="C194" s="251"/>
      <c r="D194" s="251"/>
      <c r="E194" s="251"/>
      <c r="F194" s="251"/>
      <c r="G194" s="251"/>
      <c r="H194" s="251"/>
      <c r="I194" s="251"/>
      <c r="J194" s="251"/>
      <c r="K194" s="251"/>
      <c r="L194" s="251"/>
      <c r="M194" s="251"/>
      <c r="N194" s="251"/>
      <c r="O194" s="251"/>
      <c r="P194" s="251"/>
      <c r="Q194" s="251"/>
      <c r="R194" s="251"/>
      <c r="S194" s="251"/>
      <c r="T194"/>
      <c r="U194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/>
      <c r="AL194"/>
      <c r="AM194"/>
      <c r="AN194"/>
      <c r="AO194"/>
      <c r="AP194"/>
      <c r="AQ194"/>
      <c r="AR194"/>
      <c r="AS194"/>
      <c r="AT194"/>
    </row>
    <row r="195" spans="2:46" ht="15.75" customHeight="1">
      <c r="B195" s="493"/>
      <c r="C195" s="383"/>
      <c r="D195" s="375"/>
      <c r="E195" s="384"/>
      <c r="F195" s="378" t="s">
        <v>119</v>
      </c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493"/>
    </row>
    <row r="196" spans="2:46" ht="15.75" customHeight="1">
      <c r="B196" s="493"/>
      <c r="C196" s="383"/>
      <c r="D196" s="375"/>
      <c r="E196" s="384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493"/>
    </row>
    <row r="197" spans="2:46" ht="46.5">
      <c r="B197" s="493"/>
      <c r="C197" s="383"/>
      <c r="D197" s="375"/>
      <c r="E197" s="384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493"/>
    </row>
    <row r="198" spans="2:46">
      <c r="B198" s="493"/>
      <c r="C198" s="383"/>
      <c r="D198" s="375"/>
      <c r="E198" s="384"/>
      <c r="F198" s="58" t="s">
        <v>145</v>
      </c>
      <c r="G198" s="85">
        <v>2020</v>
      </c>
      <c r="H198" s="488" t="s">
        <v>146</v>
      </c>
      <c r="I198" s="489"/>
      <c r="J198" s="66">
        <v>4</v>
      </c>
      <c r="K198" s="490" t="s">
        <v>147</v>
      </c>
      <c r="L198" s="489"/>
      <c r="M198" s="59"/>
      <c r="N198" s="63" t="s">
        <v>148</v>
      </c>
      <c r="O198" s="491" t="e">
        <f ca="1">VLOOKUP(I249,'Bitácora seguimiento'!A9:AK238,24,FALSE)</f>
        <v>#VALUE!</v>
      </c>
      <c r="P198" s="492"/>
      <c r="Q198" s="60"/>
      <c r="R198" s="493"/>
    </row>
    <row r="199" spans="2:46">
      <c r="B199" s="493"/>
      <c r="C199" s="383"/>
      <c r="D199" s="375"/>
      <c r="E199" s="384"/>
      <c r="F199" s="383"/>
      <c r="G199" s="383"/>
      <c r="H199" s="383"/>
      <c r="I199" s="383"/>
      <c r="J199" s="383"/>
      <c r="K199" s="383"/>
      <c r="L199" s="383"/>
      <c r="M199" s="383"/>
      <c r="N199" s="383"/>
      <c r="O199" s="383"/>
      <c r="P199" s="383"/>
      <c r="Q199" s="60"/>
      <c r="R199" s="493"/>
    </row>
    <row r="200" spans="2:46">
      <c r="B200" s="493"/>
      <c r="C200" s="383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  <c r="O200" s="375"/>
      <c r="P200" s="384"/>
      <c r="Q200" s="60"/>
      <c r="R200" s="493"/>
    </row>
    <row r="201" spans="2:46" ht="31.5">
      <c r="B201" s="493"/>
      <c r="C201" s="383"/>
      <c r="D201" s="375"/>
      <c r="E201" s="64" t="s">
        <v>153</v>
      </c>
      <c r="F201" s="480">
        <f>$F$10</f>
        <v>0</v>
      </c>
      <c r="G201" s="481"/>
      <c r="H201" s="64" t="s">
        <v>154</v>
      </c>
      <c r="I201" s="482">
        <f>$I$10</f>
        <v>0</v>
      </c>
      <c r="J201" s="483"/>
      <c r="K201" s="483"/>
      <c r="L201" s="484"/>
      <c r="M201" s="65" t="s">
        <v>155</v>
      </c>
      <c r="N201" s="482">
        <f>$N$10</f>
        <v>0</v>
      </c>
      <c r="O201" s="484"/>
      <c r="P201" s="384"/>
      <c r="Q201" s="60"/>
      <c r="R201" s="493"/>
    </row>
    <row r="202" spans="2:46">
      <c r="B202" s="493"/>
      <c r="C202" s="383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  <c r="O202" s="375"/>
      <c r="P202" s="384"/>
      <c r="Q202" s="60"/>
      <c r="R202" s="493"/>
    </row>
    <row r="203" spans="2:46" ht="34.5" customHeight="1">
      <c r="B203" s="493"/>
      <c r="C203" s="383"/>
      <c r="D203" s="375"/>
      <c r="E203" s="376" t="s">
        <v>159</v>
      </c>
      <c r="F203" s="376"/>
      <c r="G203" s="376"/>
      <c r="H203" s="376"/>
      <c r="I203" s="70"/>
      <c r="J203" s="377" t="s">
        <v>160</v>
      </c>
      <c r="K203" s="377"/>
      <c r="L203" s="377"/>
      <c r="M203" s="377"/>
      <c r="N203" s="377"/>
      <c r="O203" s="377"/>
      <c r="P203" s="384"/>
      <c r="Q203" s="60"/>
      <c r="R203" s="493"/>
    </row>
    <row r="204" spans="2:46">
      <c r="B204" s="493"/>
      <c r="C204" s="383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  <c r="O204" s="375"/>
      <c r="P204" s="384"/>
      <c r="Q204" s="60"/>
      <c r="R204" s="493"/>
    </row>
    <row r="205" spans="2:46" ht="38.25" customHeight="1">
      <c r="B205" s="493"/>
      <c r="C205" s="383"/>
      <c r="D205" s="375"/>
      <c r="E205" s="450" t="s">
        <v>169</v>
      </c>
      <c r="F205" s="451"/>
      <c r="G205" s="69" t="s">
        <v>170</v>
      </c>
      <c r="H205" s="69" t="s">
        <v>171</v>
      </c>
      <c r="I205" s="68"/>
      <c r="J205" s="441" t="s">
        <v>52</v>
      </c>
      <c r="K205" s="442"/>
      <c r="L205" s="443"/>
      <c r="M205" s="485" t="e">
        <f ca="1">VLOOKUP(I249,'Bitácora seguimiento'!A9:AK238,26,FALSE)</f>
        <v>#VALUE!</v>
      </c>
      <c r="N205" s="486"/>
      <c r="O205" s="487"/>
      <c r="P205" s="384"/>
      <c r="Q205" s="60"/>
      <c r="R205" s="493"/>
    </row>
    <row r="206" spans="2:46" ht="15.75" customHeight="1">
      <c r="B206" s="493"/>
      <c r="C206" s="383"/>
      <c r="D206" s="375"/>
      <c r="E206" s="439"/>
      <c r="F206" s="440"/>
      <c r="G206" s="74"/>
      <c r="H206" s="74"/>
      <c r="I206" s="68"/>
      <c r="J206" s="441" t="s">
        <v>172</v>
      </c>
      <c r="K206" s="442"/>
      <c r="L206" s="443"/>
      <c r="M206" s="485" t="e">
        <f ca="1">VLOOKUP(I249,'Bitácora seguimiento'!A9:AK238,25,FALSE)</f>
        <v>#VALUE!</v>
      </c>
      <c r="N206" s="486"/>
      <c r="O206" s="487"/>
      <c r="P206" s="384"/>
      <c r="Q206" s="60"/>
      <c r="R206" s="493"/>
    </row>
    <row r="207" spans="2:46" ht="15.75" customHeight="1">
      <c r="B207" s="493"/>
      <c r="C207" s="383"/>
      <c r="D207" s="375"/>
      <c r="E207" s="439"/>
      <c r="F207" s="440"/>
      <c r="G207" s="74"/>
      <c r="H207" s="74"/>
      <c r="I207" s="68"/>
      <c r="J207" s="441" t="s">
        <v>174</v>
      </c>
      <c r="K207" s="442"/>
      <c r="L207" s="443"/>
      <c r="M207" s="444"/>
      <c r="N207" s="445"/>
      <c r="O207" s="446"/>
      <c r="P207" s="384"/>
      <c r="Q207" s="60"/>
      <c r="R207" s="493"/>
    </row>
    <row r="208" spans="2:46" ht="15.75" customHeight="1">
      <c r="B208" s="493"/>
      <c r="C208" s="383"/>
      <c r="D208" s="375"/>
      <c r="E208" s="439"/>
      <c r="F208" s="440"/>
      <c r="G208" s="74"/>
      <c r="H208" s="74"/>
      <c r="I208" s="68"/>
      <c r="J208" s="441" t="s">
        <v>176</v>
      </c>
      <c r="K208" s="442"/>
      <c r="L208" s="443"/>
      <c r="M208" s="444"/>
      <c r="N208" s="445"/>
      <c r="O208" s="446"/>
      <c r="P208" s="384"/>
      <c r="Q208" s="60"/>
      <c r="R208" s="493"/>
    </row>
    <row r="209" spans="2:18" ht="15.75" customHeight="1">
      <c r="B209" s="493"/>
      <c r="C209" s="383"/>
      <c r="D209" s="375"/>
      <c r="E209" s="439"/>
      <c r="F209" s="440"/>
      <c r="G209" s="74"/>
      <c r="H209" s="74"/>
      <c r="I209" s="68"/>
      <c r="J209" s="441" t="s">
        <v>173</v>
      </c>
      <c r="K209" s="442"/>
      <c r="L209" s="443"/>
      <c r="M209" s="444"/>
      <c r="N209" s="445"/>
      <c r="O209" s="446"/>
      <c r="P209" s="384"/>
      <c r="Q209" s="60"/>
      <c r="R209" s="493"/>
    </row>
    <row r="210" spans="2:18">
      <c r="B210" s="493"/>
      <c r="C210" s="383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  <c r="P210" s="384"/>
      <c r="Q210" s="60"/>
      <c r="R210" s="493"/>
    </row>
    <row r="211" spans="2:18" ht="15.75" customHeight="1">
      <c r="B211" s="493"/>
      <c r="C211" s="383"/>
      <c r="D211" s="375"/>
      <c r="E211" s="463" t="s">
        <v>179</v>
      </c>
      <c r="F211" s="504"/>
      <c r="G211" s="504"/>
      <c r="H211" s="504"/>
      <c r="I211" s="463"/>
      <c r="J211" s="463"/>
      <c r="K211" s="463"/>
      <c r="L211" s="463"/>
      <c r="M211" s="463"/>
      <c r="N211" s="463"/>
      <c r="O211" s="463"/>
      <c r="P211" s="384"/>
      <c r="Q211" s="60"/>
      <c r="R211" s="493"/>
    </row>
    <row r="212" spans="2:18" ht="15.75" customHeight="1">
      <c r="B212" s="493"/>
      <c r="C212" s="383"/>
      <c r="D212" s="375"/>
      <c r="E212" s="505" t="s">
        <v>180</v>
      </c>
      <c r="F212" s="365" t="s">
        <v>181</v>
      </c>
      <c r="G212" s="365"/>
      <c r="H212" s="365"/>
      <c r="I212" s="366"/>
      <c r="J212" s="366"/>
      <c r="K212" s="366"/>
      <c r="L212" s="366"/>
      <c r="M212" s="366"/>
      <c r="N212" s="366"/>
      <c r="O212" s="366"/>
      <c r="P212" s="384"/>
      <c r="Q212" s="60"/>
      <c r="R212" s="493"/>
    </row>
    <row r="213" spans="2:18">
      <c r="B213" s="493"/>
      <c r="C213" s="383"/>
      <c r="D213" s="375"/>
      <c r="E213" s="506"/>
      <c r="F213" s="367"/>
      <c r="G213" s="367"/>
      <c r="H213" s="367"/>
      <c r="I213" s="366"/>
      <c r="J213" s="366"/>
      <c r="K213" s="366"/>
      <c r="L213" s="366"/>
      <c r="M213" s="366"/>
      <c r="N213" s="366"/>
      <c r="O213" s="366"/>
      <c r="P213" s="384"/>
      <c r="Q213" s="60"/>
      <c r="R213" s="493"/>
    </row>
    <row r="214" spans="2:18">
      <c r="B214" s="493"/>
      <c r="C214" s="383"/>
      <c r="D214" s="375"/>
      <c r="E214" s="465"/>
      <c r="F214" s="507"/>
      <c r="G214" s="508"/>
      <c r="H214" s="508"/>
      <c r="I214" s="508"/>
      <c r="J214" s="508"/>
      <c r="K214" s="508"/>
      <c r="L214" s="508"/>
      <c r="M214" s="508"/>
      <c r="N214" s="508"/>
      <c r="O214" s="509"/>
      <c r="P214" s="384"/>
      <c r="Q214" s="60"/>
      <c r="R214" s="493"/>
    </row>
    <row r="215" spans="2:18">
      <c r="B215" s="493"/>
      <c r="C215" s="383"/>
      <c r="D215" s="375"/>
      <c r="E215" s="465"/>
      <c r="F215" s="507"/>
      <c r="G215" s="508"/>
      <c r="H215" s="508"/>
      <c r="I215" s="508"/>
      <c r="J215" s="508"/>
      <c r="K215" s="508"/>
      <c r="L215" s="508"/>
      <c r="M215" s="508"/>
      <c r="N215" s="508"/>
      <c r="O215" s="509"/>
      <c r="P215" s="384"/>
      <c r="Q215" s="60"/>
      <c r="R215" s="493"/>
    </row>
    <row r="216" spans="2:18">
      <c r="B216" s="493"/>
      <c r="C216" s="383"/>
      <c r="D216" s="375"/>
      <c r="E216" s="466"/>
      <c r="F216" s="510"/>
      <c r="G216" s="511"/>
      <c r="H216" s="511"/>
      <c r="I216" s="511"/>
      <c r="J216" s="511"/>
      <c r="K216" s="511"/>
      <c r="L216" s="511"/>
      <c r="M216" s="511"/>
      <c r="N216" s="511"/>
      <c r="O216" s="512"/>
      <c r="P216" s="384"/>
      <c r="Q216" s="60"/>
      <c r="R216" s="493"/>
    </row>
    <row r="217" spans="2:18" ht="15.75" customHeight="1">
      <c r="B217" s="493"/>
      <c r="C217" s="383"/>
      <c r="D217" s="375"/>
      <c r="E217" s="401" t="s">
        <v>192</v>
      </c>
      <c r="F217" s="368"/>
      <c r="G217" s="369"/>
      <c r="H217" s="369"/>
      <c r="I217" s="369"/>
      <c r="J217" s="369"/>
      <c r="K217" s="369"/>
      <c r="L217" s="369"/>
      <c r="M217" s="369"/>
      <c r="N217" s="369"/>
      <c r="O217" s="370"/>
      <c r="P217" s="384"/>
      <c r="Q217" s="60"/>
      <c r="R217" s="493"/>
    </row>
    <row r="218" spans="2:18">
      <c r="B218" s="493"/>
      <c r="C218" s="383"/>
      <c r="D218" s="375"/>
      <c r="E218" s="402"/>
      <c r="F218" s="388"/>
      <c r="G218" s="389"/>
      <c r="H218" s="389"/>
      <c r="I218" s="389"/>
      <c r="J218" s="389"/>
      <c r="K218" s="389"/>
      <c r="L218" s="389"/>
      <c r="M218" s="389"/>
      <c r="N218" s="389"/>
      <c r="O218" s="390"/>
      <c r="P218" s="384"/>
      <c r="Q218" s="60"/>
      <c r="R218" s="493"/>
    </row>
    <row r="219" spans="2:18">
      <c r="B219" s="493"/>
      <c r="C219" s="383"/>
      <c r="D219" s="375"/>
      <c r="E219" s="402"/>
      <c r="F219" s="388"/>
      <c r="G219" s="389"/>
      <c r="H219" s="389"/>
      <c r="I219" s="389"/>
      <c r="J219" s="389"/>
      <c r="K219" s="389"/>
      <c r="L219" s="389"/>
      <c r="M219" s="389"/>
      <c r="N219" s="389"/>
      <c r="O219" s="390"/>
      <c r="P219" s="384"/>
      <c r="Q219" s="60"/>
      <c r="R219" s="493"/>
    </row>
    <row r="220" spans="2:18">
      <c r="B220" s="493"/>
      <c r="C220" s="383"/>
      <c r="D220" s="375"/>
      <c r="E220" s="402"/>
      <c r="F220" s="388"/>
      <c r="G220" s="389"/>
      <c r="H220" s="389"/>
      <c r="I220" s="389"/>
      <c r="J220" s="389"/>
      <c r="K220" s="389"/>
      <c r="L220" s="389"/>
      <c r="M220" s="389"/>
      <c r="N220" s="389"/>
      <c r="O220" s="390"/>
      <c r="P220" s="384"/>
      <c r="Q220" s="60"/>
      <c r="R220" s="493"/>
    </row>
    <row r="221" spans="2:18">
      <c r="B221" s="493"/>
      <c r="C221" s="383"/>
      <c r="D221" s="375"/>
      <c r="E221" s="402"/>
      <c r="F221" s="388"/>
      <c r="G221" s="389"/>
      <c r="H221" s="389"/>
      <c r="I221" s="389"/>
      <c r="J221" s="389"/>
      <c r="K221" s="389"/>
      <c r="L221" s="389"/>
      <c r="M221" s="389"/>
      <c r="N221" s="389"/>
      <c r="O221" s="390"/>
      <c r="P221" s="384"/>
      <c r="Q221" s="60"/>
      <c r="R221" s="493"/>
    </row>
    <row r="222" spans="2:18">
      <c r="B222" s="493"/>
      <c r="C222" s="383"/>
      <c r="D222" s="375"/>
      <c r="E222" s="402"/>
      <c r="F222" s="388"/>
      <c r="G222" s="389"/>
      <c r="H222" s="389"/>
      <c r="I222" s="389"/>
      <c r="J222" s="389"/>
      <c r="K222" s="389"/>
      <c r="L222" s="389"/>
      <c r="M222" s="389"/>
      <c r="N222" s="389"/>
      <c r="O222" s="390"/>
      <c r="P222" s="384"/>
      <c r="Q222" s="60"/>
      <c r="R222" s="493"/>
    </row>
    <row r="223" spans="2:18">
      <c r="B223" s="493"/>
      <c r="C223" s="383"/>
      <c r="D223" s="375"/>
      <c r="E223" s="402"/>
      <c r="F223" s="388"/>
      <c r="G223" s="389"/>
      <c r="H223" s="389"/>
      <c r="I223" s="389"/>
      <c r="J223" s="389"/>
      <c r="K223" s="389"/>
      <c r="L223" s="389"/>
      <c r="M223" s="389"/>
      <c r="N223" s="389"/>
      <c r="O223" s="390"/>
      <c r="P223" s="384"/>
      <c r="Q223" s="60"/>
      <c r="R223" s="493"/>
    </row>
    <row r="224" spans="2:18">
      <c r="B224" s="493"/>
      <c r="C224" s="383"/>
      <c r="D224" s="375"/>
      <c r="E224" s="402"/>
      <c r="F224" s="424"/>
      <c r="G224" s="425"/>
      <c r="H224" s="425"/>
      <c r="I224" s="425"/>
      <c r="J224" s="425"/>
      <c r="K224" s="425"/>
      <c r="L224" s="425"/>
      <c r="M224" s="425"/>
      <c r="N224" s="425"/>
      <c r="O224" s="426"/>
      <c r="P224" s="384"/>
      <c r="Q224" s="60"/>
      <c r="R224" s="493"/>
    </row>
    <row r="225" spans="2:18" ht="15.75" customHeight="1">
      <c r="B225" s="493"/>
      <c r="C225" s="383"/>
      <c r="D225" s="375"/>
      <c r="E225" s="402"/>
      <c r="F225" s="427" t="s">
        <v>200</v>
      </c>
      <c r="G225" s="428"/>
      <c r="H225" s="431" t="s">
        <v>201</v>
      </c>
      <c r="I225" s="432"/>
      <c r="J225" s="433" t="s">
        <v>130</v>
      </c>
      <c r="K225" s="434"/>
      <c r="L225" s="435" t="s">
        <v>131</v>
      </c>
      <c r="M225" s="436"/>
      <c r="N225" s="437" t="s">
        <v>132</v>
      </c>
      <c r="O225" s="438"/>
      <c r="P225" s="384"/>
      <c r="Q225" s="60"/>
      <c r="R225" s="493"/>
    </row>
    <row r="226" spans="2:18">
      <c r="B226" s="493"/>
      <c r="C226" s="383"/>
      <c r="D226" s="375"/>
      <c r="E226" s="403"/>
      <c r="F226" s="429"/>
      <c r="G226" s="430"/>
      <c r="H226" s="419"/>
      <c r="I226" s="420"/>
      <c r="J226" s="419"/>
      <c r="K226" s="420"/>
      <c r="L226" s="419"/>
      <c r="M226" s="420"/>
      <c r="N226" s="419"/>
      <c r="O226" s="420"/>
      <c r="P226" s="384"/>
      <c r="Q226" s="60"/>
      <c r="R226" s="493"/>
    </row>
    <row r="227" spans="2:18" ht="15.75" customHeight="1">
      <c r="B227" s="493"/>
      <c r="C227" s="383"/>
      <c r="D227" s="375"/>
      <c r="E227" s="401" t="s">
        <v>202</v>
      </c>
      <c r="F227" s="368"/>
      <c r="G227" s="369"/>
      <c r="H227" s="369"/>
      <c r="I227" s="369"/>
      <c r="J227" s="369"/>
      <c r="K227" s="369"/>
      <c r="L227" s="369"/>
      <c r="M227" s="369"/>
      <c r="N227" s="369"/>
      <c r="O227" s="370"/>
      <c r="P227" s="384"/>
      <c r="Q227" s="60"/>
      <c r="R227" s="493"/>
    </row>
    <row r="228" spans="2:18">
      <c r="B228" s="493"/>
      <c r="C228" s="383"/>
      <c r="D228" s="375"/>
      <c r="E228" s="402"/>
      <c r="F228" s="388"/>
      <c r="G228" s="389"/>
      <c r="H228" s="389"/>
      <c r="I228" s="389"/>
      <c r="J228" s="389"/>
      <c r="K228" s="389"/>
      <c r="L228" s="389"/>
      <c r="M228" s="389"/>
      <c r="N228" s="389"/>
      <c r="O228" s="390"/>
      <c r="P228" s="384"/>
      <c r="Q228" s="60"/>
      <c r="R228" s="493"/>
    </row>
    <row r="229" spans="2:18">
      <c r="B229" s="493"/>
      <c r="C229" s="383"/>
      <c r="D229" s="375"/>
      <c r="E229" s="402"/>
      <c r="F229" s="388"/>
      <c r="G229" s="389"/>
      <c r="H229" s="389"/>
      <c r="I229" s="389"/>
      <c r="J229" s="389"/>
      <c r="K229" s="389"/>
      <c r="L229" s="389"/>
      <c r="M229" s="389"/>
      <c r="N229" s="389"/>
      <c r="O229" s="390"/>
      <c r="P229" s="384"/>
      <c r="Q229" s="60"/>
      <c r="R229" s="493"/>
    </row>
    <row r="230" spans="2:18">
      <c r="B230" s="493"/>
      <c r="C230" s="383"/>
      <c r="D230" s="375"/>
      <c r="E230" s="402"/>
      <c r="F230" s="388"/>
      <c r="G230" s="389"/>
      <c r="H230" s="389"/>
      <c r="I230" s="389"/>
      <c r="J230" s="389"/>
      <c r="K230" s="389"/>
      <c r="L230" s="389"/>
      <c r="M230" s="389"/>
      <c r="N230" s="389"/>
      <c r="O230" s="390"/>
      <c r="P230" s="384"/>
      <c r="Q230" s="60"/>
      <c r="R230" s="493"/>
    </row>
    <row r="231" spans="2:18">
      <c r="B231" s="493"/>
      <c r="C231" s="383"/>
      <c r="D231" s="375"/>
      <c r="E231" s="402"/>
      <c r="F231" s="388"/>
      <c r="G231" s="389"/>
      <c r="H231" s="389"/>
      <c r="I231" s="389"/>
      <c r="J231" s="389"/>
      <c r="K231" s="389"/>
      <c r="L231" s="389"/>
      <c r="M231" s="389"/>
      <c r="N231" s="389"/>
      <c r="O231" s="390"/>
      <c r="P231" s="384"/>
      <c r="Q231" s="60"/>
      <c r="R231" s="493"/>
    </row>
    <row r="232" spans="2:18">
      <c r="B232" s="493"/>
      <c r="C232" s="383"/>
      <c r="D232" s="375"/>
      <c r="E232" s="402"/>
      <c r="F232" s="388"/>
      <c r="G232" s="389"/>
      <c r="H232" s="389"/>
      <c r="I232" s="389"/>
      <c r="J232" s="389"/>
      <c r="K232" s="389"/>
      <c r="L232" s="389"/>
      <c r="M232" s="389"/>
      <c r="N232" s="389"/>
      <c r="O232" s="390"/>
      <c r="P232" s="384"/>
      <c r="Q232" s="60"/>
      <c r="R232" s="493"/>
    </row>
    <row r="233" spans="2:18">
      <c r="B233" s="493"/>
      <c r="C233" s="383"/>
      <c r="D233" s="375"/>
      <c r="E233" s="402"/>
      <c r="F233" s="388"/>
      <c r="G233" s="389"/>
      <c r="H233" s="389"/>
      <c r="I233" s="389"/>
      <c r="J233" s="389"/>
      <c r="K233" s="389"/>
      <c r="L233" s="389"/>
      <c r="M233" s="389"/>
      <c r="N233" s="389"/>
      <c r="O233" s="390"/>
      <c r="P233" s="384"/>
      <c r="Q233" s="60"/>
      <c r="R233" s="493"/>
    </row>
    <row r="234" spans="2:18">
      <c r="B234" s="493"/>
      <c r="C234" s="383"/>
      <c r="D234" s="375"/>
      <c r="E234" s="402"/>
      <c r="F234" s="388"/>
      <c r="G234" s="389"/>
      <c r="H234" s="389"/>
      <c r="I234" s="389"/>
      <c r="J234" s="389"/>
      <c r="K234" s="389"/>
      <c r="L234" s="389"/>
      <c r="M234" s="389"/>
      <c r="N234" s="389"/>
      <c r="O234" s="390"/>
      <c r="P234" s="384"/>
      <c r="Q234" s="60"/>
      <c r="R234" s="493"/>
    </row>
    <row r="235" spans="2:18">
      <c r="B235" s="493"/>
      <c r="C235" s="383"/>
      <c r="D235" s="375"/>
      <c r="E235" s="402"/>
      <c r="F235" s="388"/>
      <c r="G235" s="389"/>
      <c r="H235" s="389"/>
      <c r="I235" s="389"/>
      <c r="J235" s="389"/>
      <c r="K235" s="389"/>
      <c r="L235" s="389"/>
      <c r="M235" s="389"/>
      <c r="N235" s="389"/>
      <c r="O235" s="390"/>
      <c r="P235" s="384"/>
      <c r="Q235" s="60"/>
      <c r="R235" s="493"/>
    </row>
    <row r="236" spans="2:18" ht="15.75" customHeight="1">
      <c r="B236" s="493"/>
      <c r="C236" s="383"/>
      <c r="D236" s="375"/>
      <c r="E236" s="403"/>
      <c r="F236" s="421" t="s">
        <v>206</v>
      </c>
      <c r="G236" s="422"/>
      <c r="H236" s="422"/>
      <c r="I236" s="422"/>
      <c r="J236" s="422"/>
      <c r="K236" s="422"/>
      <c r="L236" s="422"/>
      <c r="M236" s="422"/>
      <c r="N236" s="422"/>
      <c r="O236" s="423"/>
      <c r="P236" s="384"/>
      <c r="Q236" s="60"/>
      <c r="R236" s="493"/>
    </row>
    <row r="237" spans="2:18" ht="15.75" customHeight="1">
      <c r="B237" s="493"/>
      <c r="C237" s="383"/>
      <c r="D237" s="375"/>
      <c r="E237" s="401" t="s">
        <v>207</v>
      </c>
      <c r="F237" s="404"/>
      <c r="G237" s="405"/>
      <c r="H237" s="405"/>
      <c r="I237" s="405"/>
      <c r="J237" s="405"/>
      <c r="K237" s="405"/>
      <c r="L237" s="405"/>
      <c r="M237" s="405"/>
      <c r="N237" s="405"/>
      <c r="O237" s="406"/>
      <c r="P237" s="384"/>
      <c r="Q237" s="60"/>
      <c r="R237" s="493"/>
    </row>
    <row r="238" spans="2:18">
      <c r="B238" s="493"/>
      <c r="C238" s="383"/>
      <c r="D238" s="375"/>
      <c r="E238" s="402"/>
      <c r="F238" s="407"/>
      <c r="G238" s="408"/>
      <c r="H238" s="408"/>
      <c r="I238" s="408"/>
      <c r="J238" s="408"/>
      <c r="K238" s="408"/>
      <c r="L238" s="408"/>
      <c r="M238" s="408"/>
      <c r="N238" s="408"/>
      <c r="O238" s="409"/>
      <c r="P238" s="384"/>
      <c r="Q238" s="60"/>
      <c r="R238" s="493"/>
    </row>
    <row r="239" spans="2:18">
      <c r="B239" s="493"/>
      <c r="C239" s="383"/>
      <c r="D239" s="375"/>
      <c r="E239" s="402"/>
      <c r="F239" s="407"/>
      <c r="G239" s="408"/>
      <c r="H239" s="408"/>
      <c r="I239" s="408"/>
      <c r="J239" s="408"/>
      <c r="K239" s="408"/>
      <c r="L239" s="408"/>
      <c r="M239" s="408"/>
      <c r="N239" s="408"/>
      <c r="O239" s="409"/>
      <c r="P239" s="384"/>
      <c r="Q239" s="60"/>
      <c r="R239" s="493"/>
    </row>
    <row r="240" spans="2:18">
      <c r="B240" s="493"/>
      <c r="C240" s="383"/>
      <c r="D240" s="375"/>
      <c r="E240" s="402"/>
      <c r="F240" s="407"/>
      <c r="G240" s="408"/>
      <c r="H240" s="408"/>
      <c r="I240" s="408"/>
      <c r="J240" s="408"/>
      <c r="K240" s="408"/>
      <c r="L240" s="408"/>
      <c r="M240" s="408"/>
      <c r="N240" s="408"/>
      <c r="O240" s="409"/>
      <c r="P240" s="384"/>
      <c r="Q240" s="60"/>
      <c r="R240" s="493"/>
    </row>
    <row r="241" spans="2:46">
      <c r="B241" s="493"/>
      <c r="C241" s="383"/>
      <c r="D241" s="375"/>
      <c r="E241" s="402"/>
      <c r="F241" s="407"/>
      <c r="G241" s="408"/>
      <c r="H241" s="408"/>
      <c r="I241" s="408"/>
      <c r="J241" s="408"/>
      <c r="K241" s="408"/>
      <c r="L241" s="408"/>
      <c r="M241" s="408"/>
      <c r="N241" s="408"/>
      <c r="O241" s="409"/>
      <c r="P241" s="384"/>
      <c r="Q241" s="60"/>
      <c r="R241" s="493"/>
    </row>
    <row r="242" spans="2:46">
      <c r="B242" s="493"/>
      <c r="C242" s="383"/>
      <c r="D242" s="375"/>
      <c r="E242" s="402"/>
      <c r="F242" s="407"/>
      <c r="G242" s="408"/>
      <c r="H242" s="408"/>
      <c r="I242" s="408"/>
      <c r="J242" s="408"/>
      <c r="K242" s="408"/>
      <c r="L242" s="408"/>
      <c r="M242" s="408"/>
      <c r="N242" s="408"/>
      <c r="O242" s="409"/>
      <c r="P242" s="384"/>
      <c r="Q242" s="60"/>
      <c r="R242" s="493"/>
    </row>
    <row r="243" spans="2:46">
      <c r="B243" s="493"/>
      <c r="C243" s="383"/>
      <c r="D243" s="375"/>
      <c r="E243" s="402"/>
      <c r="F243" s="407"/>
      <c r="G243" s="408"/>
      <c r="H243" s="408"/>
      <c r="I243" s="408"/>
      <c r="J243" s="408"/>
      <c r="K243" s="408"/>
      <c r="L243" s="408"/>
      <c r="M243" s="408"/>
      <c r="N243" s="408"/>
      <c r="O243" s="409"/>
      <c r="P243" s="384"/>
      <c r="Q243" s="60"/>
      <c r="R243" s="493"/>
    </row>
    <row r="244" spans="2:46">
      <c r="B244" s="493"/>
      <c r="C244" s="383"/>
      <c r="D244" s="375"/>
      <c r="E244" s="402"/>
      <c r="F244" s="407"/>
      <c r="G244" s="408"/>
      <c r="H244" s="408"/>
      <c r="I244" s="408"/>
      <c r="J244" s="408"/>
      <c r="K244" s="408"/>
      <c r="L244" s="408"/>
      <c r="M244" s="408"/>
      <c r="N244" s="408"/>
      <c r="O244" s="409"/>
      <c r="P244" s="384"/>
      <c r="Q244" s="60"/>
      <c r="R244" s="493"/>
    </row>
    <row r="245" spans="2:46">
      <c r="B245" s="493"/>
      <c r="C245" s="383"/>
      <c r="D245" s="375"/>
      <c r="E245" s="402"/>
      <c r="F245" s="407"/>
      <c r="G245" s="408"/>
      <c r="H245" s="408"/>
      <c r="I245" s="408"/>
      <c r="J245" s="408"/>
      <c r="K245" s="408"/>
      <c r="L245" s="408"/>
      <c r="M245" s="408"/>
      <c r="N245" s="408"/>
      <c r="O245" s="409"/>
      <c r="P245" s="384"/>
      <c r="Q245" s="60"/>
      <c r="R245" s="493"/>
    </row>
    <row r="246" spans="2:46">
      <c r="B246" s="493"/>
      <c r="C246" s="383"/>
      <c r="D246" s="375"/>
      <c r="E246" s="403"/>
      <c r="F246" s="410"/>
      <c r="G246" s="411"/>
      <c r="H246" s="411"/>
      <c r="I246" s="411"/>
      <c r="J246" s="411"/>
      <c r="K246" s="411"/>
      <c r="L246" s="411"/>
      <c r="M246" s="411"/>
      <c r="N246" s="411"/>
      <c r="O246" s="412"/>
      <c r="P246" s="384"/>
      <c r="Q246" s="60"/>
      <c r="R246" s="493"/>
    </row>
    <row r="247" spans="2:46">
      <c r="B247" s="493"/>
      <c r="C247" s="383"/>
      <c r="D247" s="375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384"/>
      <c r="Q247" s="60"/>
      <c r="R247" s="493"/>
    </row>
    <row r="248" spans="2:46">
      <c r="B248" s="493"/>
      <c r="C248" s="383"/>
      <c r="D248" s="375"/>
      <c r="E248" s="67"/>
      <c r="F248" s="67"/>
      <c r="G248" s="67"/>
      <c r="H248" s="67"/>
      <c r="I248" s="75" t="s">
        <v>41</v>
      </c>
      <c r="J248" s="414"/>
      <c r="K248" s="60"/>
      <c r="L248" s="84" t="s">
        <v>208</v>
      </c>
      <c r="M248" s="84"/>
      <c r="N248" s="84"/>
      <c r="O248" s="60"/>
      <c r="P248" s="384"/>
      <c r="Q248" s="60"/>
      <c r="R248" s="493"/>
    </row>
    <row r="249" spans="2:46">
      <c r="B249" s="493"/>
      <c r="C249" s="383"/>
      <c r="D249" s="375"/>
      <c r="E249" s="67"/>
      <c r="F249" s="67"/>
      <c r="G249" s="67"/>
      <c r="H249" s="67"/>
      <c r="I249" s="415" t="e">
        <f ca="1">I58</f>
        <v>#VALUE!</v>
      </c>
      <c r="J249" s="414"/>
      <c r="K249" s="417" t="s">
        <v>209</v>
      </c>
      <c r="L249" s="417"/>
      <c r="M249" s="417"/>
      <c r="N249" s="417"/>
      <c r="O249" s="417"/>
      <c r="P249" s="384"/>
      <c r="Q249" s="60"/>
      <c r="R249" s="493"/>
    </row>
    <row r="250" spans="2:46">
      <c r="B250" s="493"/>
      <c r="C250" s="383"/>
      <c r="D250" s="375"/>
      <c r="E250" s="67"/>
      <c r="F250" s="67"/>
      <c r="G250" s="67"/>
      <c r="H250" s="67"/>
      <c r="I250" s="416"/>
      <c r="J250" s="414"/>
      <c r="K250" s="418"/>
      <c r="L250" s="418"/>
      <c r="M250" s="418"/>
      <c r="N250" s="418"/>
      <c r="O250" s="418"/>
      <c r="P250" s="384"/>
      <c r="Q250" s="60"/>
      <c r="R250" s="493"/>
    </row>
    <row r="251" spans="2:46">
      <c r="B251" s="493"/>
      <c r="C251" s="383"/>
      <c r="D251" s="375"/>
      <c r="E251" s="67"/>
      <c r="F251" s="67"/>
      <c r="G251" s="67"/>
      <c r="H251" s="67"/>
      <c r="I251" s="416"/>
      <c r="J251" s="414"/>
      <c r="K251" s="4" t="s">
        <v>210</v>
      </c>
      <c r="L251" s="73"/>
      <c r="M251" s="73"/>
      <c r="N251" s="73"/>
      <c r="O251" s="73"/>
      <c r="P251" s="384"/>
      <c r="Q251" s="60"/>
      <c r="R251" s="493"/>
    </row>
    <row r="252" spans="2:46">
      <c r="B252" s="493"/>
      <c r="C252" s="383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84"/>
      <c r="Q252" s="60"/>
      <c r="R252" s="493"/>
    </row>
    <row r="253" spans="2:46">
      <c r="B253" s="493"/>
      <c r="C253" s="383"/>
      <c r="D253" s="61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493"/>
    </row>
    <row r="254" spans="2:46">
      <c r="B254" s="493"/>
      <c r="C254" s="383"/>
      <c r="D254" s="61"/>
      <c r="E254" s="60"/>
      <c r="F254" s="60"/>
      <c r="G254" s="60"/>
      <c r="H254" s="60"/>
      <c r="I254" s="60"/>
      <c r="J254" s="60"/>
      <c r="K254" s="60"/>
      <c r="L254" s="62"/>
      <c r="M254" s="72"/>
      <c r="N254" s="60"/>
      <c r="O254" s="60"/>
      <c r="P254" s="60"/>
      <c r="Q254" s="60"/>
      <c r="R254" s="493"/>
    </row>
    <row r="255" spans="2:46">
      <c r="B255" s="493"/>
      <c r="C255" s="383"/>
      <c r="D255" s="61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493"/>
      <c r="T255" s="250"/>
      <c r="U255" s="250"/>
      <c r="AK255" s="250"/>
      <c r="AL255" s="250"/>
      <c r="AM255" s="250"/>
      <c r="AN255" s="250"/>
      <c r="AO255" s="250"/>
      <c r="AP255" s="250"/>
      <c r="AQ255" s="250"/>
      <c r="AR255" s="250"/>
      <c r="AS255" s="250"/>
      <c r="AT255" s="250"/>
    </row>
    <row r="256" spans="2:46" s="124" customFormat="1"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/>
      <c r="U256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/>
      <c r="AL256"/>
      <c r="AM256"/>
      <c r="AN256"/>
      <c r="AO256"/>
      <c r="AP256"/>
      <c r="AQ256"/>
      <c r="AR256"/>
      <c r="AS256"/>
      <c r="AT256"/>
    </row>
    <row r="257" spans="2:18" ht="7.5" customHeight="1">
      <c r="B257" s="452"/>
      <c r="C257" s="453"/>
      <c r="D257" s="453"/>
      <c r="E257" s="453"/>
      <c r="F257" s="453"/>
      <c r="G257" s="453"/>
      <c r="H257" s="453"/>
      <c r="I257" s="453"/>
      <c r="J257" s="453"/>
      <c r="K257" s="453"/>
      <c r="L257" s="453"/>
      <c r="M257" s="453"/>
      <c r="N257" s="453"/>
      <c r="O257" s="453"/>
      <c r="P257" s="453"/>
      <c r="Q257" s="453"/>
      <c r="R257" s="454"/>
    </row>
    <row r="258" spans="2:18" ht="15.75" customHeight="1">
      <c r="B258" s="455"/>
      <c r="C258" s="383"/>
      <c r="D258" s="375"/>
      <c r="E258" s="384"/>
      <c r="F258" s="378" t="s">
        <v>119</v>
      </c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9"/>
    </row>
    <row r="259" spans="2:18" ht="15.75" customHeight="1">
      <c r="B259" s="455"/>
      <c r="C259" s="383"/>
      <c r="D259" s="375"/>
      <c r="E259" s="384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9"/>
    </row>
    <row r="260" spans="2:18" ht="46.5">
      <c r="B260" s="455"/>
      <c r="C260" s="383"/>
      <c r="D260" s="375"/>
      <c r="E260" s="384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379"/>
    </row>
    <row r="261" spans="2:18">
      <c r="B261" s="455"/>
      <c r="C261" s="383"/>
      <c r="D261" s="375"/>
      <c r="E261" s="384"/>
      <c r="F261" s="58" t="s">
        <v>145</v>
      </c>
      <c r="G261" s="85">
        <v>2020</v>
      </c>
      <c r="H261" s="488" t="s">
        <v>146</v>
      </c>
      <c r="I261" s="489"/>
      <c r="J261" s="66">
        <v>5</v>
      </c>
      <c r="K261" s="490" t="s">
        <v>147</v>
      </c>
      <c r="L261" s="489"/>
      <c r="M261" s="59"/>
      <c r="N261" s="63" t="s">
        <v>148</v>
      </c>
      <c r="O261" s="494" t="e">
        <f ca="1">VLOOKUP(I312,'Bitácora seguimiento'!A9:AK301,31,FALSE)</f>
        <v>#VALUE!</v>
      </c>
      <c r="P261" s="495"/>
      <c r="Q261" s="60"/>
      <c r="R261" s="379"/>
    </row>
    <row r="262" spans="2:18">
      <c r="B262" s="455"/>
      <c r="C262" s="383"/>
      <c r="D262" s="375"/>
      <c r="E262" s="384"/>
      <c r="F262" s="383"/>
      <c r="G262" s="383"/>
      <c r="H262" s="383"/>
      <c r="I262" s="383"/>
      <c r="J262" s="383"/>
      <c r="K262" s="383"/>
      <c r="L262" s="383"/>
      <c r="M262" s="383"/>
      <c r="N262" s="383"/>
      <c r="O262" s="383"/>
      <c r="P262" s="383"/>
      <c r="Q262" s="60"/>
      <c r="R262" s="379"/>
    </row>
    <row r="263" spans="2:18">
      <c r="B263" s="455"/>
      <c r="C263" s="383"/>
      <c r="D263" s="375"/>
      <c r="E263" s="375"/>
      <c r="F263" s="375"/>
      <c r="G263" s="375"/>
      <c r="H263" s="375"/>
      <c r="I263" s="375"/>
      <c r="J263" s="375"/>
      <c r="K263" s="375"/>
      <c r="L263" s="375"/>
      <c r="M263" s="375"/>
      <c r="N263" s="375"/>
      <c r="O263" s="375"/>
      <c r="P263" s="384"/>
      <c r="Q263" s="60"/>
      <c r="R263" s="379"/>
    </row>
    <row r="264" spans="2:18" ht="31.5">
      <c r="B264" s="455"/>
      <c r="C264" s="383"/>
      <c r="D264" s="375"/>
      <c r="E264" s="64" t="s">
        <v>153</v>
      </c>
      <c r="F264" s="496">
        <f>$F$10</f>
        <v>0</v>
      </c>
      <c r="G264" s="497"/>
      <c r="H264" s="64" t="s">
        <v>154</v>
      </c>
      <c r="I264" s="498">
        <f>$I$10</f>
        <v>0</v>
      </c>
      <c r="J264" s="499"/>
      <c r="K264" s="499"/>
      <c r="L264" s="500"/>
      <c r="M264" s="65" t="s">
        <v>155</v>
      </c>
      <c r="N264" s="498">
        <f>$N$10</f>
        <v>0</v>
      </c>
      <c r="O264" s="500"/>
      <c r="P264" s="384"/>
      <c r="Q264" s="60"/>
      <c r="R264" s="379"/>
    </row>
    <row r="265" spans="2:18">
      <c r="B265" s="455"/>
      <c r="C265" s="383"/>
      <c r="D265" s="375"/>
      <c r="E265" s="375"/>
      <c r="F265" s="375"/>
      <c r="G265" s="375"/>
      <c r="H265" s="375"/>
      <c r="I265" s="375"/>
      <c r="J265" s="375"/>
      <c r="K265" s="375"/>
      <c r="L265" s="375"/>
      <c r="M265" s="375"/>
      <c r="N265" s="375"/>
      <c r="O265" s="375"/>
      <c r="P265" s="384"/>
      <c r="Q265" s="60"/>
      <c r="R265" s="379"/>
    </row>
    <row r="266" spans="2:18" ht="59.25" customHeight="1">
      <c r="B266" s="455"/>
      <c r="C266" s="383"/>
      <c r="D266" s="375"/>
      <c r="E266" s="376" t="s">
        <v>159</v>
      </c>
      <c r="F266" s="376"/>
      <c r="G266" s="376"/>
      <c r="H266" s="376"/>
      <c r="I266" s="70"/>
      <c r="J266" s="377" t="s">
        <v>160</v>
      </c>
      <c r="K266" s="377"/>
      <c r="L266" s="377"/>
      <c r="M266" s="377"/>
      <c r="N266" s="377"/>
      <c r="O266" s="377"/>
      <c r="P266" s="384"/>
      <c r="Q266" s="60"/>
      <c r="R266" s="379"/>
    </row>
    <row r="267" spans="2:18">
      <c r="B267" s="455"/>
      <c r="C267" s="383"/>
      <c r="D267" s="375"/>
      <c r="E267" s="375"/>
      <c r="F267" s="375"/>
      <c r="G267" s="375"/>
      <c r="H267" s="375"/>
      <c r="I267" s="375"/>
      <c r="J267" s="375"/>
      <c r="K267" s="375"/>
      <c r="L267" s="375"/>
      <c r="M267" s="375"/>
      <c r="N267" s="375"/>
      <c r="O267" s="375"/>
      <c r="P267" s="384"/>
      <c r="Q267" s="60"/>
      <c r="R267" s="379"/>
    </row>
    <row r="268" spans="2:18" ht="38.25" customHeight="1">
      <c r="B268" s="455"/>
      <c r="C268" s="383"/>
      <c r="D268" s="375"/>
      <c r="E268" s="450" t="s">
        <v>169</v>
      </c>
      <c r="F268" s="451"/>
      <c r="G268" s="69" t="s">
        <v>170</v>
      </c>
      <c r="H268" s="69" t="s">
        <v>171</v>
      </c>
      <c r="I268" s="68"/>
      <c r="J268" s="441" t="s">
        <v>52</v>
      </c>
      <c r="K268" s="442"/>
      <c r="L268" s="443"/>
      <c r="M268" s="501" t="e">
        <f ca="1">VLOOKUP(I312,'Bitácora seguimiento'!A9:AK301,33,FALSE)</f>
        <v>#VALUE!</v>
      </c>
      <c r="N268" s="502"/>
      <c r="O268" s="503"/>
      <c r="P268" s="384"/>
      <c r="Q268" s="60"/>
      <c r="R268" s="379"/>
    </row>
    <row r="269" spans="2:18" ht="15.75" customHeight="1">
      <c r="B269" s="455"/>
      <c r="C269" s="383"/>
      <c r="D269" s="375"/>
      <c r="E269" s="439"/>
      <c r="F269" s="440"/>
      <c r="G269" s="74"/>
      <c r="H269" s="74"/>
      <c r="I269" s="68"/>
      <c r="J269" s="441" t="s">
        <v>172</v>
      </c>
      <c r="K269" s="442"/>
      <c r="L269" s="443"/>
      <c r="M269" s="501" t="e">
        <f ca="1">VLOOKUP(I312,'Bitácora seguimiento'!A9:AK301,32,FALSE)</f>
        <v>#VALUE!</v>
      </c>
      <c r="N269" s="502"/>
      <c r="O269" s="503"/>
      <c r="P269" s="384"/>
      <c r="Q269" s="60"/>
      <c r="R269" s="379"/>
    </row>
    <row r="270" spans="2:18" ht="15.75" customHeight="1">
      <c r="B270" s="455"/>
      <c r="C270" s="383"/>
      <c r="D270" s="375"/>
      <c r="E270" s="439"/>
      <c r="F270" s="440"/>
      <c r="G270" s="74"/>
      <c r="H270" s="74"/>
      <c r="I270" s="68"/>
      <c r="J270" s="441" t="s">
        <v>174</v>
      </c>
      <c r="K270" s="442"/>
      <c r="L270" s="443"/>
      <c r="M270" s="444"/>
      <c r="N270" s="445"/>
      <c r="O270" s="446"/>
      <c r="P270" s="384"/>
      <c r="Q270" s="60"/>
      <c r="R270" s="379"/>
    </row>
    <row r="271" spans="2:18" ht="15.75" customHeight="1">
      <c r="B271" s="455"/>
      <c r="C271" s="383"/>
      <c r="D271" s="375"/>
      <c r="E271" s="439"/>
      <c r="F271" s="440"/>
      <c r="G271" s="74"/>
      <c r="H271" s="74"/>
      <c r="I271" s="68"/>
      <c r="J271" s="441" t="s">
        <v>176</v>
      </c>
      <c r="K271" s="442"/>
      <c r="L271" s="443"/>
      <c r="M271" s="444"/>
      <c r="N271" s="445"/>
      <c r="O271" s="446"/>
      <c r="P271" s="384"/>
      <c r="Q271" s="60"/>
      <c r="R271" s="379"/>
    </row>
    <row r="272" spans="2:18" ht="15.75" customHeight="1">
      <c r="B272" s="455"/>
      <c r="C272" s="383"/>
      <c r="D272" s="375"/>
      <c r="E272" s="439"/>
      <c r="F272" s="440"/>
      <c r="G272" s="74"/>
      <c r="H272" s="74"/>
      <c r="I272" s="68"/>
      <c r="J272" s="441" t="s">
        <v>173</v>
      </c>
      <c r="K272" s="442"/>
      <c r="L272" s="443"/>
      <c r="M272" s="444"/>
      <c r="N272" s="445"/>
      <c r="O272" s="446"/>
      <c r="P272" s="384"/>
      <c r="Q272" s="60"/>
      <c r="R272" s="379"/>
    </row>
    <row r="273" spans="2:18">
      <c r="B273" s="455"/>
      <c r="C273" s="383"/>
      <c r="D273" s="375"/>
      <c r="E273" s="375"/>
      <c r="F273" s="375"/>
      <c r="G273" s="375"/>
      <c r="H273" s="375"/>
      <c r="I273" s="375"/>
      <c r="J273" s="375"/>
      <c r="K273" s="375"/>
      <c r="L273" s="375"/>
      <c r="M273" s="375"/>
      <c r="N273" s="375"/>
      <c r="O273" s="375"/>
      <c r="P273" s="384"/>
      <c r="Q273" s="60"/>
      <c r="R273" s="379"/>
    </row>
    <row r="274" spans="2:18" ht="15.75" customHeight="1">
      <c r="B274" s="455"/>
      <c r="C274" s="383"/>
      <c r="D274" s="375"/>
      <c r="E274" s="463" t="s">
        <v>179</v>
      </c>
      <c r="F274" s="463"/>
      <c r="G274" s="463"/>
      <c r="H274" s="463"/>
      <c r="I274" s="463"/>
      <c r="J274" s="463"/>
      <c r="K274" s="463"/>
      <c r="L274" s="463"/>
      <c r="M274" s="463"/>
      <c r="N274" s="463"/>
      <c r="O274" s="463"/>
      <c r="P274" s="384"/>
      <c r="Q274" s="60"/>
      <c r="R274" s="379"/>
    </row>
    <row r="275" spans="2:18" ht="15.75" customHeight="1">
      <c r="B275" s="455"/>
      <c r="C275" s="383"/>
      <c r="D275" s="375"/>
      <c r="E275" s="464" t="s">
        <v>180</v>
      </c>
      <c r="F275" s="365" t="s">
        <v>181</v>
      </c>
      <c r="G275" s="365"/>
      <c r="H275" s="365"/>
      <c r="I275" s="366"/>
      <c r="J275" s="366"/>
      <c r="K275" s="366"/>
      <c r="L275" s="366"/>
      <c r="M275" s="366"/>
      <c r="N275" s="366"/>
      <c r="O275" s="366"/>
      <c r="P275" s="384"/>
      <c r="Q275" s="60"/>
      <c r="R275" s="379"/>
    </row>
    <row r="276" spans="2:18">
      <c r="B276" s="455"/>
      <c r="C276" s="383"/>
      <c r="D276" s="375"/>
      <c r="E276" s="465"/>
      <c r="F276" s="367"/>
      <c r="G276" s="367"/>
      <c r="H276" s="367"/>
      <c r="I276" s="366"/>
      <c r="J276" s="366"/>
      <c r="K276" s="366"/>
      <c r="L276" s="366"/>
      <c r="M276" s="366"/>
      <c r="N276" s="366"/>
      <c r="O276" s="366"/>
      <c r="P276" s="384"/>
      <c r="Q276" s="60"/>
      <c r="R276" s="379"/>
    </row>
    <row r="277" spans="2:18">
      <c r="B277" s="455"/>
      <c r="C277" s="383"/>
      <c r="D277" s="375"/>
      <c r="E277" s="465"/>
      <c r="F277" s="368"/>
      <c r="G277" s="369"/>
      <c r="H277" s="369"/>
      <c r="I277" s="369"/>
      <c r="J277" s="369"/>
      <c r="K277" s="369"/>
      <c r="L277" s="369"/>
      <c r="M277" s="369"/>
      <c r="N277" s="369"/>
      <c r="O277" s="370"/>
      <c r="P277" s="384"/>
      <c r="Q277" s="60"/>
      <c r="R277" s="379"/>
    </row>
    <row r="278" spans="2:18">
      <c r="B278" s="455"/>
      <c r="C278" s="383"/>
      <c r="D278" s="375"/>
      <c r="E278" s="465"/>
      <c r="F278" s="388"/>
      <c r="G278" s="389"/>
      <c r="H278" s="389"/>
      <c r="I278" s="389"/>
      <c r="J278" s="389"/>
      <c r="K278" s="389"/>
      <c r="L278" s="389"/>
      <c r="M278" s="389"/>
      <c r="N278" s="389"/>
      <c r="O278" s="390"/>
      <c r="P278" s="384"/>
      <c r="Q278" s="60"/>
      <c r="R278" s="379"/>
    </row>
    <row r="279" spans="2:18">
      <c r="B279" s="455"/>
      <c r="C279" s="383"/>
      <c r="D279" s="375"/>
      <c r="E279" s="466"/>
      <c r="F279" s="165"/>
      <c r="G279" s="166"/>
      <c r="H279" s="166"/>
      <c r="I279" s="166"/>
      <c r="J279" s="166"/>
      <c r="K279" s="166"/>
      <c r="L279" s="166"/>
      <c r="M279" s="166"/>
      <c r="N279" s="166"/>
      <c r="O279" s="167"/>
      <c r="P279" s="384"/>
      <c r="Q279" s="60"/>
      <c r="R279" s="379"/>
    </row>
    <row r="280" spans="2:18" ht="15.75" customHeight="1">
      <c r="B280" s="455"/>
      <c r="C280" s="383"/>
      <c r="D280" s="375"/>
      <c r="E280" s="401" t="s">
        <v>192</v>
      </c>
      <c r="F280" s="368"/>
      <c r="G280" s="369"/>
      <c r="H280" s="369"/>
      <c r="I280" s="369"/>
      <c r="J280" s="369"/>
      <c r="K280" s="369"/>
      <c r="L280" s="369"/>
      <c r="M280" s="369"/>
      <c r="N280" s="369"/>
      <c r="O280" s="370"/>
      <c r="P280" s="384"/>
      <c r="Q280" s="60"/>
      <c r="R280" s="379"/>
    </row>
    <row r="281" spans="2:18">
      <c r="B281" s="455"/>
      <c r="C281" s="383"/>
      <c r="D281" s="375"/>
      <c r="E281" s="402"/>
      <c r="F281" s="388"/>
      <c r="G281" s="389"/>
      <c r="H281" s="389"/>
      <c r="I281" s="389"/>
      <c r="J281" s="389"/>
      <c r="K281" s="389"/>
      <c r="L281" s="389"/>
      <c r="M281" s="389"/>
      <c r="N281" s="389"/>
      <c r="O281" s="390"/>
      <c r="P281" s="384"/>
      <c r="Q281" s="60"/>
      <c r="R281" s="379"/>
    </row>
    <row r="282" spans="2:18">
      <c r="B282" s="455"/>
      <c r="C282" s="383"/>
      <c r="D282" s="375"/>
      <c r="E282" s="402"/>
      <c r="F282" s="388"/>
      <c r="G282" s="389"/>
      <c r="H282" s="389"/>
      <c r="I282" s="389"/>
      <c r="J282" s="389"/>
      <c r="K282" s="389"/>
      <c r="L282" s="389"/>
      <c r="M282" s="389"/>
      <c r="N282" s="389"/>
      <c r="O282" s="390"/>
      <c r="P282" s="384"/>
      <c r="Q282" s="60"/>
      <c r="R282" s="379"/>
    </row>
    <row r="283" spans="2:18">
      <c r="B283" s="455"/>
      <c r="C283" s="383"/>
      <c r="D283" s="375"/>
      <c r="E283" s="402"/>
      <c r="F283" s="388"/>
      <c r="G283" s="389"/>
      <c r="H283" s="389"/>
      <c r="I283" s="389"/>
      <c r="J283" s="389"/>
      <c r="K283" s="389"/>
      <c r="L283" s="389"/>
      <c r="M283" s="389"/>
      <c r="N283" s="389"/>
      <c r="O283" s="390"/>
      <c r="P283" s="384"/>
      <c r="Q283" s="60"/>
      <c r="R283" s="379"/>
    </row>
    <row r="284" spans="2:18">
      <c r="B284" s="455"/>
      <c r="C284" s="383"/>
      <c r="D284" s="375"/>
      <c r="E284" s="402"/>
      <c r="F284" s="388"/>
      <c r="G284" s="389"/>
      <c r="H284" s="389"/>
      <c r="I284" s="389"/>
      <c r="J284" s="389"/>
      <c r="K284" s="389"/>
      <c r="L284" s="389"/>
      <c r="M284" s="389"/>
      <c r="N284" s="389"/>
      <c r="O284" s="390"/>
      <c r="P284" s="384"/>
      <c r="Q284" s="60"/>
      <c r="R284" s="379"/>
    </row>
    <row r="285" spans="2:18">
      <c r="B285" s="455"/>
      <c r="C285" s="383"/>
      <c r="D285" s="375"/>
      <c r="E285" s="402"/>
      <c r="F285" s="388"/>
      <c r="G285" s="389"/>
      <c r="H285" s="389"/>
      <c r="I285" s="389"/>
      <c r="J285" s="389"/>
      <c r="K285" s="389"/>
      <c r="L285" s="389"/>
      <c r="M285" s="389"/>
      <c r="N285" s="389"/>
      <c r="O285" s="390"/>
      <c r="P285" s="384"/>
      <c r="Q285" s="60"/>
      <c r="R285" s="379"/>
    </row>
    <row r="286" spans="2:18">
      <c r="B286" s="455"/>
      <c r="C286" s="383"/>
      <c r="D286" s="375"/>
      <c r="E286" s="402"/>
      <c r="F286" s="388"/>
      <c r="G286" s="389"/>
      <c r="H286" s="389"/>
      <c r="I286" s="389"/>
      <c r="J286" s="389"/>
      <c r="K286" s="389"/>
      <c r="L286" s="389"/>
      <c r="M286" s="389"/>
      <c r="N286" s="389"/>
      <c r="O286" s="390"/>
      <c r="P286" s="384"/>
      <c r="Q286" s="60"/>
      <c r="R286" s="379"/>
    </row>
    <row r="287" spans="2:18">
      <c r="B287" s="455"/>
      <c r="C287" s="383"/>
      <c r="D287" s="375"/>
      <c r="E287" s="402"/>
      <c r="F287" s="424"/>
      <c r="G287" s="425"/>
      <c r="H287" s="425"/>
      <c r="I287" s="425"/>
      <c r="J287" s="425"/>
      <c r="K287" s="425"/>
      <c r="L287" s="425"/>
      <c r="M287" s="425"/>
      <c r="N287" s="425"/>
      <c r="O287" s="426"/>
      <c r="P287" s="384"/>
      <c r="Q287" s="60"/>
      <c r="R287" s="379"/>
    </row>
    <row r="288" spans="2:18" ht="15.75" customHeight="1">
      <c r="B288" s="455"/>
      <c r="C288" s="383"/>
      <c r="D288" s="375"/>
      <c r="E288" s="402"/>
      <c r="F288" s="427" t="s">
        <v>200</v>
      </c>
      <c r="G288" s="428"/>
      <c r="H288" s="431" t="s">
        <v>201</v>
      </c>
      <c r="I288" s="432"/>
      <c r="J288" s="433" t="s">
        <v>130</v>
      </c>
      <c r="K288" s="434"/>
      <c r="L288" s="435" t="s">
        <v>131</v>
      </c>
      <c r="M288" s="436"/>
      <c r="N288" s="437" t="s">
        <v>132</v>
      </c>
      <c r="O288" s="438"/>
      <c r="P288" s="384"/>
      <c r="Q288" s="60"/>
      <c r="R288" s="379"/>
    </row>
    <row r="289" spans="2:18">
      <c r="B289" s="455"/>
      <c r="C289" s="383"/>
      <c r="D289" s="375"/>
      <c r="E289" s="403"/>
      <c r="F289" s="429"/>
      <c r="G289" s="430"/>
      <c r="H289" s="419"/>
      <c r="I289" s="420"/>
      <c r="J289" s="419"/>
      <c r="K289" s="420"/>
      <c r="L289" s="419"/>
      <c r="M289" s="420"/>
      <c r="N289" s="419"/>
      <c r="O289" s="420"/>
      <c r="P289" s="384"/>
      <c r="Q289" s="60"/>
      <c r="R289" s="379"/>
    </row>
    <row r="290" spans="2:18" ht="15.75" customHeight="1">
      <c r="B290" s="455"/>
      <c r="C290" s="383"/>
      <c r="D290" s="375"/>
      <c r="E290" s="401" t="s">
        <v>202</v>
      </c>
      <c r="F290" s="368"/>
      <c r="G290" s="369"/>
      <c r="H290" s="369"/>
      <c r="I290" s="369"/>
      <c r="J290" s="369"/>
      <c r="K290" s="369"/>
      <c r="L290" s="369"/>
      <c r="M290" s="369"/>
      <c r="N290" s="369"/>
      <c r="O290" s="370"/>
      <c r="P290" s="384"/>
      <c r="Q290" s="60"/>
      <c r="R290" s="379"/>
    </row>
    <row r="291" spans="2:18">
      <c r="B291" s="455"/>
      <c r="C291" s="383"/>
      <c r="D291" s="375"/>
      <c r="E291" s="402"/>
      <c r="F291" s="388"/>
      <c r="G291" s="389"/>
      <c r="H291" s="389"/>
      <c r="I291" s="389"/>
      <c r="J291" s="389"/>
      <c r="K291" s="389"/>
      <c r="L291" s="389"/>
      <c r="M291" s="389"/>
      <c r="N291" s="389"/>
      <c r="O291" s="390"/>
      <c r="P291" s="384"/>
      <c r="Q291" s="60"/>
      <c r="R291" s="379"/>
    </row>
    <row r="292" spans="2:18">
      <c r="B292" s="455"/>
      <c r="C292" s="383"/>
      <c r="D292" s="375"/>
      <c r="E292" s="402"/>
      <c r="F292" s="388"/>
      <c r="G292" s="389"/>
      <c r="H292" s="389"/>
      <c r="I292" s="389"/>
      <c r="J292" s="389"/>
      <c r="K292" s="389"/>
      <c r="L292" s="389"/>
      <c r="M292" s="389"/>
      <c r="N292" s="389"/>
      <c r="O292" s="390"/>
      <c r="P292" s="384"/>
      <c r="Q292" s="60"/>
      <c r="R292" s="379"/>
    </row>
    <row r="293" spans="2:18">
      <c r="B293" s="455"/>
      <c r="C293" s="383"/>
      <c r="D293" s="375"/>
      <c r="E293" s="402"/>
      <c r="F293" s="388"/>
      <c r="G293" s="389"/>
      <c r="H293" s="389"/>
      <c r="I293" s="389"/>
      <c r="J293" s="389"/>
      <c r="K293" s="389"/>
      <c r="L293" s="389"/>
      <c r="M293" s="389"/>
      <c r="N293" s="389"/>
      <c r="O293" s="390"/>
      <c r="P293" s="384"/>
      <c r="Q293" s="60"/>
      <c r="R293" s="379"/>
    </row>
    <row r="294" spans="2:18">
      <c r="B294" s="455"/>
      <c r="C294" s="383"/>
      <c r="D294" s="375"/>
      <c r="E294" s="402"/>
      <c r="F294" s="388"/>
      <c r="G294" s="389"/>
      <c r="H294" s="389"/>
      <c r="I294" s="389"/>
      <c r="J294" s="389"/>
      <c r="K294" s="389"/>
      <c r="L294" s="389"/>
      <c r="M294" s="389"/>
      <c r="N294" s="389"/>
      <c r="O294" s="390"/>
      <c r="P294" s="384"/>
      <c r="Q294" s="60"/>
      <c r="R294" s="379"/>
    </row>
    <row r="295" spans="2:18">
      <c r="B295" s="455"/>
      <c r="C295" s="383"/>
      <c r="D295" s="375"/>
      <c r="E295" s="402"/>
      <c r="F295" s="388"/>
      <c r="G295" s="389"/>
      <c r="H295" s="389"/>
      <c r="I295" s="389"/>
      <c r="J295" s="389"/>
      <c r="K295" s="389"/>
      <c r="L295" s="389"/>
      <c r="M295" s="389"/>
      <c r="N295" s="389"/>
      <c r="O295" s="390"/>
      <c r="P295" s="384"/>
      <c r="Q295" s="60"/>
      <c r="R295" s="379"/>
    </row>
    <row r="296" spans="2:18">
      <c r="B296" s="455"/>
      <c r="C296" s="383"/>
      <c r="D296" s="375"/>
      <c r="E296" s="402"/>
      <c r="F296" s="388"/>
      <c r="G296" s="389"/>
      <c r="H296" s="389"/>
      <c r="I296" s="389"/>
      <c r="J296" s="389"/>
      <c r="K296" s="389"/>
      <c r="L296" s="389"/>
      <c r="M296" s="389"/>
      <c r="N296" s="389"/>
      <c r="O296" s="390"/>
      <c r="P296" s="384"/>
      <c r="Q296" s="60"/>
      <c r="R296" s="379"/>
    </row>
    <row r="297" spans="2:18">
      <c r="B297" s="455"/>
      <c r="C297" s="383"/>
      <c r="D297" s="375"/>
      <c r="E297" s="402"/>
      <c r="F297" s="388"/>
      <c r="G297" s="389"/>
      <c r="H297" s="389"/>
      <c r="I297" s="389"/>
      <c r="J297" s="389"/>
      <c r="K297" s="389"/>
      <c r="L297" s="389"/>
      <c r="M297" s="389"/>
      <c r="N297" s="389"/>
      <c r="O297" s="390"/>
      <c r="P297" s="384"/>
      <c r="Q297" s="60"/>
      <c r="R297" s="379"/>
    </row>
    <row r="298" spans="2:18">
      <c r="B298" s="455"/>
      <c r="C298" s="383"/>
      <c r="D298" s="375"/>
      <c r="E298" s="402"/>
      <c r="F298" s="388"/>
      <c r="G298" s="389"/>
      <c r="H298" s="389"/>
      <c r="I298" s="389"/>
      <c r="J298" s="389"/>
      <c r="K298" s="389"/>
      <c r="L298" s="389"/>
      <c r="M298" s="389"/>
      <c r="N298" s="389"/>
      <c r="O298" s="390"/>
      <c r="P298" s="384"/>
      <c r="Q298" s="60"/>
      <c r="R298" s="379"/>
    </row>
    <row r="299" spans="2:18" ht="15.75" customHeight="1">
      <c r="B299" s="455"/>
      <c r="C299" s="383"/>
      <c r="D299" s="375"/>
      <c r="E299" s="403"/>
      <c r="F299" s="421" t="s">
        <v>206</v>
      </c>
      <c r="G299" s="422"/>
      <c r="H299" s="422"/>
      <c r="I299" s="422"/>
      <c r="J299" s="422"/>
      <c r="K299" s="422"/>
      <c r="L299" s="422"/>
      <c r="M299" s="422"/>
      <c r="N299" s="422"/>
      <c r="O299" s="423"/>
      <c r="P299" s="384"/>
      <c r="Q299" s="60"/>
      <c r="R299" s="379"/>
    </row>
    <row r="300" spans="2:18" ht="15.75" customHeight="1">
      <c r="B300" s="455"/>
      <c r="C300" s="383"/>
      <c r="D300" s="375"/>
      <c r="E300" s="401" t="s">
        <v>207</v>
      </c>
      <c r="F300" s="404"/>
      <c r="G300" s="405"/>
      <c r="H300" s="405"/>
      <c r="I300" s="405"/>
      <c r="J300" s="405"/>
      <c r="K300" s="405"/>
      <c r="L300" s="405"/>
      <c r="M300" s="405"/>
      <c r="N300" s="405"/>
      <c r="O300" s="406"/>
      <c r="P300" s="384"/>
      <c r="Q300" s="60"/>
      <c r="R300" s="379"/>
    </row>
    <row r="301" spans="2:18">
      <c r="B301" s="455"/>
      <c r="C301" s="383"/>
      <c r="D301" s="375"/>
      <c r="E301" s="402"/>
      <c r="F301" s="407"/>
      <c r="G301" s="408"/>
      <c r="H301" s="408"/>
      <c r="I301" s="408"/>
      <c r="J301" s="408"/>
      <c r="K301" s="408"/>
      <c r="L301" s="408"/>
      <c r="M301" s="408"/>
      <c r="N301" s="408"/>
      <c r="O301" s="409"/>
      <c r="P301" s="384"/>
      <c r="Q301" s="60"/>
      <c r="R301" s="379"/>
    </row>
    <row r="302" spans="2:18">
      <c r="B302" s="455"/>
      <c r="C302" s="383"/>
      <c r="D302" s="375"/>
      <c r="E302" s="402"/>
      <c r="F302" s="407"/>
      <c r="G302" s="408"/>
      <c r="H302" s="408"/>
      <c r="I302" s="408"/>
      <c r="J302" s="408"/>
      <c r="K302" s="408"/>
      <c r="L302" s="408"/>
      <c r="M302" s="408"/>
      <c r="N302" s="408"/>
      <c r="O302" s="409"/>
      <c r="P302" s="384"/>
      <c r="Q302" s="60"/>
      <c r="R302" s="379"/>
    </row>
    <row r="303" spans="2:18">
      <c r="B303" s="455"/>
      <c r="C303" s="383"/>
      <c r="D303" s="375"/>
      <c r="E303" s="402"/>
      <c r="F303" s="407"/>
      <c r="G303" s="408"/>
      <c r="H303" s="408"/>
      <c r="I303" s="408"/>
      <c r="J303" s="408"/>
      <c r="K303" s="408"/>
      <c r="L303" s="408"/>
      <c r="M303" s="408"/>
      <c r="N303" s="408"/>
      <c r="O303" s="409"/>
      <c r="P303" s="384"/>
      <c r="Q303" s="60"/>
      <c r="R303" s="379"/>
    </row>
    <row r="304" spans="2:18">
      <c r="B304" s="455"/>
      <c r="C304" s="383"/>
      <c r="D304" s="375"/>
      <c r="E304" s="402"/>
      <c r="F304" s="407"/>
      <c r="G304" s="408"/>
      <c r="H304" s="408"/>
      <c r="I304" s="408"/>
      <c r="J304" s="408"/>
      <c r="K304" s="408"/>
      <c r="L304" s="408"/>
      <c r="M304" s="408"/>
      <c r="N304" s="408"/>
      <c r="O304" s="409"/>
      <c r="P304" s="384"/>
      <c r="Q304" s="60"/>
      <c r="R304" s="379"/>
    </row>
    <row r="305" spans="2:18">
      <c r="B305" s="455"/>
      <c r="C305" s="383"/>
      <c r="D305" s="375"/>
      <c r="E305" s="402"/>
      <c r="F305" s="407"/>
      <c r="G305" s="408"/>
      <c r="H305" s="408"/>
      <c r="I305" s="408"/>
      <c r="J305" s="408"/>
      <c r="K305" s="408"/>
      <c r="L305" s="408"/>
      <c r="M305" s="408"/>
      <c r="N305" s="408"/>
      <c r="O305" s="409"/>
      <c r="P305" s="384"/>
      <c r="Q305" s="60"/>
      <c r="R305" s="379"/>
    </row>
    <row r="306" spans="2:18">
      <c r="B306" s="455"/>
      <c r="C306" s="383"/>
      <c r="D306" s="375"/>
      <c r="E306" s="402"/>
      <c r="F306" s="407"/>
      <c r="G306" s="408"/>
      <c r="H306" s="408"/>
      <c r="I306" s="408"/>
      <c r="J306" s="408"/>
      <c r="K306" s="408"/>
      <c r="L306" s="408"/>
      <c r="M306" s="408"/>
      <c r="N306" s="408"/>
      <c r="O306" s="409"/>
      <c r="P306" s="384"/>
      <c r="Q306" s="60"/>
      <c r="R306" s="379"/>
    </row>
    <row r="307" spans="2:18">
      <c r="B307" s="455"/>
      <c r="C307" s="383"/>
      <c r="D307" s="375"/>
      <c r="E307" s="402"/>
      <c r="F307" s="407"/>
      <c r="G307" s="408"/>
      <c r="H307" s="408"/>
      <c r="I307" s="408"/>
      <c r="J307" s="408"/>
      <c r="K307" s="408"/>
      <c r="L307" s="408"/>
      <c r="M307" s="408"/>
      <c r="N307" s="408"/>
      <c r="O307" s="409"/>
      <c r="P307" s="384"/>
      <c r="Q307" s="60"/>
      <c r="R307" s="379"/>
    </row>
    <row r="308" spans="2:18">
      <c r="B308" s="455"/>
      <c r="C308" s="383"/>
      <c r="D308" s="375"/>
      <c r="E308" s="402"/>
      <c r="F308" s="407"/>
      <c r="G308" s="408"/>
      <c r="H308" s="408"/>
      <c r="I308" s="408"/>
      <c r="J308" s="408"/>
      <c r="K308" s="408"/>
      <c r="L308" s="408"/>
      <c r="M308" s="408"/>
      <c r="N308" s="408"/>
      <c r="O308" s="409"/>
      <c r="P308" s="384"/>
      <c r="Q308" s="60"/>
      <c r="R308" s="379"/>
    </row>
    <row r="309" spans="2:18">
      <c r="B309" s="455"/>
      <c r="C309" s="383"/>
      <c r="D309" s="375"/>
      <c r="E309" s="403"/>
      <c r="F309" s="410"/>
      <c r="G309" s="411"/>
      <c r="H309" s="411"/>
      <c r="I309" s="411"/>
      <c r="J309" s="411"/>
      <c r="K309" s="411"/>
      <c r="L309" s="411"/>
      <c r="M309" s="411"/>
      <c r="N309" s="411"/>
      <c r="O309" s="412"/>
      <c r="P309" s="384"/>
      <c r="Q309" s="60"/>
      <c r="R309" s="379"/>
    </row>
    <row r="310" spans="2:18">
      <c r="B310" s="455"/>
      <c r="C310" s="383"/>
      <c r="D310" s="375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384"/>
      <c r="Q310" s="60"/>
      <c r="R310" s="379"/>
    </row>
    <row r="311" spans="2:18">
      <c r="B311" s="455"/>
      <c r="C311" s="383"/>
      <c r="D311" s="375"/>
      <c r="E311" s="67"/>
      <c r="F311" s="67"/>
      <c r="G311" s="67"/>
      <c r="H311" s="67"/>
      <c r="I311" s="75" t="s">
        <v>41</v>
      </c>
      <c r="J311" s="414"/>
      <c r="K311" s="60"/>
      <c r="L311" s="84" t="s">
        <v>208</v>
      </c>
      <c r="M311" s="84"/>
      <c r="N311" s="84"/>
      <c r="O311" s="60"/>
      <c r="P311" s="384"/>
      <c r="Q311" s="60"/>
      <c r="R311" s="379"/>
    </row>
    <row r="312" spans="2:18">
      <c r="B312" s="455"/>
      <c r="C312" s="383"/>
      <c r="D312" s="375"/>
      <c r="E312" s="67"/>
      <c r="F312" s="67"/>
      <c r="G312" s="67"/>
      <c r="H312" s="67"/>
      <c r="I312" s="415" t="e">
        <f ca="1">I58</f>
        <v>#VALUE!</v>
      </c>
      <c r="J312" s="414"/>
      <c r="K312" s="417" t="s">
        <v>209</v>
      </c>
      <c r="L312" s="417"/>
      <c r="M312" s="417"/>
      <c r="N312" s="417"/>
      <c r="O312" s="417"/>
      <c r="P312" s="384"/>
      <c r="Q312" s="60"/>
      <c r="R312" s="379"/>
    </row>
    <row r="313" spans="2:18">
      <c r="B313" s="455"/>
      <c r="C313" s="383"/>
      <c r="D313" s="375"/>
      <c r="E313" s="67"/>
      <c r="F313" s="67"/>
      <c r="G313" s="67"/>
      <c r="H313" s="67"/>
      <c r="I313" s="416"/>
      <c r="J313" s="414"/>
      <c r="K313" s="418"/>
      <c r="L313" s="418"/>
      <c r="M313" s="418"/>
      <c r="N313" s="418"/>
      <c r="O313" s="418"/>
      <c r="P313" s="384"/>
      <c r="Q313" s="60"/>
      <c r="R313" s="379"/>
    </row>
    <row r="314" spans="2:18">
      <c r="B314" s="455"/>
      <c r="C314" s="383"/>
      <c r="D314" s="375"/>
      <c r="E314" s="67"/>
      <c r="F314" s="67"/>
      <c r="G314" s="67"/>
      <c r="H314" s="67"/>
      <c r="I314" s="416"/>
      <c r="J314" s="414"/>
      <c r="K314" s="4" t="s">
        <v>210</v>
      </c>
      <c r="L314" s="73"/>
      <c r="M314" s="73"/>
      <c r="N314" s="73"/>
      <c r="O314" s="73"/>
      <c r="P314" s="384"/>
      <c r="Q314" s="60"/>
      <c r="R314" s="379"/>
    </row>
    <row r="315" spans="2:18">
      <c r="B315" s="455"/>
      <c r="C315" s="383"/>
      <c r="D315" s="375"/>
      <c r="E315" s="375"/>
      <c r="F315" s="375"/>
      <c r="G315" s="375"/>
      <c r="H315" s="375"/>
      <c r="I315" s="375"/>
      <c r="J315" s="375"/>
      <c r="K315" s="375"/>
      <c r="L315" s="375"/>
      <c r="M315" s="375"/>
      <c r="N315" s="375"/>
      <c r="O315" s="375"/>
      <c r="P315" s="384"/>
      <c r="Q315" s="60"/>
      <c r="R315" s="379"/>
    </row>
    <row r="316" spans="2:18">
      <c r="B316" s="455"/>
      <c r="C316" s="383"/>
      <c r="D316" s="61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379"/>
    </row>
    <row r="317" spans="2:18">
      <c r="B317" s="455"/>
      <c r="C317" s="383"/>
      <c r="D317" s="61"/>
      <c r="E317" s="60"/>
      <c r="F317" s="60"/>
      <c r="G317" s="60"/>
      <c r="H317" s="60"/>
      <c r="I317" s="60"/>
      <c r="J317" s="60"/>
      <c r="K317" s="60"/>
      <c r="L317" s="62"/>
      <c r="M317" s="72"/>
      <c r="N317" s="60"/>
      <c r="O317" s="60"/>
      <c r="P317" s="60"/>
      <c r="Q317" s="60"/>
      <c r="R317" s="379"/>
    </row>
    <row r="318" spans="2:18">
      <c r="B318" s="455"/>
      <c r="C318" s="383"/>
      <c r="D318" s="61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379"/>
    </row>
    <row r="319" spans="2:18">
      <c r="B319" s="397"/>
      <c r="C319" s="398"/>
      <c r="D319" s="398"/>
      <c r="E319" s="398"/>
      <c r="F319" s="398"/>
      <c r="G319" s="398"/>
      <c r="H319" s="398"/>
      <c r="I319" s="398"/>
      <c r="J319" s="398"/>
      <c r="K319" s="398"/>
      <c r="L319" s="398"/>
      <c r="M319" s="398"/>
      <c r="N319" s="398"/>
      <c r="O319" s="398"/>
      <c r="P319" s="398"/>
      <c r="Q319" s="398"/>
      <c r="R319" s="380"/>
    </row>
    <row r="336" ht="16.5" thickBot="1"/>
    <row r="337" spans="3:13" ht="16.5" thickBot="1">
      <c r="C337" s="138" t="s">
        <v>211</v>
      </c>
      <c r="D337" s="135"/>
      <c r="E337" s="135"/>
      <c r="F337" s="135"/>
      <c r="G337" s="136"/>
      <c r="I337" s="161"/>
      <c r="J337" s="161" t="s">
        <v>212</v>
      </c>
      <c r="K337" s="161"/>
      <c r="L337" s="161"/>
      <c r="M337" s="161"/>
    </row>
    <row r="338" spans="3:13">
      <c r="C338" s="139">
        <v>0</v>
      </c>
      <c r="D338" s="125" t="s">
        <v>213</v>
      </c>
      <c r="E338" s="126"/>
      <c r="F338" s="126"/>
      <c r="G338" s="127"/>
      <c r="I338" s="162">
        <v>1</v>
      </c>
      <c r="J338" s="163" t="s">
        <v>133</v>
      </c>
      <c r="K338" s="164"/>
      <c r="L338" s="164"/>
      <c r="M338" s="164"/>
    </row>
    <row r="339" spans="3:13">
      <c r="C339" s="140">
        <v>1</v>
      </c>
      <c r="D339" s="129" t="s">
        <v>214</v>
      </c>
      <c r="E339" s="128"/>
      <c r="F339" s="129"/>
      <c r="G339" s="130"/>
      <c r="I339" s="162">
        <v>2</v>
      </c>
      <c r="J339" s="163" t="s">
        <v>134</v>
      </c>
      <c r="K339" s="164"/>
      <c r="L339" s="164"/>
      <c r="M339" s="164"/>
    </row>
    <row r="340" spans="3:13">
      <c r="C340" s="140">
        <v>2</v>
      </c>
      <c r="D340" s="129" t="s">
        <v>215</v>
      </c>
      <c r="E340" s="128"/>
      <c r="F340" s="129"/>
      <c r="G340" s="130"/>
      <c r="I340" s="162">
        <v>3</v>
      </c>
      <c r="J340" s="163" t="s">
        <v>135</v>
      </c>
      <c r="K340" s="164"/>
      <c r="L340" s="164"/>
      <c r="M340" s="164"/>
    </row>
    <row r="341" spans="3:13">
      <c r="C341" s="140">
        <v>3</v>
      </c>
      <c r="D341" s="129" t="s">
        <v>216</v>
      </c>
      <c r="E341" s="128"/>
      <c r="F341" s="129"/>
      <c r="G341" s="130"/>
      <c r="I341" s="162">
        <v>4</v>
      </c>
      <c r="J341" s="163" t="s">
        <v>136</v>
      </c>
      <c r="K341" s="164"/>
      <c r="L341" s="164"/>
      <c r="M341" s="164"/>
    </row>
    <row r="342" spans="3:13">
      <c r="C342" s="140">
        <v>4</v>
      </c>
      <c r="D342" s="129" t="s">
        <v>217</v>
      </c>
      <c r="E342" s="128"/>
      <c r="F342" s="129"/>
      <c r="G342" s="130"/>
      <c r="I342" s="162">
        <v>5</v>
      </c>
      <c r="J342" s="163" t="s">
        <v>137</v>
      </c>
      <c r="K342" s="164"/>
      <c r="L342" s="164"/>
      <c r="M342" s="164"/>
    </row>
    <row r="343" spans="3:13">
      <c r="C343" s="140">
        <v>5</v>
      </c>
      <c r="D343" s="129" t="s">
        <v>218</v>
      </c>
      <c r="E343" s="128"/>
      <c r="F343" s="129"/>
      <c r="G343" s="130"/>
      <c r="I343" s="162">
        <v>6</v>
      </c>
      <c r="J343" s="163" t="s">
        <v>138</v>
      </c>
      <c r="K343" s="164"/>
      <c r="L343" s="164"/>
      <c r="M343" s="164"/>
    </row>
    <row r="344" spans="3:13">
      <c r="C344" s="140">
        <v>6</v>
      </c>
      <c r="D344" s="129" t="s">
        <v>219</v>
      </c>
      <c r="E344" s="128"/>
      <c r="F344" s="129"/>
      <c r="G344" s="130"/>
      <c r="I344" s="162">
        <v>7</v>
      </c>
      <c r="J344" s="163" t="s">
        <v>139</v>
      </c>
      <c r="K344" s="164"/>
      <c r="L344" s="164"/>
      <c r="M344" s="164"/>
    </row>
    <row r="345" spans="3:13">
      <c r="C345" s="140">
        <v>7</v>
      </c>
      <c r="D345" s="129" t="s">
        <v>220</v>
      </c>
      <c r="E345" s="128"/>
      <c r="F345" s="129"/>
      <c r="G345" s="130"/>
      <c r="I345" s="162">
        <v>8</v>
      </c>
      <c r="J345" s="163" t="s">
        <v>140</v>
      </c>
      <c r="K345" s="164"/>
      <c r="L345" s="164"/>
      <c r="M345" s="164"/>
    </row>
    <row r="346" spans="3:13">
      <c r="C346" s="140">
        <v>8</v>
      </c>
      <c r="D346" s="129" t="s">
        <v>221</v>
      </c>
      <c r="E346" s="128"/>
      <c r="F346" s="129"/>
      <c r="G346" s="130"/>
      <c r="I346" s="162">
        <v>9</v>
      </c>
      <c r="J346" s="163" t="s">
        <v>141</v>
      </c>
      <c r="K346" s="164"/>
      <c r="L346" s="164"/>
      <c r="M346" s="164"/>
    </row>
    <row r="347" spans="3:13">
      <c r="C347" s="140">
        <v>9</v>
      </c>
      <c r="D347" s="137" t="s">
        <v>222</v>
      </c>
      <c r="E347" s="137"/>
      <c r="F347" s="137"/>
      <c r="G347" s="131"/>
      <c r="I347" s="162">
        <v>10</v>
      </c>
      <c r="J347" s="163" t="s">
        <v>142</v>
      </c>
      <c r="K347" s="164"/>
      <c r="L347" s="164"/>
      <c r="M347" s="164"/>
    </row>
    <row r="348" spans="3:13">
      <c r="C348" s="140">
        <v>10</v>
      </c>
      <c r="D348" s="129" t="s">
        <v>223</v>
      </c>
      <c r="E348" s="128"/>
      <c r="F348" s="129"/>
      <c r="G348" s="130"/>
      <c r="I348" s="162">
        <v>11</v>
      </c>
      <c r="J348" s="163" t="s">
        <v>143</v>
      </c>
      <c r="K348" s="164"/>
      <c r="L348" s="164"/>
      <c r="M348" s="164"/>
    </row>
    <row r="349" spans="3:13">
      <c r="C349" s="140">
        <v>11</v>
      </c>
      <c r="D349" s="129" t="s">
        <v>224</v>
      </c>
      <c r="E349" s="128"/>
      <c r="F349" s="129"/>
      <c r="G349" s="130"/>
      <c r="I349" s="162">
        <v>12</v>
      </c>
      <c r="J349" s="164" t="s">
        <v>168</v>
      </c>
      <c r="K349" s="164"/>
      <c r="L349" s="164"/>
      <c r="M349" s="164"/>
    </row>
    <row r="350" spans="3:13">
      <c r="C350" s="140">
        <v>12</v>
      </c>
      <c r="D350" s="129" t="s">
        <v>225</v>
      </c>
      <c r="E350" s="128"/>
      <c r="F350" s="129"/>
      <c r="G350" s="130"/>
    </row>
    <row r="351" spans="3:13" ht="16.5" thickBot="1">
      <c r="C351" s="140">
        <v>13</v>
      </c>
      <c r="D351" s="133" t="s">
        <v>226</v>
      </c>
      <c r="E351" s="132"/>
      <c r="F351" s="133"/>
      <c r="G351" s="134"/>
    </row>
  </sheetData>
  <mergeCells count="365">
    <mergeCell ref="B3:R3"/>
    <mergeCell ref="B4:B64"/>
    <mergeCell ref="C4:C64"/>
    <mergeCell ref="D4:D61"/>
    <mergeCell ref="E4:E8"/>
    <mergeCell ref="F4:Q5"/>
    <mergeCell ref="R4:R65"/>
    <mergeCell ref="H7:I7"/>
    <mergeCell ref="K7:L7"/>
    <mergeCell ref="O7:P7"/>
    <mergeCell ref="F8:P8"/>
    <mergeCell ref="E9:O9"/>
    <mergeCell ref="P9:P61"/>
    <mergeCell ref="F10:G10"/>
    <mergeCell ref="I10:L10"/>
    <mergeCell ref="N10:O10"/>
    <mergeCell ref="E11:O11"/>
    <mergeCell ref="E15:F15"/>
    <mergeCell ref="J15:L15"/>
    <mergeCell ref="M15:O15"/>
    <mergeCell ref="E16:F16"/>
    <mergeCell ref="J16:L16"/>
    <mergeCell ref="M16:O16"/>
    <mergeCell ref="E17:F17"/>
    <mergeCell ref="J17:L17"/>
    <mergeCell ref="M17:O17"/>
    <mergeCell ref="AU11:BG11"/>
    <mergeCell ref="E12:H12"/>
    <mergeCell ref="J12:O12"/>
    <mergeCell ref="E13:O13"/>
    <mergeCell ref="E14:F14"/>
    <mergeCell ref="J14:L14"/>
    <mergeCell ref="M14:O14"/>
    <mergeCell ref="E18:F18"/>
    <mergeCell ref="J18:L18"/>
    <mergeCell ref="M18:O18"/>
    <mergeCell ref="E19:O19"/>
    <mergeCell ref="E20:O20"/>
    <mergeCell ref="E21:E25"/>
    <mergeCell ref="F21:H21"/>
    <mergeCell ref="I21:O22"/>
    <mergeCell ref="F22:H22"/>
    <mergeCell ref="F23:O23"/>
    <mergeCell ref="AI23:AI24"/>
    <mergeCell ref="AJ23:AJ24"/>
    <mergeCell ref="AK23:AK24"/>
    <mergeCell ref="AL23:AL24"/>
    <mergeCell ref="F24:O24"/>
    <mergeCell ref="E26:E35"/>
    <mergeCell ref="F26:O26"/>
    <mergeCell ref="F27:O27"/>
    <mergeCell ref="F28:O28"/>
    <mergeCell ref="F29:O29"/>
    <mergeCell ref="F30:O30"/>
    <mergeCell ref="F31:O31"/>
    <mergeCell ref="F32:O32"/>
    <mergeCell ref="F33:O33"/>
    <mergeCell ref="F34:G35"/>
    <mergeCell ref="H34:I34"/>
    <mergeCell ref="J34:K34"/>
    <mergeCell ref="L34:M34"/>
    <mergeCell ref="N34:O34"/>
    <mergeCell ref="H35:I35"/>
    <mergeCell ref="E46:E55"/>
    <mergeCell ref="F46:O55"/>
    <mergeCell ref="E56:O56"/>
    <mergeCell ref="J57:J60"/>
    <mergeCell ref="I58:I60"/>
    <mergeCell ref="K58:O59"/>
    <mergeCell ref="J35:K35"/>
    <mergeCell ref="L35:M35"/>
    <mergeCell ref="N35:O35"/>
    <mergeCell ref="E36:E45"/>
    <mergeCell ref="F36:O44"/>
    <mergeCell ref="F45:O45"/>
    <mergeCell ref="E61:O61"/>
    <mergeCell ref="B65:Q65"/>
    <mergeCell ref="B66:R66"/>
    <mergeCell ref="B67:R67"/>
    <mergeCell ref="B68:B128"/>
    <mergeCell ref="C68:C128"/>
    <mergeCell ref="D68:D125"/>
    <mergeCell ref="E68:E72"/>
    <mergeCell ref="F68:Q69"/>
    <mergeCell ref="R68:R129"/>
    <mergeCell ref="H71:I71"/>
    <mergeCell ref="K71:L71"/>
    <mergeCell ref="O71:P71"/>
    <mergeCell ref="F72:P72"/>
    <mergeCell ref="E73:O73"/>
    <mergeCell ref="P73:P125"/>
    <mergeCell ref="F74:G74"/>
    <mergeCell ref="I74:L74"/>
    <mergeCell ref="N74:O74"/>
    <mergeCell ref="E75:O75"/>
    <mergeCell ref="E79:F79"/>
    <mergeCell ref="J79:L79"/>
    <mergeCell ref="M79:O79"/>
    <mergeCell ref="E80:F80"/>
    <mergeCell ref="J80:L80"/>
    <mergeCell ref="M80:O80"/>
    <mergeCell ref="E76:H76"/>
    <mergeCell ref="J76:O76"/>
    <mergeCell ref="E77:O77"/>
    <mergeCell ref="E78:F78"/>
    <mergeCell ref="J78:L78"/>
    <mergeCell ref="M78:O78"/>
    <mergeCell ref="E83:O83"/>
    <mergeCell ref="E84:O84"/>
    <mergeCell ref="E85:E89"/>
    <mergeCell ref="F85:H85"/>
    <mergeCell ref="I85:O86"/>
    <mergeCell ref="F86:H86"/>
    <mergeCell ref="F87:O87"/>
    <mergeCell ref="F88:O88"/>
    <mergeCell ref="E81:F81"/>
    <mergeCell ref="J81:L81"/>
    <mergeCell ref="M81:O81"/>
    <mergeCell ref="E82:F82"/>
    <mergeCell ref="J82:L82"/>
    <mergeCell ref="M82:O82"/>
    <mergeCell ref="H98:I98"/>
    <mergeCell ref="J98:K98"/>
    <mergeCell ref="L98:M98"/>
    <mergeCell ref="N98:O98"/>
    <mergeCell ref="H99:I99"/>
    <mergeCell ref="J99:K99"/>
    <mergeCell ref="L99:M99"/>
    <mergeCell ref="N99:O99"/>
    <mergeCell ref="E90:E99"/>
    <mergeCell ref="F90:O90"/>
    <mergeCell ref="F91:O91"/>
    <mergeCell ref="F92:O92"/>
    <mergeCell ref="F93:O93"/>
    <mergeCell ref="F94:O94"/>
    <mergeCell ref="F95:O95"/>
    <mergeCell ref="F96:O96"/>
    <mergeCell ref="F97:O97"/>
    <mergeCell ref="F98:G99"/>
    <mergeCell ref="J121:J124"/>
    <mergeCell ref="I122:I124"/>
    <mergeCell ref="K122:O123"/>
    <mergeCell ref="E125:O125"/>
    <mergeCell ref="B129:Q129"/>
    <mergeCell ref="B130:R130"/>
    <mergeCell ref="E100:E109"/>
    <mergeCell ref="F100:O108"/>
    <mergeCell ref="F109:O109"/>
    <mergeCell ref="E110:E119"/>
    <mergeCell ref="F110:O119"/>
    <mergeCell ref="E120:O120"/>
    <mergeCell ref="B131:R131"/>
    <mergeCell ref="B132:B192"/>
    <mergeCell ref="C132:C192"/>
    <mergeCell ref="D132:D189"/>
    <mergeCell ref="E132:E136"/>
    <mergeCell ref="F132:Q133"/>
    <mergeCell ref="R132:R193"/>
    <mergeCell ref="H135:I135"/>
    <mergeCell ref="K135:L135"/>
    <mergeCell ref="O135:P135"/>
    <mergeCell ref="F136:P136"/>
    <mergeCell ref="E137:O137"/>
    <mergeCell ref="P137:P189"/>
    <mergeCell ref="F138:G138"/>
    <mergeCell ref="I138:L138"/>
    <mergeCell ref="N138:O138"/>
    <mergeCell ref="E139:O139"/>
    <mergeCell ref="E140:H140"/>
    <mergeCell ref="J140:O140"/>
    <mergeCell ref="E141:O141"/>
    <mergeCell ref="E144:F144"/>
    <mergeCell ref="J144:L144"/>
    <mergeCell ref="M144:O144"/>
    <mergeCell ref="E145:F145"/>
    <mergeCell ref="J145:L145"/>
    <mergeCell ref="M145:O145"/>
    <mergeCell ref="E142:F142"/>
    <mergeCell ref="J142:L142"/>
    <mergeCell ref="M142:O142"/>
    <mergeCell ref="E143:F143"/>
    <mergeCell ref="J143:L143"/>
    <mergeCell ref="M143:O143"/>
    <mergeCell ref="E146:F146"/>
    <mergeCell ref="J146:L146"/>
    <mergeCell ref="M146:O146"/>
    <mergeCell ref="E147:O147"/>
    <mergeCell ref="E148:O148"/>
    <mergeCell ref="E149:E153"/>
    <mergeCell ref="F149:H149"/>
    <mergeCell ref="I149:O150"/>
    <mergeCell ref="F150:H150"/>
    <mergeCell ref="F151:O151"/>
    <mergeCell ref="F152:O152"/>
    <mergeCell ref="E154:E163"/>
    <mergeCell ref="F154:O154"/>
    <mergeCell ref="F155:O155"/>
    <mergeCell ref="F156:O156"/>
    <mergeCell ref="F157:O157"/>
    <mergeCell ref="F158:O158"/>
    <mergeCell ref="F159:O159"/>
    <mergeCell ref="F160:O160"/>
    <mergeCell ref="F161:O161"/>
    <mergeCell ref="E164:E173"/>
    <mergeCell ref="F164:O172"/>
    <mergeCell ref="F173:O173"/>
    <mergeCell ref="E174:E183"/>
    <mergeCell ref="F174:O183"/>
    <mergeCell ref="E184:O184"/>
    <mergeCell ref="F162:G163"/>
    <mergeCell ref="H162:I162"/>
    <mergeCell ref="J162:K162"/>
    <mergeCell ref="L162:M162"/>
    <mergeCell ref="N162:O162"/>
    <mergeCell ref="H163:I163"/>
    <mergeCell ref="J163:K163"/>
    <mergeCell ref="L163:M163"/>
    <mergeCell ref="N163:O163"/>
    <mergeCell ref="J185:J188"/>
    <mergeCell ref="I186:I188"/>
    <mergeCell ref="K186:O187"/>
    <mergeCell ref="E189:O189"/>
    <mergeCell ref="B193:Q193"/>
    <mergeCell ref="B195:B255"/>
    <mergeCell ref="C195:C255"/>
    <mergeCell ref="D195:D252"/>
    <mergeCell ref="E195:E199"/>
    <mergeCell ref="F195:Q196"/>
    <mergeCell ref="E206:F206"/>
    <mergeCell ref="J206:L206"/>
    <mergeCell ref="M206:O206"/>
    <mergeCell ref="E207:F207"/>
    <mergeCell ref="J207:L207"/>
    <mergeCell ref="M207:O207"/>
    <mergeCell ref="E202:O202"/>
    <mergeCell ref="E203:H203"/>
    <mergeCell ref="J203:O203"/>
    <mergeCell ref="E204:O204"/>
    <mergeCell ref="E205:F205"/>
    <mergeCell ref="J205:L205"/>
    <mergeCell ref="M205:O205"/>
    <mergeCell ref="E210:O210"/>
    <mergeCell ref="E211:O211"/>
    <mergeCell ref="E212:E216"/>
    <mergeCell ref="F212:H212"/>
    <mergeCell ref="I212:O213"/>
    <mergeCell ref="F213:H213"/>
    <mergeCell ref="F214:O216"/>
    <mergeCell ref="E208:F208"/>
    <mergeCell ref="J208:L208"/>
    <mergeCell ref="M208:O208"/>
    <mergeCell ref="E209:F209"/>
    <mergeCell ref="J209:L209"/>
    <mergeCell ref="M209:O209"/>
    <mergeCell ref="E227:E236"/>
    <mergeCell ref="F227:O235"/>
    <mergeCell ref="F236:O236"/>
    <mergeCell ref="E237:E246"/>
    <mergeCell ref="F237:O246"/>
    <mergeCell ref="E247:O247"/>
    <mergeCell ref="H225:I225"/>
    <mergeCell ref="J225:K225"/>
    <mergeCell ref="L225:M225"/>
    <mergeCell ref="N225:O225"/>
    <mergeCell ref="H226:I226"/>
    <mergeCell ref="J226:K226"/>
    <mergeCell ref="L226:M226"/>
    <mergeCell ref="N226:O226"/>
    <mergeCell ref="E217:E226"/>
    <mergeCell ref="F217:O217"/>
    <mergeCell ref="F218:O218"/>
    <mergeCell ref="F219:O219"/>
    <mergeCell ref="F220:O220"/>
    <mergeCell ref="F221:O221"/>
    <mergeCell ref="F222:O222"/>
    <mergeCell ref="F223:O223"/>
    <mergeCell ref="F224:O224"/>
    <mergeCell ref="F225:G226"/>
    <mergeCell ref="J248:J251"/>
    <mergeCell ref="I249:I251"/>
    <mergeCell ref="K249:O250"/>
    <mergeCell ref="E252:O252"/>
    <mergeCell ref="B257:R257"/>
    <mergeCell ref="B258:B318"/>
    <mergeCell ref="C258:C318"/>
    <mergeCell ref="D258:D315"/>
    <mergeCell ref="E258:E262"/>
    <mergeCell ref="F258:Q259"/>
    <mergeCell ref="R195:R255"/>
    <mergeCell ref="H198:I198"/>
    <mergeCell ref="K198:L198"/>
    <mergeCell ref="O198:P198"/>
    <mergeCell ref="F199:P199"/>
    <mergeCell ref="E200:O200"/>
    <mergeCell ref="P200:P252"/>
    <mergeCell ref="F201:G201"/>
    <mergeCell ref="I201:L201"/>
    <mergeCell ref="N201:O201"/>
    <mergeCell ref="E265:O265"/>
    <mergeCell ref="E266:H266"/>
    <mergeCell ref="J266:O266"/>
    <mergeCell ref="E267:O267"/>
    <mergeCell ref="E268:F268"/>
    <mergeCell ref="J268:L268"/>
    <mergeCell ref="M268:O268"/>
    <mergeCell ref="R258:R319"/>
    <mergeCell ref="H261:I261"/>
    <mergeCell ref="K261:L261"/>
    <mergeCell ref="O261:P261"/>
    <mergeCell ref="F262:P262"/>
    <mergeCell ref="E263:O263"/>
    <mergeCell ref="P263:P315"/>
    <mergeCell ref="F264:G264"/>
    <mergeCell ref="I264:L264"/>
    <mergeCell ref="N264:O264"/>
    <mergeCell ref="E271:F271"/>
    <mergeCell ref="J271:L271"/>
    <mergeCell ref="M271:O271"/>
    <mergeCell ref="E272:F272"/>
    <mergeCell ref="J272:L272"/>
    <mergeCell ref="M272:O272"/>
    <mergeCell ref="E269:F269"/>
    <mergeCell ref="J269:L269"/>
    <mergeCell ref="M269:O269"/>
    <mergeCell ref="E270:F270"/>
    <mergeCell ref="J270:L270"/>
    <mergeCell ref="M270:O270"/>
    <mergeCell ref="F283:O283"/>
    <mergeCell ref="F284:O284"/>
    <mergeCell ref="F285:O285"/>
    <mergeCell ref="F286:O286"/>
    <mergeCell ref="F287:O287"/>
    <mergeCell ref="F288:G289"/>
    <mergeCell ref="E273:O273"/>
    <mergeCell ref="E274:O274"/>
    <mergeCell ref="E275:E279"/>
    <mergeCell ref="F275:H275"/>
    <mergeCell ref="I275:O276"/>
    <mergeCell ref="F276:H276"/>
    <mergeCell ref="F277:O277"/>
    <mergeCell ref="F278:O278"/>
    <mergeCell ref="J311:J314"/>
    <mergeCell ref="I312:I314"/>
    <mergeCell ref="K312:O313"/>
    <mergeCell ref="E315:O315"/>
    <mergeCell ref="B319:Q319"/>
    <mergeCell ref="AE37:AI37"/>
    <mergeCell ref="E290:E299"/>
    <mergeCell ref="F290:O298"/>
    <mergeCell ref="F299:O299"/>
    <mergeCell ref="E300:E309"/>
    <mergeCell ref="F300:O309"/>
    <mergeCell ref="E310:O310"/>
    <mergeCell ref="H288:I288"/>
    <mergeCell ref="J288:K288"/>
    <mergeCell ref="L288:M288"/>
    <mergeCell ref="N288:O288"/>
    <mergeCell ref="H289:I289"/>
    <mergeCell ref="J289:K289"/>
    <mergeCell ref="L289:M289"/>
    <mergeCell ref="N289:O289"/>
    <mergeCell ref="E280:E289"/>
    <mergeCell ref="F280:O280"/>
    <mergeCell ref="F281:O281"/>
    <mergeCell ref="F282:O282"/>
  </mergeCells>
  <dataValidations count="6">
    <dataValidation type="list" allowBlank="1" showInputMessage="1" showErrorMessage="1" sqref="M17:O17 M81:O81 M145:O145 M208:O208 M271:O271" xr:uid="{F7739453-EAD1-43CC-8A7E-DF30406C6154}">
      <formula1>$U$10:$U$13</formula1>
    </dataValidation>
    <dataValidation type="list" allowBlank="1" showInputMessage="1" showErrorMessage="1" sqref="M18:O18 M82:O82 M146:O146 M209:O209 M272:O272" xr:uid="{83C244BB-15EF-4B58-950E-CB1B032DB4C5}">
      <formula1>$U$15:$U$16</formula1>
    </dataValidation>
    <dataValidation type="list" allowBlank="1" showInputMessage="1" showErrorMessage="1" sqref="G15:G18 G269:G272 G206:G209 G143:G146 G79:G82" xr:uid="{41E004F5-62E6-4FFF-8FE4-7EA3E718B66F}">
      <formula1>$D$338:$D$351</formula1>
    </dataValidation>
    <dataValidation type="list" allowBlank="1" showInputMessage="1" showErrorMessage="1" sqref="F213:H213 F276:H276 F150:H150 F86:H86 F22:H22" xr:uid="{4B1CA2A9-8FA4-4FEA-8415-4B96796F0434}">
      <formula1>$J$338:$J$349</formula1>
    </dataValidation>
    <dataValidation type="list" allowBlank="1" showInputMessage="1" showErrorMessage="1" sqref="AK28:AK34" xr:uid="{6EBCCFCD-118C-4570-AFBF-6B5430F36AAA}">
      <formula1>$V$97:$V$110</formula1>
    </dataValidation>
    <dataValidation type="list" allowBlank="1" showInputMessage="1" showErrorMessage="1" sqref="H35:O35 H289:O289 H226:O226 H163:O163 H99:O99" xr:uid="{781B39D7-16DA-4343-B84A-F4D2FCF240E2}">
      <formula1>$T$17</formula1>
    </dataValidation>
  </dataValidations>
  <pageMargins left="0.7" right="0.7" top="0.75" bottom="0.75" header="0.3" footer="0.3"/>
  <pageSetup scale="1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340A7D1B4E07740B98A9BBD2FCF8209" ma:contentTypeVersion="22" ma:contentTypeDescription="Crear nuevo documento." ma:contentTypeScope="" ma:versionID="07ec675e748d16adbb389682f9d48710">
  <xsd:schema xmlns:xsd="http://www.w3.org/2001/XMLSchema" xmlns:xs="http://www.w3.org/2001/XMLSchema" xmlns:p="http://schemas.microsoft.com/office/2006/metadata/properties" xmlns:ns2="ff3c2a1a-19ba-4cf3-b5ff-620b6f0e4d5f" xmlns:ns3="7ba925a7-499c-4a29-a005-81b4ebbe0bf8" targetNamespace="http://schemas.microsoft.com/office/2006/metadata/properties" ma:root="true" ma:fieldsID="f72a143f6bead09c7d0f904069b32c9b" ns2:_="" ns3:_="">
    <xsd:import namespace="ff3c2a1a-19ba-4cf3-b5ff-620b6f0e4d5f"/>
    <xsd:import namespace="7ba925a7-499c-4a29-a005-81b4ebbe0bf8"/>
    <xsd:element name="properties">
      <xsd:complexType>
        <xsd:sequence>
          <xsd:element name="documentManagement">
            <xsd:complexType>
              <xsd:all>
                <xsd:element ref="ns2:Titulo_x0020_Documento"/>
                <xsd:element ref="ns2:Programa" minOccurs="0"/>
                <xsd:element ref="ns2:L_x00ed_neas_x0020_Program_x00e1_ticas" minOccurs="0"/>
                <xsd:element ref="ns2:Tipo_x0020_Documento" minOccurs="0"/>
                <xsd:element ref="ns2:Uso" minOccurs="0"/>
                <xsd:element ref="ns2:Paginas"/>
                <xsd:element ref="ns2:Regiones" minOccurs="0"/>
                <xsd:element ref="ns2:Provincias" minOccurs="0"/>
                <xsd:element ref="ns2:Comuna" minOccurs="0"/>
                <xsd:element ref="ns2:Autor_x0020_Documento"/>
                <xsd:element ref="ns2:Fecha_x0020_Inicio_x0020_Proyecto" minOccurs="0"/>
                <xsd:element ref="ns2:Fecha_x0020_Termino_x0020_Proyecto" minOccurs="0"/>
                <xsd:element ref="ns2:A_x00f1_o"/>
                <xsd:element ref="ns2:Ambito_x0020_Tematico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3c2a1a-19ba-4cf3-b5ff-620b6f0e4d5f" elementFormDefault="qualified">
    <xsd:import namespace="http://schemas.microsoft.com/office/2006/documentManagement/types"/>
    <xsd:import namespace="http://schemas.microsoft.com/office/infopath/2007/PartnerControls"/>
    <xsd:element name="Titulo_x0020_Documento" ma:index="1" ma:displayName="Titulo Documento" ma:description="Dato obligatorio" ma:internalName="Titulo_x0020_Documento">
      <xsd:simpleType>
        <xsd:restriction base="dms:Text">
          <xsd:maxLength value="255"/>
        </xsd:restriction>
      </xsd:simpleType>
    </xsd:element>
    <xsd:element name="Programa" ma:index="2" nillable="true" ma:displayName="Unidades Programaticas" ma:format="Dropdown" ma:internalName="Programa">
      <xsd:simpleType>
        <xsd:restriction base="dms:Choice">
          <xsd:enumeration value="Gestión Programática"/>
          <xsd:enumeration value="Coordinación y Planificación Programática"/>
          <xsd:enumeration value="Vivienda y Entorno"/>
          <xsd:enumeration value="Convenios de Innovación"/>
          <xsd:enumeration value="Seguridad y Oportunidades"/>
          <xsd:enumeration value="Habilitación Social"/>
          <xsd:enumeration value="Emprendimiento y Empleabilidad"/>
          <xsd:enumeration value="No Aplica"/>
        </xsd:restriction>
      </xsd:simpleType>
    </xsd:element>
    <xsd:element name="L_x00ed_neas_x0020_Program_x00e1_ticas" ma:index="3" nillable="true" ma:displayName="Programas" ma:format="Dropdown" ma:internalName="L_x00ed_neas_x0020_Program_x00e1_tica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Habitabilidad"/>
                    <xsd:enumeration value="Autoconsumo"/>
                    <xsd:enumeration value="Apoyo Tu Hogar"/>
                    <xsd:enumeration value="Iniciativas Transversales"/>
                    <xsd:enumeration value="Innova"/>
                    <xsd:enumeration value="Eje"/>
                    <xsd:enumeration value="Acompañamiento Psicosocial"/>
                    <xsd:enumeration value="Acompañamiento Sociolaboral"/>
                    <xsd:enumeration value="Acción - Fortalecimiento de la Vida en Familia"/>
                    <xsd:enumeration value="Acción - Fortalecimiento de la Vida en Comunidad"/>
                    <xsd:enumeration value="Acción - Fortalecimiento de la Autogestión"/>
                    <xsd:enumeration value="Acción - Integración de las familias en comunidad"/>
                    <xsd:enumeration value="Acción Local (Ex Mas Territorio)"/>
                    <xsd:enumeration value="Educación Financiera (Adultos-Niños)"/>
                    <xsd:enumeration value="Yo Trabajo"/>
                    <xsd:enumeration value="Yo Trabajo Jóvenes"/>
                    <xsd:enumeration value="Apoyo Tu Plan Laboral"/>
                    <xsd:enumeration value="Acceso al Microcrédito"/>
                    <xsd:enumeration value="Yo Emprendo"/>
                    <xsd:enumeration value="Yo Emprendo Grupal"/>
                    <xsd:enumeration value="Yo Emprendo Semilla"/>
                    <xsd:enumeration value="No Aplica"/>
                    <xsd:enumeration value="Subsidio de Calefacción"/>
                    <xsd:enumeration value="Acción"/>
                  </xsd:restriction>
                </xsd:simpleType>
              </xsd:element>
            </xsd:sequence>
          </xsd:extension>
        </xsd:complexContent>
      </xsd:complexType>
    </xsd:element>
    <xsd:element name="Tipo_x0020_Documento" ma:index="4" nillable="true" ma:displayName="Tipo Documento" ma:description="Dato obligatorio" ma:format="Dropdown" ma:internalName="Tipo_x0020_Documento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cta"/>
                    <xsd:enumeration value="Asesoría"/>
                    <xsd:enumeration value="Bases"/>
                    <xsd:enumeration value="Boletín"/>
                    <xsd:enumeration value="Cápsula"/>
                    <xsd:enumeration value="Carta"/>
                    <xsd:enumeration value="CDC"/>
                    <xsd:enumeration value="CDI"/>
                    <xsd:enumeration value="Circular"/>
                    <xsd:enumeration value="Cometido"/>
                    <xsd:enumeration value="Contratación"/>
                    <xsd:enumeration value="Convenio"/>
                    <xsd:enumeration value="Criterio"/>
                    <xsd:enumeration value="Declaración"/>
                    <xsd:enumeration value="Decreto"/>
                    <xsd:enumeration value="Dictamen"/>
                    <xsd:enumeration value="Estadística"/>
                    <xsd:enumeration value="Estatuto"/>
                    <xsd:enumeration value="Estrategia"/>
                    <xsd:enumeration value="Estudio"/>
                    <xsd:enumeration value="Evaluación"/>
                    <xsd:enumeration value="Ficha exploratorio"/>
                    <xsd:enumeration value="Ficha monitoreo"/>
                    <xsd:enumeration value="Ficha técnica"/>
                    <xsd:enumeration value="Guía"/>
                    <xsd:enumeration value="Fotografía"/>
                    <xsd:enumeration value="Informe"/>
                    <xsd:enumeration value="Instructivo"/>
                    <xsd:enumeration value="Instrumento"/>
                    <xsd:enumeration value="Ley"/>
                    <xsd:enumeration value="Licitación"/>
                    <xsd:enumeration value="Manual"/>
                    <xsd:enumeration value="Mesas técnicas"/>
                    <xsd:enumeration value="Multimedio"/>
                    <xsd:enumeration value="Nota técnica"/>
                    <xsd:enumeration value="Oficio"/>
                    <xsd:enumeration value="Orientaciones"/>
                    <xsd:enumeration value="Piloto"/>
                    <xsd:enumeration value="Plan de cuentas"/>
                    <xsd:enumeration value="Planificación"/>
                    <xsd:enumeration value="PMG"/>
                    <xsd:enumeration value="Póliza"/>
                    <xsd:enumeration value="Presentación"/>
                    <xsd:enumeration value="Presupuesto"/>
                    <xsd:enumeration value="Programa"/>
                    <xsd:enumeration value="Propuesta"/>
                    <xsd:enumeration value="Protocolo"/>
                    <xsd:enumeration value="Proyecto"/>
                    <xsd:enumeration value="Reglamento"/>
                    <xsd:enumeration value="Rendición"/>
                    <xsd:enumeration value="Reporte"/>
                    <xsd:enumeration value="Resolución afecta"/>
                    <xsd:enumeration value="Resolución exenta"/>
                    <xsd:enumeration value="Software"/>
                    <xsd:enumeration value="Tutorial"/>
                    <xsd:enumeration value="Norma"/>
                    <xsd:enumeration value="Verificador"/>
                  </xsd:restriction>
                </xsd:simpleType>
              </xsd:element>
            </xsd:sequence>
          </xsd:extension>
        </xsd:complexContent>
      </xsd:complexType>
    </xsd:element>
    <xsd:element name="Uso" ma:index="5" nillable="true" ma:displayName="Uso" ma:description="Dato obligatorio" ma:format="Dropdown" ma:internalName="Uso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úblico (Interno y Externo)"/>
                    <xsd:enumeration value="Privado (Solo interno)"/>
                  </xsd:restriction>
                </xsd:simpleType>
              </xsd:element>
            </xsd:sequence>
          </xsd:extension>
        </xsd:complexContent>
      </xsd:complexType>
    </xsd:element>
    <xsd:element name="Paginas" ma:index="6" ma:displayName="Paginas" ma:decimals="0" ma:description="Dato obligatorio" ma:internalName="Paginas" ma:percentage="FALSE">
      <xsd:simpleType>
        <xsd:restriction base="dms:Number">
          <xsd:maxInclusive value="10000"/>
          <xsd:minInclusive value="1"/>
        </xsd:restriction>
      </xsd:simpleType>
    </xsd:element>
    <xsd:element name="Regiones" ma:index="7" nillable="true" ma:displayName="Region" ma:description="Dato obligatorio" ma:format="Dropdown" ma:internalName="Regiones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Todas las regiones"/>
                    <xsd:enumeration value="Arica y Parinacota"/>
                    <xsd:enumeration value="Tarapacá"/>
                    <xsd:enumeration value="Antofagasta"/>
                    <xsd:enumeration value="Atacama"/>
                    <xsd:enumeration value="Coquimbo"/>
                    <xsd:enumeration value="Valparaiso"/>
                    <xsd:enumeration value="Metropolitana de Santiago"/>
                    <xsd:enumeration value="Libertador General Bernardo O'Higgins"/>
                    <xsd:enumeration value="Maule"/>
                    <xsd:enumeration value="Ñuble"/>
                    <xsd:enumeration value="BioBio"/>
                    <xsd:enumeration value="La Araucanía"/>
                    <xsd:enumeration value="Los Ríos"/>
                    <xsd:enumeration value="Los Lagos"/>
                    <xsd:enumeration value="Aysén del General Carlos Ibañez del Campo"/>
                    <xsd:enumeration value="FOSIS Central"/>
                    <xsd:enumeration value="Magallanes y Antártica Chilena"/>
                  </xsd:restriction>
                </xsd:simpleType>
              </xsd:element>
            </xsd:sequence>
          </xsd:extension>
        </xsd:complexContent>
      </xsd:complexType>
    </xsd:element>
    <xsd:element name="Provincias" ma:index="8" nillable="true" ma:displayName="Provincia" ma:description="Dato obligatorio" ma:internalName="Provincias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ntártica Chilena"/>
                    <xsd:enumeration value="Antofagasta"/>
                    <xsd:enumeration value="Arauco"/>
                    <xsd:enumeration value="Arica"/>
                    <xsd:enumeration value="Aysén"/>
                    <xsd:enumeration value="Biobío"/>
                    <xsd:enumeration value="Cachapoal"/>
                    <xsd:enumeration value="Capitán Prat"/>
                    <xsd:enumeration value="Cardenal Caro"/>
                    <xsd:enumeration value="Cauquenes"/>
                    <xsd:enumeration value="Cautín"/>
                    <xsd:enumeration value="Chacabuco"/>
                    <xsd:enumeration value="Chaitén"/>
                    <xsd:enumeration value="Chañaral"/>
                    <xsd:enumeration value="Chiloé"/>
                    <xsd:enumeration value="Choapa"/>
                    <xsd:enumeration value="Colchagua"/>
                    <xsd:enumeration value="Concepción"/>
                    <xsd:enumeration value="Copiapó"/>
                    <xsd:enumeration value="Cordillera"/>
                    <xsd:enumeration value="Coyhaique"/>
                    <xsd:enumeration value="Curicó"/>
                    <xsd:enumeration value="Diguillín"/>
                    <xsd:enumeration value="El Loa"/>
                    <xsd:enumeration value="Elqui"/>
                    <xsd:enumeration value="General Carrera"/>
                    <xsd:enumeration value="Huasco"/>
                    <xsd:enumeration value="Iquique"/>
                    <xsd:enumeration value="Isla de Pascua"/>
                    <xsd:enumeration value="Itata"/>
                    <xsd:enumeration value="Limarí"/>
                    <xsd:enumeration value="Linares"/>
                    <xsd:enumeration value="Llanquihue"/>
                    <xsd:enumeration value="Los Andes"/>
                    <xsd:enumeration value="Magallanes"/>
                    <xsd:enumeration value="Maipo"/>
                    <xsd:enumeration value="Malleco"/>
                    <xsd:enumeration value="Marga Marga"/>
                    <xsd:enumeration value="Melipilla"/>
                    <xsd:enumeration value="Osorno"/>
                    <xsd:enumeration value="Parinacota"/>
                    <xsd:enumeration value="Petorca"/>
                    <xsd:enumeration value="Punilla"/>
                    <xsd:enumeration value="Quillota"/>
                    <xsd:enumeration value="Ranco"/>
                    <xsd:enumeration value="San Antonio"/>
                    <xsd:enumeration value="San Felipe de Aconcagua"/>
                    <xsd:enumeration value="Santiago"/>
                    <xsd:enumeration value="Talagante"/>
                    <xsd:enumeration value="Talca"/>
                    <xsd:enumeration value="Tamarugal"/>
                    <xsd:enumeration value="Tierra del Fuego"/>
                    <xsd:enumeration value="Tocopilla"/>
                    <xsd:enumeration value="Ultima Esperanza"/>
                    <xsd:enumeration value="Valdivia"/>
                    <xsd:enumeration value="Valparaíso"/>
                    <xsd:enumeration value="Todas las provincias"/>
                  </xsd:restriction>
                </xsd:simpleType>
              </xsd:element>
            </xsd:sequence>
          </xsd:extension>
        </xsd:complexContent>
      </xsd:complexType>
    </xsd:element>
    <xsd:element name="Comuna" ma:index="9" nillable="true" ma:displayName="Comuna" ma:description="Dato obligatorio" ma:internalName="Comuna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lgarrobo"/>
                    <xsd:enumeration value="Alhué"/>
                    <xsd:enumeration value="Alto Biobio"/>
                    <xsd:enumeration value="Alto del Carmen"/>
                    <xsd:enumeration value="Alto Hospicio"/>
                    <xsd:enumeration value="Ancud"/>
                    <xsd:enumeration value="Andacollo"/>
                    <xsd:enumeration value="Angol"/>
                    <xsd:enumeration value="Antártica"/>
                    <xsd:enumeration value="Antofagasta"/>
                    <xsd:enumeration value="Antuco"/>
                    <xsd:enumeration value="Arauco"/>
                    <xsd:enumeration value="Arica"/>
                    <xsd:enumeration value="Aysén"/>
                    <xsd:enumeration value="Buin"/>
                    <xsd:enumeration value="Bulnes"/>
                    <xsd:enumeration value="Cabildo"/>
                    <xsd:enumeration value="Cabo de Hornos"/>
                    <xsd:enumeration value="Cabrero"/>
                    <xsd:enumeration value="Calama"/>
                    <xsd:enumeration value="Calbuco"/>
                    <xsd:enumeration value="Caldera"/>
                    <xsd:enumeration value="Calera de Tango"/>
                    <xsd:enumeration value="Calle Larga"/>
                    <xsd:enumeration value="Camarones"/>
                    <xsd:enumeration value="Camiña"/>
                    <xsd:enumeration value="Canela"/>
                    <xsd:enumeration value="Cañete"/>
                    <xsd:enumeration value="Carahue"/>
                    <xsd:enumeration value="Cartagena"/>
                    <xsd:enumeration value="Casablanca"/>
                    <xsd:enumeration value="Castro"/>
                    <xsd:enumeration value="Catemu"/>
                    <xsd:enumeration value="Cauquenes"/>
                    <xsd:enumeration value="Cerrillos"/>
                    <xsd:enumeration value="Cerro Navia"/>
                    <xsd:enumeration value="Chaitén"/>
                    <xsd:enumeration value="Chanco"/>
                    <xsd:enumeration value="Chañaral"/>
                    <xsd:enumeration value="Chépica"/>
                    <xsd:enumeration value="Chiguayante"/>
                    <xsd:enumeration value="Chile Chico"/>
                    <xsd:enumeration value="Chillan"/>
                    <xsd:enumeration value="Chillan Viejo"/>
                    <xsd:enumeration value="Chimbarongo"/>
                    <xsd:enumeration value="Cholchol"/>
                    <xsd:enumeration value="Chonchi"/>
                    <xsd:enumeration value="Cisnes"/>
                    <xsd:enumeration value="Cobquecura"/>
                    <xsd:enumeration value="Cochamó"/>
                    <xsd:enumeration value="Cochrane"/>
                    <xsd:enumeration value="Codegua"/>
                    <xsd:enumeration value="Coelemu"/>
                    <xsd:enumeration value="Coihueco"/>
                    <xsd:enumeration value="Coínco"/>
                    <xsd:enumeration value="Colbún"/>
                    <xsd:enumeration value="Colchane"/>
                    <xsd:enumeration value="Colina"/>
                    <xsd:enumeration value="Coltauco"/>
                    <xsd:enumeration value="Combarbalá"/>
                    <xsd:enumeration value="Concepción"/>
                    <xsd:enumeration value="Conchalí"/>
                    <xsd:enumeration value="Concón"/>
                    <xsd:enumeration value="Constitución"/>
                    <xsd:enumeration value="Contulmo"/>
                    <xsd:enumeration value="Copiapo"/>
                    <xsd:enumeration value="Coquimbo"/>
                    <xsd:enumeration value="Coronel"/>
                    <xsd:enumeration value="Corral"/>
                    <xsd:enumeration value="Coyhaique"/>
                    <xsd:enumeration value="Cullipulli"/>
                    <xsd:enumeration value="Cunco"/>
                    <xsd:enumeration value="Curacautin"/>
                    <xsd:enumeration value="Curacaví"/>
                    <xsd:enumeration value="Curaco de Vélez"/>
                    <xsd:enumeration value="Curanilahue"/>
                    <xsd:enumeration value="Curarrehue"/>
                    <xsd:enumeration value="Curepto"/>
                    <xsd:enumeration value="Curicó"/>
                    <xsd:enumeration value="Dalcahue"/>
                    <xsd:enumeration value="Diego de Almagro"/>
                    <xsd:enumeration value="Doñihue"/>
                    <xsd:enumeration value="El Bosque"/>
                    <xsd:enumeration value="El Carmen"/>
                    <xsd:enumeration value="El Monte"/>
                    <xsd:enumeration value="El Quisco"/>
                    <xsd:enumeration value="El Tabo"/>
                    <xsd:enumeration value="Empedrado"/>
                    <xsd:enumeration value="Ercilla"/>
                    <xsd:enumeration value="Estación Central"/>
                    <xsd:enumeration value="Florida"/>
                    <xsd:enumeration value="Freire"/>
                    <xsd:enumeration value="Freirina"/>
                    <xsd:enumeration value="Fresia"/>
                    <xsd:enumeration value="Frutillar"/>
                    <xsd:enumeration value="Futaleufú"/>
                    <xsd:enumeration value="Futrono"/>
                    <xsd:enumeration value="Galvarino"/>
                    <xsd:enumeration value="General Lagos"/>
                    <xsd:enumeration value="Gorbea"/>
                    <xsd:enumeration value="Graneros"/>
                    <xsd:enumeration value="Guaitecas"/>
                    <xsd:enumeration value="Hijuelas"/>
                    <xsd:enumeration value="Hualaihué"/>
                    <xsd:enumeration value="Hualañé"/>
                    <xsd:enumeration value="Hualpén"/>
                    <xsd:enumeration value="Hualqui"/>
                    <xsd:enumeration value="Huara"/>
                    <xsd:enumeration value="Huasco"/>
                    <xsd:enumeration value="Huechuraba"/>
                    <xsd:enumeration value="Illapel"/>
                    <xsd:enumeration value="Independencia"/>
                    <xsd:enumeration value="Iquique"/>
                    <xsd:enumeration value="Isla de Maipo"/>
                    <xsd:enumeration value="Isla de Pascua"/>
                    <xsd:enumeration value="Juan Fernández"/>
                    <xsd:enumeration value="La Calera"/>
                    <xsd:enumeration value="La Cisterna"/>
                    <xsd:enumeration value="La Cruz"/>
                    <xsd:enumeration value="La Estrella"/>
                    <xsd:enumeration value="La Florida"/>
                    <xsd:enumeration value="La Granja"/>
                    <xsd:enumeration value="La Higuera"/>
                    <xsd:enumeration value="La Ligua"/>
                    <xsd:enumeration value="La Pintana"/>
                    <xsd:enumeration value="La Reina"/>
                    <xsd:enumeration value="La Serena"/>
                    <xsd:enumeration value="La Unión"/>
                    <xsd:enumeration value="Lago Ranco"/>
                    <xsd:enumeration value="Lago Verde"/>
                    <xsd:enumeration value="Laguna Blanca"/>
                    <xsd:enumeration value="Laja"/>
                    <xsd:enumeration value="Lampa"/>
                    <xsd:enumeration value="Lanco"/>
                    <xsd:enumeration value="Las Cabras"/>
                    <xsd:enumeration value="Las Condes"/>
                    <xsd:enumeration value="Lautaro"/>
                    <xsd:enumeration value="Lebu"/>
                    <xsd:enumeration value="Licantén"/>
                    <xsd:enumeration value="Limaché"/>
                    <xsd:enumeration value="Linares"/>
                    <xsd:enumeration value="Litueche"/>
                    <xsd:enumeration value="Llaillay"/>
                    <xsd:enumeration value="Llanquihue"/>
                    <xsd:enumeration value="Lo Barnechea"/>
                    <xsd:enumeration value="Lo Espejo"/>
                    <xsd:enumeration value="Lo Prado"/>
                    <xsd:enumeration value="Lolol"/>
                    <xsd:enumeration value="Loncoche"/>
                    <xsd:enumeration value="Longaví"/>
                    <xsd:enumeration value="Lonquimay"/>
                    <xsd:enumeration value="Los Álamos"/>
                    <xsd:enumeration value="Los Andes"/>
                    <xsd:enumeration value="Los Ángeles"/>
                    <xsd:enumeration value="Los Lagos"/>
                    <xsd:enumeration value="Los Muermos"/>
                    <xsd:enumeration value="Los Sauces"/>
                    <xsd:enumeration value="Los Vilos"/>
                    <xsd:enumeration value="Lota"/>
                    <xsd:enumeration value="Lumaco"/>
                    <xsd:enumeration value="Machalí"/>
                    <xsd:enumeration value="Macul"/>
                    <xsd:enumeration value="Máfil"/>
                    <xsd:enumeration value="Maipú"/>
                    <xsd:enumeration value="Malloa"/>
                    <xsd:enumeration value="Marchigüe"/>
                    <xsd:enumeration value="Maria Elena"/>
                    <xsd:enumeration value="María Pinto"/>
                    <xsd:enumeration value="Mariquina"/>
                    <xsd:enumeration value="Maule"/>
                    <xsd:enumeration value="Maullín"/>
                    <xsd:enumeration value="Mejillones"/>
                    <xsd:enumeration value="Melipeuco"/>
                    <xsd:enumeration value="Melipilla"/>
                    <xsd:enumeration value="Molina"/>
                    <xsd:enumeration value="Monte Patria"/>
                    <xsd:enumeration value="Mulchén"/>
                    <xsd:enumeration value="Nacimiento"/>
                    <xsd:enumeration value="Nancagua"/>
                    <xsd:enumeration value="Natales"/>
                    <xsd:enumeration value="Navidad"/>
                    <xsd:enumeration value="Negrete"/>
                    <xsd:enumeration value="Ninhue"/>
                    <xsd:enumeration value="Nogales"/>
                    <xsd:enumeration value="Nueva Imperial"/>
                    <xsd:enumeration value="Ñiquén"/>
                    <xsd:enumeration value="Ñuñoa"/>
                    <xsd:enumeration value="O'Higgins"/>
                    <xsd:enumeration value="Olivar"/>
                    <xsd:enumeration value="Ollague"/>
                    <xsd:enumeration value="Olmué"/>
                    <xsd:enumeration value="Osorno"/>
                    <xsd:enumeration value="Ovalle"/>
                    <xsd:enumeration value="Padre Hurtado"/>
                    <xsd:enumeration value="Padre las Casas"/>
                    <xsd:enumeration value="Paihuano"/>
                    <xsd:enumeration value="Paillaco"/>
                    <xsd:enumeration value="Paine"/>
                    <xsd:enumeration value="Palena"/>
                    <xsd:enumeration value="Palmilla"/>
                    <xsd:enumeration value="Panguipulli"/>
                    <xsd:enumeration value="Panquehue"/>
                    <xsd:enumeration value="Papudo"/>
                    <xsd:enumeration value="Paredones"/>
                    <xsd:enumeration value="Parral"/>
                    <xsd:enumeration value="Pedro Aguirre Cerda"/>
                    <xsd:enumeration value="Pelarco"/>
                    <xsd:enumeration value="Pelluhue"/>
                    <xsd:enumeration value="Pemuco"/>
                    <xsd:enumeration value="Pencahue"/>
                    <xsd:enumeration value="Penco"/>
                    <xsd:enumeration value="Peñaflor"/>
                    <xsd:enumeration value="Peñalolén"/>
                    <xsd:enumeration value="Peralillo"/>
                    <xsd:enumeration value="Perquenco"/>
                    <xsd:enumeration value="Petorca"/>
                    <xsd:enumeration value="Peumo"/>
                    <xsd:enumeration value="Pica"/>
                    <xsd:enumeration value="Pichidegua"/>
                    <xsd:enumeration value="Pichilemu"/>
                    <xsd:enumeration value="Pinto"/>
                    <xsd:enumeration value="Pirque"/>
                    <xsd:enumeration value="Pitrufquén"/>
                    <xsd:enumeration value="Placilla"/>
                    <xsd:enumeration value="Portezuelo"/>
                    <xsd:enumeration value="Porvenir"/>
                    <xsd:enumeration value="Pozo al Monte"/>
                    <xsd:enumeration value="Primavera"/>
                    <xsd:enumeration value="Providencia"/>
                    <xsd:enumeration value="Puchuncaví"/>
                    <xsd:enumeration value="Pucón"/>
                    <xsd:enumeration value="Pudahuel"/>
                    <xsd:enumeration value="Puente Alto"/>
                    <xsd:enumeration value="Puerto Montt"/>
                    <xsd:enumeration value="Puerto Octay"/>
                    <xsd:enumeration value="Puerto Varas"/>
                    <xsd:enumeration value="Pumanque"/>
                    <xsd:enumeration value="Punitaqui"/>
                    <xsd:enumeration value="Punta Arenas"/>
                    <xsd:enumeration value="Puqueldón"/>
                    <xsd:enumeration value="Purén"/>
                    <xsd:enumeration value="Purranque"/>
                    <xsd:enumeration value="Putaendo"/>
                    <xsd:enumeration value="Putre"/>
                    <xsd:enumeration value="Puyehue"/>
                    <xsd:enumeration value="Queilén"/>
                    <xsd:enumeration value="Quellón"/>
                    <xsd:enumeration value="Quemchi"/>
                    <xsd:enumeration value="Quilaco"/>
                    <xsd:enumeration value="Quilicura"/>
                    <xsd:enumeration value="Quilleco"/>
                    <xsd:enumeration value="Quillón"/>
                    <xsd:enumeration value="Quillota"/>
                    <xsd:enumeration value="Quilpué"/>
                    <xsd:enumeration value="Quinchao"/>
                    <xsd:enumeration value="Quinta de Tilcoco"/>
                    <xsd:enumeration value="Quinta Normal"/>
                    <xsd:enumeration value="Quintero"/>
                    <xsd:enumeration value="Quirihue"/>
                    <xsd:enumeration value="Rancagua"/>
                    <xsd:enumeration value="Ránquil"/>
                    <xsd:enumeration value="Rauco"/>
                    <xsd:enumeration value="Recoleta"/>
                    <xsd:enumeration value="Renaico"/>
                    <xsd:enumeration value="Renca"/>
                    <xsd:enumeration value="Rengo"/>
                    <xsd:enumeration value="Requínoa"/>
                    <xsd:enumeration value="Retiro"/>
                    <xsd:enumeration value="Rinconada de los Andes"/>
                    <xsd:enumeration value="Río Bueno"/>
                    <xsd:enumeration value="Rio Claro"/>
                    <xsd:enumeration value="Rio Hurtado"/>
                    <xsd:enumeration value="Río Ibáñez"/>
                    <xsd:enumeration value="Río Negro"/>
                    <xsd:enumeration value="Río Verde"/>
                    <xsd:enumeration value="Romeral"/>
                    <xsd:enumeration value="Saavedra"/>
                    <xsd:enumeration value="Sagrada Familia"/>
                    <xsd:enumeration value="Salamanca"/>
                    <xsd:enumeration value="San Antonio"/>
                    <xsd:enumeration value="San Bernardo"/>
                    <xsd:enumeration value="San Carlos"/>
                    <xsd:enumeration value="San Clemente"/>
                    <xsd:enumeration value="San Esteban"/>
                    <xsd:enumeration value="San Fabian"/>
                    <xsd:enumeration value="San Fco. de Mostazal"/>
                    <xsd:enumeration value="San Felipe"/>
                    <xsd:enumeration value="San Fernando"/>
                    <xsd:enumeration value="San Gregorio"/>
                    <xsd:enumeration value="San Ignacio"/>
                    <xsd:enumeration value="San Javier de Loncomilla"/>
                    <xsd:enumeration value="San Joaquín"/>
                    <xsd:enumeration value="San José de Maipo"/>
                    <xsd:enumeration value="San Juan de la Costa"/>
                    <xsd:enumeration value="San Miguel"/>
                    <xsd:enumeration value="San Nicolás"/>
                    <xsd:enumeration value="San Pablo"/>
                    <xsd:enumeration value="San Pedro"/>
                    <xsd:enumeration value="San Pedro de Atacama"/>
                    <xsd:enumeration value="San Pedro de la Paz"/>
                    <xsd:enumeration value="San Rafael"/>
                    <xsd:enumeration value="San Ramón"/>
                    <xsd:enumeration value="San Rosendo"/>
                    <xsd:enumeration value="San Vicente de Tagua Tagua"/>
                    <xsd:enumeration value="Santa Bárbara"/>
                    <xsd:enumeration value="Santa Cruz"/>
                    <xsd:enumeration value="Santa Juana"/>
                    <xsd:enumeration value="Santa Maria"/>
                    <xsd:enumeration value="Santiago"/>
                    <xsd:enumeration value="Santo Domingo"/>
                    <xsd:enumeration value="Sierra Gorda"/>
                    <xsd:enumeration value="Talagante"/>
                    <xsd:enumeration value="Talca"/>
                    <xsd:enumeration value="Talcahuano"/>
                    <xsd:enumeration value="Taltal"/>
                    <xsd:enumeration value="Temuco"/>
                    <xsd:enumeration value="Teno"/>
                    <xsd:enumeration value="Teodoro Schmidt"/>
                    <xsd:enumeration value="Tierra Amarilla"/>
                    <xsd:enumeration value="Tiltil"/>
                    <xsd:enumeration value="Timaukel"/>
                    <xsd:enumeration value="Tirúa"/>
                    <xsd:enumeration value="Tocopilla"/>
                    <xsd:enumeration value="Toltén"/>
                    <xsd:enumeration value="Tomé"/>
                    <xsd:enumeration value="Torres del Paine"/>
                    <xsd:enumeration value="Tortel"/>
                    <xsd:enumeration value="Traiguén"/>
                    <xsd:enumeration value="Treguanco"/>
                    <xsd:enumeration value="Tucapel"/>
                    <xsd:enumeration value="Valdivia"/>
                    <xsd:enumeration value="Vallenar"/>
                    <xsd:enumeration value="Valparaíso"/>
                    <xsd:enumeration value="Vichuquén"/>
                    <xsd:enumeration value="Victoria"/>
                    <xsd:enumeration value="Vicuña"/>
                    <xsd:enumeration value="Vilcún"/>
                    <xsd:enumeration value="Villa Alegre"/>
                    <xsd:enumeration value="Villa Alemana"/>
                    <xsd:enumeration value="Villarrica"/>
                    <xsd:enumeration value="Viña del Mar"/>
                    <xsd:enumeration value="Vitacura"/>
                    <xsd:enumeration value="Yerbas Buenas"/>
                    <xsd:enumeration value="Yumbel"/>
                    <xsd:enumeration value="Yungay"/>
                    <xsd:enumeration value="Zapallar"/>
                    <xsd:enumeration value="Todas las comunas"/>
                  </xsd:restriction>
                </xsd:simpleType>
              </xsd:element>
            </xsd:sequence>
          </xsd:extension>
        </xsd:complexContent>
      </xsd:complexType>
    </xsd:element>
    <xsd:element name="Autor_x0020_Documento" ma:index="10" ma:displayName="Autor Documento" ma:description="Dato obligatorio" ma:internalName="Autor_x0020_Documento">
      <xsd:simpleType>
        <xsd:restriction base="dms:Text">
          <xsd:maxLength value="255"/>
        </xsd:restriction>
      </xsd:simpleType>
    </xsd:element>
    <xsd:element name="Fecha_x0020_Inicio_x0020_Proyecto" ma:index="11" nillable="true" ma:displayName="Fecha Inicio Proyecto" ma:format="DateOnly" ma:internalName="Fecha_x0020_Inicio_x0020_Proyecto">
      <xsd:simpleType>
        <xsd:restriction base="dms:DateTime"/>
      </xsd:simpleType>
    </xsd:element>
    <xsd:element name="Fecha_x0020_Termino_x0020_Proyecto" ma:index="12" nillable="true" ma:displayName="Fecha Termino Proyecto" ma:format="DateOnly" ma:internalName="Fecha_x0020_Termino_x0020_Proyecto">
      <xsd:simpleType>
        <xsd:restriction base="dms:DateTime"/>
      </xsd:simpleType>
    </xsd:element>
    <xsd:element name="A_x00f1_o" ma:index="13" ma:displayName="Fecha de Emision" ma:description="Dato obligatorio" ma:format="DateOnly" ma:internalName="A_x00f1_o">
      <xsd:simpleType>
        <xsd:restriction base="dms:DateTime"/>
      </xsd:simpleType>
    </xsd:element>
    <xsd:element name="Ambito_x0020_Tematico" ma:index="14" nillable="true" ma:displayName="Ambito Tematico" ma:description="Dato obligatorio" ma:format="Dropdown" ma:internalName="Ambito_x0020_Tematico" ma:requiredMultiChoice="tru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bastecimiento"/>
                        <xsd:enumeration value="Acceso a la vivienda"/>
                        <xsd:enumeration value="Acceso a servicios básicos"/>
                        <xsd:enumeration value="Activos Fijos"/>
                        <xsd:enumeration value="Administración de Activos"/>
                        <xsd:enumeration value="Ambientes de Trabajo"/>
                        <xsd:enumeration value="Aporte Fiscal"/>
                        <xsd:enumeration value="Auditoría Interna"/>
                        <xsd:enumeration value="Autogestión"/>
                        <xsd:enumeration value="Beneficios Sociales"/>
                        <xsd:enumeration value="Bienes y servicios"/>
                        <xsd:enumeration value="Calidad de Vida"/>
                        <xsd:enumeration value="Campamentos"/>
                        <xsd:enumeration value="Capacitación"/>
                        <xsd:enumeration value="Capital semilla"/>
                        <xsd:enumeration value="Compras Públicas"/>
                        <xsd:enumeration value="Comunicaciones"/>
                        <xsd:enumeration value="Contabilidad"/>
                        <xsd:enumeration value="Control de Gestión"/>
                        <xsd:enumeration value="Cooperación Internacional"/>
                        <xsd:enumeration value="Delitos Funcionarios"/>
                        <xsd:enumeration value="Desarrollo Social"/>
                        <xsd:enumeration value="Desempeño Colectivo"/>
                        <xsd:enumeration value="Desempeño Funcionario"/>
                        <xsd:enumeration value="Desempeño Institucional"/>
                        <xsd:enumeration value="Desempeño Laboral"/>
                        <xsd:enumeration value="Desempleo"/>
                        <xsd:enumeration value="Desigualdad"/>
                        <xsd:enumeration value="Discapacidad"/>
                        <xsd:enumeration value="Eficiencia Energética"/>
                        <xsd:enumeration value="Empleo Mujer"/>
                        <xsd:enumeration value="Enfoque Territorial"/>
                        <xsd:enumeration value="Equipamiento Computacional"/>
                        <xsd:enumeration value="Escolaridad incompleta"/>
                        <xsd:enumeration value="Estatuto Administrativo"/>
                        <xsd:enumeration value="Estrategia de Comunicaciones"/>
                        <xsd:enumeration value="Estrategia de Innovación"/>
                        <xsd:enumeration value="Estrategia Institucional"/>
                        <xsd:enumeration value="Género"/>
                        <xsd:enumeration value="Gestión Administrativa"/>
                        <xsd:enumeration value="Gestión de la Inversión"/>
                        <xsd:enumeration value="Gestión de Personas"/>
                        <xsd:enumeration value="Gestión del Desempeño"/>
                        <xsd:enumeration value="Gestión Documental"/>
                        <xsd:enumeration value="Gestión Financiera"/>
                        <xsd:enumeration value="Gestión Institucional"/>
                        <xsd:enumeration value="Habilitación social"/>
                        <xsd:enumeration value="Higiene y Seguridad"/>
                        <xsd:enumeration value="Identidad de género"/>
                        <xsd:enumeration value="Imagen Corporativa"/>
                        <xsd:enumeration value="Innovación"/>
                        <xsd:enumeration value="Innovación Social"/>
                        <xsd:enumeration value="Jurisprudencia"/>
                        <xsd:enumeration value="Lavado de Activos"/>
                        <xsd:enumeration value="Legislación"/>
                        <xsd:enumeration value="Ley de Compras"/>
                        <xsd:enumeration value="Licitaciones Públicas"/>
                        <xsd:enumeration value="Logística"/>
                        <xsd:enumeration value="Mejoramiento de la Gestión"/>
                        <xsd:enumeration value="Memoria Institucional"/>
                        <xsd:enumeration value="Mercado Público"/>
                        <xsd:enumeration value="Microemprendimiento"/>
                        <xsd:enumeration value="Microfinanzas"/>
                        <xsd:enumeration value="Modernización del Estado"/>
                        <xsd:enumeration value="Motivación"/>
                        <xsd:enumeration value="Municipios"/>
                        <xsd:enumeration value="Normativas"/>
                        <xsd:enumeration value="Nutrición"/>
                        <xsd:enumeration value="Objetivos de Desarrollo Sostenible"/>
                        <xsd:enumeration value="Operación Renta"/>
                        <xsd:enumeration value="Pandemia"/>
                        <xsd:enumeration value="Planificación territorial"/>
                        <xsd:enumeration value="Pobreza"/>
                        <xsd:enumeration value="Políticas de Personas"/>
                        <xsd:enumeration value="Políticas Públicas"/>
                        <xsd:enumeration value="Preservación Documental"/>
                        <xsd:enumeration value="Presupuesto"/>
                        <xsd:enumeration value="Prevención de Riesgos"/>
                        <xsd:enumeration value="Probidad"/>
                        <xsd:enumeration value="Procedimientos Administrativos"/>
                        <xsd:enumeration value="Productividad"/>
                        <xsd:enumeration value="Proyectos Tecnológicos"/>
                        <xsd:enumeration value="Pueblos Originarios"/>
                        <xsd:enumeration value="Reciclaje"/>
                        <xsd:enumeration value="Reclutamiento de Personas"/>
                        <xsd:enumeration value="Registro Social de Hogares"/>
                        <xsd:enumeration value="Remuneraciones"/>
                        <xsd:enumeration value="Seguridad alimentaria"/>
                        <xsd:enumeration value="Seguridad de la Información"/>
                        <xsd:enumeration value="Seguridad de Recursos Humanos"/>
                        <xsd:enumeration value="Seguros de Salud"/>
                        <xsd:enumeration value="Servicios Tecnológicos"/>
                        <xsd:enumeration value="Subsidio calefacción"/>
                        <xsd:enumeration value="Subsidios"/>
                        <xsd:enumeration value="Sustentabilidad"/>
                        <xsd:enumeration value="Telecomunicaciones"/>
                        <xsd:enumeration value="Transformación Digital"/>
                        <xsd:enumeration value="Transparencia"/>
                        <xsd:enumeration value="Violencia intrafamiliar"/>
                        <xsd:enumeration value="Vivienda"/>
                        <xsd:enumeration value="Intervención Social"/>
                        <xsd:enumeration value="Gestión Programática"/>
                        <xsd:enumeration value="Vulnerabilidad social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MediaServiceMetadata" ma:index="2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a925a7-499c-4a29-a005-81b4ebbe0bf8" elementFormDefault="qualified">
    <xsd:import namespace="http://schemas.microsoft.com/office/2006/documentManagement/types"/>
    <xsd:import namespace="http://schemas.microsoft.com/office/infopath/2007/PartnerControls"/>
    <xsd:element name="_dlc_DocId" ma:index="1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6" ma:displayName="Tipo de contenido"/>
        <xsd:element ref="dc:title" minOccurs="0" maxOccurs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giones xmlns="ff3c2a1a-19ba-4cf3-b5ff-620b6f0e4d5f">
      <Value>Todas las regiones</Value>
    </Regiones>
    <Uso xmlns="ff3c2a1a-19ba-4cf3-b5ff-620b6f0e4d5f">
      <Value>Público (Interno y Externo)</Value>
    </Uso>
    <Tipo_x0020_Documento xmlns="ff3c2a1a-19ba-4cf3-b5ff-620b6f0e4d5f">
      <Value>Ficha técnica</Value>
      <Value>Informe</Value>
    </Tipo_x0020_Documento>
    <Programa xmlns="ff3c2a1a-19ba-4cf3-b5ff-620b6f0e4d5f">Vivienda y Entorno</Programa>
    <L_x00ed_neas_x0020_Program_x00e1_ticas xmlns="ff3c2a1a-19ba-4cf3-b5ff-620b6f0e4d5f">
      <Value>Habitabilidad</Value>
    </L_x00ed_neas_x0020_Program_x00e1_ticas>
    <Comuna xmlns="ff3c2a1a-19ba-4cf3-b5ff-620b6f0e4d5f">
      <Value>Todas las comunas</Value>
    </Comuna>
    <Autor_x0020_Documento xmlns="ff3c2a1a-19ba-4cf3-b5ff-620b6f0e4d5f">FOSIS. Subdirección Gestión de Programas. Unidad de Vivienda y Entorno</Autor_x0020_Documento>
    <Ambito_x0020_Tematico xmlns="ff3c2a1a-19ba-4cf3-b5ff-620b6f0e4d5f">
      <Value>Acceso a la vivienda</Value>
      <Value>Intervención Social</Value>
      <Value>Gestión Administrativa</Value>
      <Value>Gestión de la Inversión</Value>
      <Value>Auditoría Interna</Value>
      <Value>Vivienda</Value>
    </Ambito_x0020_Tematico>
    <Paginas xmlns="ff3c2a1a-19ba-4cf3-b5ff-620b6f0e4d5f">34</Paginas>
    <A_x00f1_o xmlns="ff3c2a1a-19ba-4cf3-b5ff-620b6f0e4d5f">2020-01-01T03:00:00+00:00</A_x00f1_o>
    <Fecha_x0020_Termino_x0020_Proyecto xmlns="ff3c2a1a-19ba-4cf3-b5ff-620b6f0e4d5f" xsi:nil="true"/>
    <Provincias xmlns="ff3c2a1a-19ba-4cf3-b5ff-620b6f0e4d5f">
      <Value>Todas las provincias</Value>
    </Provincias>
    <Fecha_x0020_Inicio_x0020_Proyecto xmlns="ff3c2a1a-19ba-4cf3-b5ff-620b6f0e4d5f" xsi:nil="true"/>
    <Titulo_x0020_Documento xmlns="ff3c2a1a-19ba-4cf3-b5ff-620b6f0e4d5f">Registro de asesoría familiar convocatoria 2020</Titulo_x0020_Documento>
    <_dlc_DocId xmlns="7ba925a7-499c-4a29-a005-81b4ebbe0bf8">SZFZ3KM2WWSW-904731014-408</_dlc_DocId>
    <_dlc_DocIdUrl xmlns="7ba925a7-499c-4a29-a005-81b4ebbe0bf8">
      <Url>https://fosis.sharepoint.com/sites/cedoc/rep_documental/_layouts/15/DocIdRedir.aspx?ID=SZFZ3KM2WWSW-904731014-408</Url>
      <Description>SZFZ3KM2WWSW-904731014-408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B4E0AC6-58A3-4219-8DC0-E057DE6470E1}"/>
</file>

<file path=customXml/itemProps2.xml><?xml version="1.0" encoding="utf-8"?>
<ds:datastoreItem xmlns:ds="http://schemas.openxmlformats.org/officeDocument/2006/customXml" ds:itemID="{E2C994D4-FF9A-4D9A-9681-E7103BF04970}"/>
</file>

<file path=customXml/itemProps3.xml><?xml version="1.0" encoding="utf-8"?>
<ds:datastoreItem xmlns:ds="http://schemas.openxmlformats.org/officeDocument/2006/customXml" ds:itemID="{26B36BA2-1AE4-494C-B5A9-3945BC34F740}"/>
</file>

<file path=customXml/itemProps4.xml><?xml version="1.0" encoding="utf-8"?>
<ds:datastoreItem xmlns:ds="http://schemas.openxmlformats.org/officeDocument/2006/customXml" ds:itemID="{A6F0EBF6-CC2A-4A5C-9F50-0718D733A0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Gise Osses</dc:creator>
  <cp:keywords/>
  <dc:description/>
  <cp:lastModifiedBy>Pamela Barrientos Hernandez</cp:lastModifiedBy>
  <cp:revision/>
  <dcterms:created xsi:type="dcterms:W3CDTF">2020-06-17T20:58:24Z</dcterms:created>
  <dcterms:modified xsi:type="dcterms:W3CDTF">2021-04-14T21:10:55Z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0x0101001340A7D1B4E07740B98A9BBD2FCF8209</vt:lpwstr>
  </property>
  <property fmtid="{D5CDD505-2E9C-101B-9397-08002B2CF9AE}" pid="3" name="_dlc_DocIdItemGuid">
    <vt:lpwstr>e28449f9-c0ee-4888-bafb-72029ed1b005</vt:lpwstr>
  </property>
</Properties>
</file>