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sis.sharepoint.com/sites/Intranet/SGP/UnidaddeGestion/Planificacin 2022/"/>
    </mc:Choice>
  </mc:AlternateContent>
  <xr:revisionPtr revIDLastSave="0" documentId="8_{DAFC6952-5561-4DBA-9CB6-ABE6F3A2C72D}" xr6:coauthVersionLast="47" xr6:coauthVersionMax="47" xr10:uidLastSave="{00000000-0000-0000-0000-000000000000}"/>
  <bookViews>
    <workbookView xWindow="-120" yWindow="-120" windowWidth="20730" windowHeight="11160" firstSheet="5" activeTab="5" xr2:uid="{00000000-000D-0000-FFFF-FFFF00000000}"/>
  </bookViews>
  <sheets>
    <sheet name="Comparación (sist. lic)" sheetId="16" r:id="rId1"/>
    <sheet name="Comparacion (SGI)" sheetId="15" r:id="rId2"/>
    <sheet name="Hoja2" sheetId="18" r:id="rId3"/>
    <sheet name="PIP NACIONAL" sheetId="1" r:id="rId4"/>
    <sheet name="codigos Pilotos" sheetId="11" state="hidden" r:id="rId5"/>
    <sheet name="Pagos" sheetId="9" r:id="rId6"/>
    <sheet name="Inversión" sheetId="12" r:id="rId7"/>
    <sheet name="Coberturas" sheetId="13" r:id="rId8"/>
    <sheet name="regla 75%" sheetId="10" r:id="rId9"/>
    <sheet name="Pilotos" sheetId="14" r:id="rId10"/>
    <sheet name="Instrucciones de llenado" sheetId="3" state="hidden" r:id="rId11"/>
    <sheet name="Observaciones PIP" sheetId="5" state="hidden" r:id="rId12"/>
    <sheet name="Listas" sheetId="2" state="hidden" r:id="rId13"/>
  </sheets>
  <definedNames>
    <definedName name="_xlnm._FilterDatabase" localSheetId="3" hidden="1">'PIP NACIONAL'!$A$1:$BE$1619</definedName>
    <definedName name="ACC._Fortalecimiento_de_la_acción_comunitaria_Autogestión">Listas!$A$127:$A$140</definedName>
    <definedName name="ACC._Fortalecimiento_de_la_vida_en_comunidad">Listas!$D$127:$D$146</definedName>
    <definedName name="ACC._Fortalecimiento_de_la_vida_en_familia">Listas!$E$127:$E$146</definedName>
    <definedName name="ACC._Integración_de_las_familias_a_su_comunidad_fase1">Listas!$B$127:$B$146</definedName>
    <definedName name="ACC._Integración_de_las_familias_a_su_comunidad_fase2">Listas!$C$127:$C$146</definedName>
    <definedName name="Acción">Listas!$B$57:$B$58</definedName>
    <definedName name="Acción_autogestionada">Listas!$Q$57</definedName>
    <definedName name="Acción_Local">Listas!$C$57:$C$57</definedName>
    <definedName name="Accion_local_foco_en_infancia">Listas!$F$127:$F$139</definedName>
    <definedName name="Accion_local_territorios_vulnerables">Listas!$G$127:$G$139</definedName>
    <definedName name="Apoyo_a_tu_Plan_laboral">Listas!$I$57</definedName>
    <definedName name="Apoyo_a_tu_Plan_laboral_Emergencia">Listas!$C$167:$C$179</definedName>
    <definedName name="Apoyo_org_productivas">Listas!$O$57</definedName>
    <definedName name="Barrios_en_Acción_Activación_Barrial">Listas!$P$57</definedName>
    <definedName name="CorrelativoLic">Listas!$C$21:$C$36</definedName>
    <definedName name="Desierta">Listas!$E$119:$E$120</definedName>
    <definedName name="Dias">Listas!$U$2:$U$71</definedName>
    <definedName name="EDUC_FIN">Listas!$H$127:$H$139</definedName>
    <definedName name="EDUC_FIN_Niños">Listas!$I$127:$I$139</definedName>
    <definedName name="Educación_Financiera">Listas!$D$57:$D$57</definedName>
    <definedName name="Emergencia">Listas!$C$119:$C$120</definedName>
    <definedName name="EstadoLicitacion">Listas!$J$108:$J$111</definedName>
    <definedName name="Fecha">Listas!$Z$2:$Z$279</definedName>
    <definedName name="GrupoObjetivo">Listas!$B$108:$B$122</definedName>
    <definedName name="IRAL">Listas!$C$108:$C$109</definedName>
    <definedName name="Meses">Listas!$V$2:$V$15</definedName>
    <definedName name="ModAccesoOferta">Listas!$G$108:$G$111</definedName>
    <definedName name="ModAsigRecursos">Listas!$F$108:$F$111</definedName>
    <definedName name="OrigenRecursos">Listas!$D$108:$D$110</definedName>
    <definedName name="Programas">Listas!$A$57:$A$63</definedName>
    <definedName name="ProgramasObs">Listas!$L$57:$L$69</definedName>
    <definedName name="Región">Listas!$A$21:$A$36</definedName>
    <definedName name="Región01">Listas!$B$3:$B$10</definedName>
    <definedName name="Región02">Listas!$C$3:$C$12</definedName>
    <definedName name="Región03">Listas!$D$3:$D$12</definedName>
    <definedName name="Región04">Listas!$E$3:$E$18</definedName>
    <definedName name="Región05">Listas!$F$3:$F$41</definedName>
    <definedName name="Región06">Listas!$G$3:$G$36</definedName>
    <definedName name="Región07">Listas!$H$3:$H$33</definedName>
    <definedName name="Región08">Listas!$I$3:$I$36</definedName>
    <definedName name="Región09">Listas!$J$3:$J$35</definedName>
    <definedName name="Región10">Listas!$K$3:$K$35</definedName>
    <definedName name="Región11">Listas!$L$3:$L$13</definedName>
    <definedName name="Región12">Listas!$M$3:$M$14</definedName>
    <definedName name="Región13">Listas!$N$3:$N$55</definedName>
    <definedName name="Región14">Listas!$O$3:$O$15</definedName>
    <definedName name="Región15">Listas!$A$3:$A$7</definedName>
    <definedName name="Región16">Listas!$P$3:$P$24</definedName>
    <definedName name="RevisarNC">Listas!$D$115:$D$116</definedName>
    <definedName name="TipoUsuario">Listas!$H$108:$H$112</definedName>
    <definedName name="YO_EMP_SEM._Emergencia">Listas!$A$167:$A$179</definedName>
    <definedName name="YO_EMP_SEM._Servicio_de_Apoyo_Integral_Regular">Listas!$D$150:$D$162</definedName>
    <definedName name="YO_EMP_SEM._Servicio_de_Apoyo_Integral_SSyO">Listas!$E$150:$E$162</definedName>
    <definedName name="YO_EMPR._Autogestionado_en_Comunidad">Listas!$F$150:$F$162</definedName>
    <definedName name="YO_EMPR._Avanzado">Listas!$G$150:$G$162</definedName>
    <definedName name="YO_EMPR._Básico">Listas!$H$150:$H$162</definedName>
    <definedName name="YO_EMPR._Básico_Campamento">Listas!$I$150:$I$162</definedName>
    <definedName name="YO_EMPR._CONVENIOS">Listas!$J$150:$J$162</definedName>
    <definedName name="YO_EMPR._Emergencia">Listas!$K$150:$K$162</definedName>
    <definedName name="YO_EMPR._Feria_de_Emprendimiento">Listas!$L$150:$L$162</definedName>
    <definedName name="YO_EMPR._Grupal">Listas!$M$150:$M$162</definedName>
    <definedName name="Yo_Emprendo">Listas!$E$57:$E$63</definedName>
    <definedName name="Yo_Emprendo_Semilla">Listas!$F$57</definedName>
    <definedName name="Yo_Emprendo_Semilla_SSyOO">Listas!$G$57</definedName>
    <definedName name="YO_TR_Form._Laboral_Coloc._Laboral">Listas!$J$127:$J$139</definedName>
    <definedName name="YO_TR_JOV_Form._Laboral_Derivación_Efectiva">Listas!$K$127:$K$139</definedName>
    <definedName name="YO_TR_JOV_MXT_Form._Laboral_Derivación_Efectiva">Listas!$A$150:$A$162</definedName>
    <definedName name="YO_TR_JOV_SSyO_Form._Laboral_Derivación_Efectiva">Listas!$B$150:$B$162</definedName>
    <definedName name="YO_TR_SSyO_Apoyo_a_tu_Plan_Laboral">Listas!$C$150:$C$162</definedName>
    <definedName name="Yo_Trabajo">Listas!$H$57:$H$58</definedName>
    <definedName name="Yo_Trabajo_Emergencia">Listas!$B$167:$B$179</definedName>
    <definedName name="Yo_Trabajo_Jóvenes">Listas!$J$57:$J$59</definedName>
    <definedName name="Yo_Trabajo_Jóvenes_Emergencia">Listas!$D$167:$D$179</definedName>
    <definedName name="Yo_Trabajo_Jóvenes_SSyO">Listas!$K$57:$K$58</definedName>
    <definedName name="Yo_Trabajo_Jóvenes_SSyO_Emergencia">Listas!$E$167:$E$179</definedName>
  </definedNames>
  <calcPr calcId="191028"/>
  <pivotCaches>
    <pivotCache cacheId="3082" r:id="rId14"/>
    <pivotCache cacheId="3083" r:id="rId15"/>
    <pivotCache cacheId="3084" r:id="rId16"/>
    <pivotCache cacheId="3085" r:id="rId17"/>
    <pivotCache cacheId="3086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5" i="16" l="1"/>
  <c r="H26" i="16"/>
  <c r="H27" i="16"/>
  <c r="H28" i="16"/>
  <c r="H29" i="16"/>
  <c r="H30" i="16"/>
  <c r="H31" i="16"/>
  <c r="H32" i="16"/>
  <c r="H33" i="16"/>
  <c r="H24" i="16"/>
  <c r="H37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23" i="15"/>
  <c r="J22" i="15"/>
  <c r="J22" i="16"/>
  <c r="D23" i="18"/>
  <c r="AZ908" i="1" l="1"/>
  <c r="BA908" i="1"/>
  <c r="BC908" i="1"/>
  <c r="AZ909" i="1"/>
  <c r="BA909" i="1"/>
  <c r="BC909" i="1"/>
  <c r="C34" i="9"/>
  <c r="D34" i="9"/>
  <c r="E34" i="9"/>
  <c r="F34" i="9"/>
  <c r="G34" i="9"/>
  <c r="H34" i="9"/>
  <c r="I34" i="9"/>
  <c r="J34" i="9"/>
  <c r="K34" i="9"/>
  <c r="L34" i="9"/>
  <c r="M34" i="9"/>
  <c r="B34" i="9"/>
  <c r="C33" i="9"/>
  <c r="D33" i="9"/>
  <c r="E33" i="9"/>
  <c r="F33" i="9"/>
  <c r="G33" i="9"/>
  <c r="H33" i="9"/>
  <c r="I33" i="9"/>
  <c r="J33" i="9"/>
  <c r="K33" i="9"/>
  <c r="L33" i="9"/>
  <c r="M33" i="9"/>
  <c r="B33" i="9"/>
  <c r="C28" i="9"/>
  <c r="D28" i="9"/>
  <c r="E28" i="9"/>
  <c r="F28" i="9"/>
  <c r="G28" i="9"/>
  <c r="H28" i="9"/>
  <c r="I28" i="9"/>
  <c r="J28" i="9"/>
  <c r="K28" i="9"/>
  <c r="L28" i="9"/>
  <c r="M28" i="9"/>
  <c r="B28" i="9"/>
  <c r="C32" i="9"/>
  <c r="D32" i="9"/>
  <c r="E32" i="9"/>
  <c r="F32" i="9"/>
  <c r="G32" i="9"/>
  <c r="H32" i="9"/>
  <c r="I32" i="9"/>
  <c r="J32" i="9"/>
  <c r="K32" i="9"/>
  <c r="L32" i="9"/>
  <c r="M32" i="9"/>
  <c r="B32" i="9"/>
  <c r="C31" i="9"/>
  <c r="D31" i="9"/>
  <c r="E31" i="9"/>
  <c r="F31" i="9"/>
  <c r="G31" i="9"/>
  <c r="H31" i="9"/>
  <c r="I31" i="9"/>
  <c r="J31" i="9"/>
  <c r="K31" i="9"/>
  <c r="L31" i="9"/>
  <c r="M31" i="9"/>
  <c r="B31" i="9"/>
  <c r="C30" i="9"/>
  <c r="D30" i="9"/>
  <c r="E30" i="9"/>
  <c r="F30" i="9"/>
  <c r="G30" i="9"/>
  <c r="H30" i="9"/>
  <c r="I30" i="9"/>
  <c r="J30" i="9"/>
  <c r="K30" i="9"/>
  <c r="L30" i="9"/>
  <c r="M30" i="9"/>
  <c r="B30" i="9"/>
  <c r="C29" i="9"/>
  <c r="D29" i="9"/>
  <c r="E29" i="9"/>
  <c r="F29" i="9"/>
  <c r="G29" i="9"/>
  <c r="H29" i="9"/>
  <c r="I29" i="9"/>
  <c r="J29" i="9"/>
  <c r="K29" i="9"/>
  <c r="L29" i="9"/>
  <c r="M29" i="9"/>
  <c r="B29" i="9"/>
  <c r="C27" i="9"/>
  <c r="D27" i="9"/>
  <c r="E27" i="9"/>
  <c r="F27" i="9"/>
  <c r="G27" i="9"/>
  <c r="H27" i="9"/>
  <c r="I27" i="9"/>
  <c r="J27" i="9"/>
  <c r="K27" i="9"/>
  <c r="L27" i="9"/>
  <c r="M27" i="9"/>
  <c r="B27" i="9"/>
  <c r="BB909" i="1" l="1"/>
  <c r="BB908" i="1"/>
  <c r="AZ413" i="1"/>
  <c r="BA413" i="1"/>
  <c r="BC413" i="1"/>
  <c r="AZ414" i="1"/>
  <c r="BA414" i="1"/>
  <c r="BC414" i="1"/>
  <c r="AZ415" i="1"/>
  <c r="BA415" i="1"/>
  <c r="BC415" i="1"/>
  <c r="AZ416" i="1"/>
  <c r="BA416" i="1"/>
  <c r="BC416" i="1"/>
  <c r="AZ417" i="1"/>
  <c r="BA417" i="1"/>
  <c r="BC417" i="1"/>
  <c r="AZ418" i="1"/>
  <c r="BA418" i="1"/>
  <c r="BC418" i="1"/>
  <c r="AZ419" i="1"/>
  <c r="BA419" i="1"/>
  <c r="BC419" i="1"/>
  <c r="AZ420" i="1"/>
  <c r="BA420" i="1"/>
  <c r="BC420" i="1"/>
  <c r="AZ421" i="1"/>
  <c r="BA421" i="1"/>
  <c r="BC421" i="1"/>
  <c r="AZ422" i="1"/>
  <c r="BA422" i="1"/>
  <c r="BC422" i="1"/>
  <c r="AZ423" i="1"/>
  <c r="BA423" i="1"/>
  <c r="BC423" i="1"/>
  <c r="AZ424" i="1"/>
  <c r="BA424" i="1"/>
  <c r="BC424" i="1"/>
  <c r="AZ425" i="1"/>
  <c r="BA425" i="1"/>
  <c r="BC425" i="1"/>
  <c r="AZ426" i="1"/>
  <c r="BA426" i="1"/>
  <c r="BC426" i="1"/>
  <c r="AZ427" i="1"/>
  <c r="BA427" i="1"/>
  <c r="BC427" i="1"/>
  <c r="AZ428" i="1"/>
  <c r="BA428" i="1"/>
  <c r="BC428" i="1"/>
  <c r="AZ429" i="1"/>
  <c r="BA429" i="1"/>
  <c r="BC429" i="1"/>
  <c r="AZ430" i="1"/>
  <c r="BA430" i="1"/>
  <c r="BC430" i="1"/>
  <c r="AZ431" i="1"/>
  <c r="BA431" i="1"/>
  <c r="BC431" i="1"/>
  <c r="AZ432" i="1"/>
  <c r="BA432" i="1"/>
  <c r="BC432" i="1"/>
  <c r="AZ433" i="1"/>
  <c r="BA433" i="1"/>
  <c r="BC433" i="1"/>
  <c r="AZ434" i="1"/>
  <c r="BA434" i="1"/>
  <c r="BC434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341" i="1"/>
  <c r="AZ341" i="1"/>
  <c r="BA341" i="1"/>
  <c r="BC341" i="1"/>
  <c r="W342" i="1"/>
  <c r="AZ342" i="1"/>
  <c r="BA342" i="1"/>
  <c r="BC342" i="1"/>
  <c r="W343" i="1"/>
  <c r="AZ343" i="1"/>
  <c r="BA343" i="1"/>
  <c r="BC343" i="1"/>
  <c r="W344" i="1"/>
  <c r="AZ344" i="1"/>
  <c r="BA344" i="1"/>
  <c r="BC344" i="1"/>
  <c r="W345" i="1"/>
  <c r="AZ345" i="1"/>
  <c r="BA345" i="1"/>
  <c r="BC345" i="1"/>
  <c r="W346" i="1"/>
  <c r="AZ346" i="1"/>
  <c r="BA346" i="1"/>
  <c r="BC346" i="1"/>
  <c r="W347" i="1"/>
  <c r="AZ347" i="1"/>
  <c r="BA347" i="1"/>
  <c r="BC347" i="1"/>
  <c r="W348" i="1"/>
  <c r="AZ348" i="1"/>
  <c r="BA348" i="1"/>
  <c r="BC348" i="1"/>
  <c r="W349" i="1"/>
  <c r="AZ349" i="1"/>
  <c r="BA349" i="1"/>
  <c r="BC349" i="1"/>
  <c r="W350" i="1"/>
  <c r="AZ350" i="1"/>
  <c r="BA350" i="1"/>
  <c r="BC350" i="1"/>
  <c r="W351" i="1"/>
  <c r="AZ351" i="1"/>
  <c r="BA351" i="1"/>
  <c r="BC351" i="1"/>
  <c r="W352" i="1"/>
  <c r="AZ352" i="1"/>
  <c r="BA352" i="1"/>
  <c r="BC352" i="1"/>
  <c r="W353" i="1"/>
  <c r="AZ353" i="1"/>
  <c r="BA353" i="1"/>
  <c r="BC353" i="1"/>
  <c r="W354" i="1"/>
  <c r="AZ354" i="1"/>
  <c r="BA354" i="1"/>
  <c r="BC354" i="1"/>
  <c r="W355" i="1"/>
  <c r="AZ355" i="1"/>
  <c r="BA355" i="1"/>
  <c r="BC355" i="1"/>
  <c r="W356" i="1"/>
  <c r="AZ356" i="1"/>
  <c r="BA356" i="1"/>
  <c r="BC356" i="1"/>
  <c r="W357" i="1"/>
  <c r="AZ357" i="1"/>
  <c r="BA357" i="1"/>
  <c r="BC357" i="1"/>
  <c r="W358" i="1"/>
  <c r="AZ358" i="1"/>
  <c r="BA358" i="1"/>
  <c r="BC358" i="1"/>
  <c r="W359" i="1"/>
  <c r="AZ359" i="1"/>
  <c r="BA359" i="1"/>
  <c r="BC359" i="1"/>
  <c r="W360" i="1"/>
  <c r="AZ360" i="1"/>
  <c r="BA360" i="1"/>
  <c r="BC360" i="1"/>
  <c r="W361" i="1"/>
  <c r="AZ361" i="1"/>
  <c r="BA361" i="1"/>
  <c r="BC361" i="1"/>
  <c r="W362" i="1"/>
  <c r="AZ362" i="1"/>
  <c r="BA362" i="1"/>
  <c r="BC362" i="1"/>
  <c r="W363" i="1"/>
  <c r="AZ363" i="1"/>
  <c r="BA363" i="1"/>
  <c r="BC363" i="1"/>
  <c r="W364" i="1"/>
  <c r="AZ364" i="1"/>
  <c r="BA364" i="1"/>
  <c r="BC364" i="1"/>
  <c r="W365" i="1"/>
  <c r="AZ365" i="1"/>
  <c r="BA365" i="1"/>
  <c r="BC365" i="1"/>
  <c r="W366" i="1"/>
  <c r="AZ366" i="1"/>
  <c r="BA366" i="1"/>
  <c r="BC366" i="1"/>
  <c r="W367" i="1"/>
  <c r="AZ367" i="1"/>
  <c r="BA367" i="1"/>
  <c r="BC367" i="1"/>
  <c r="W368" i="1"/>
  <c r="AZ368" i="1"/>
  <c r="BA368" i="1"/>
  <c r="BC368" i="1"/>
  <c r="W369" i="1"/>
  <c r="AZ369" i="1"/>
  <c r="BA369" i="1"/>
  <c r="BC369" i="1"/>
  <c r="W370" i="1"/>
  <c r="AZ370" i="1"/>
  <c r="BA370" i="1"/>
  <c r="BC370" i="1"/>
  <c r="W371" i="1"/>
  <c r="AZ371" i="1"/>
  <c r="BA371" i="1"/>
  <c r="BC371" i="1"/>
  <c r="W372" i="1"/>
  <c r="AZ372" i="1"/>
  <c r="BA372" i="1"/>
  <c r="BC372" i="1"/>
  <c r="W373" i="1"/>
  <c r="AZ373" i="1"/>
  <c r="BA373" i="1"/>
  <c r="BC373" i="1"/>
  <c r="W374" i="1"/>
  <c r="AZ374" i="1"/>
  <c r="BA374" i="1"/>
  <c r="BC374" i="1"/>
  <c r="W375" i="1"/>
  <c r="AZ375" i="1"/>
  <c r="BA375" i="1"/>
  <c r="BC375" i="1"/>
  <c r="W376" i="1"/>
  <c r="AZ376" i="1"/>
  <c r="BA376" i="1"/>
  <c r="BC376" i="1"/>
  <c r="W377" i="1"/>
  <c r="AZ377" i="1"/>
  <c r="BA377" i="1"/>
  <c r="BC377" i="1"/>
  <c r="W378" i="1"/>
  <c r="AZ378" i="1"/>
  <c r="BA378" i="1"/>
  <c r="BC378" i="1"/>
  <c r="W379" i="1"/>
  <c r="AZ379" i="1"/>
  <c r="BA379" i="1"/>
  <c r="BC379" i="1"/>
  <c r="W380" i="1"/>
  <c r="AZ380" i="1"/>
  <c r="BA380" i="1"/>
  <c r="BC380" i="1"/>
  <c r="W381" i="1"/>
  <c r="AZ381" i="1"/>
  <c r="BA381" i="1"/>
  <c r="BC381" i="1"/>
  <c r="W382" i="1"/>
  <c r="AZ382" i="1"/>
  <c r="BA382" i="1"/>
  <c r="BC382" i="1"/>
  <c r="W383" i="1"/>
  <c r="AZ383" i="1"/>
  <c r="BA383" i="1"/>
  <c r="BC383" i="1"/>
  <c r="W384" i="1"/>
  <c r="AZ384" i="1"/>
  <c r="BA384" i="1"/>
  <c r="BC384" i="1"/>
  <c r="W385" i="1"/>
  <c r="AZ385" i="1"/>
  <c r="BA385" i="1"/>
  <c r="BC385" i="1"/>
  <c r="W386" i="1"/>
  <c r="AZ386" i="1"/>
  <c r="BA386" i="1"/>
  <c r="BC386" i="1"/>
  <c r="W387" i="1"/>
  <c r="AZ387" i="1"/>
  <c r="BA387" i="1"/>
  <c r="BC387" i="1"/>
  <c r="W388" i="1"/>
  <c r="AZ388" i="1"/>
  <c r="BA388" i="1"/>
  <c r="BC388" i="1"/>
  <c r="W389" i="1"/>
  <c r="AZ389" i="1"/>
  <c r="BA389" i="1"/>
  <c r="BC389" i="1"/>
  <c r="W390" i="1"/>
  <c r="AZ390" i="1"/>
  <c r="BA390" i="1"/>
  <c r="BC390" i="1"/>
  <c r="W391" i="1"/>
  <c r="AZ391" i="1"/>
  <c r="BA391" i="1"/>
  <c r="BC391" i="1"/>
  <c r="W392" i="1"/>
  <c r="AZ392" i="1"/>
  <c r="BA392" i="1"/>
  <c r="BC392" i="1"/>
  <c r="W393" i="1"/>
  <c r="AZ393" i="1"/>
  <c r="BA393" i="1"/>
  <c r="BC393" i="1"/>
  <c r="W394" i="1"/>
  <c r="AZ394" i="1"/>
  <c r="BA394" i="1"/>
  <c r="BC394" i="1"/>
  <c r="W395" i="1"/>
  <c r="AZ395" i="1"/>
  <c r="BA395" i="1"/>
  <c r="BC395" i="1"/>
  <c r="W396" i="1"/>
  <c r="AZ396" i="1"/>
  <c r="BA396" i="1"/>
  <c r="BC396" i="1"/>
  <c r="W397" i="1"/>
  <c r="AZ397" i="1"/>
  <c r="BA397" i="1"/>
  <c r="BC397" i="1"/>
  <c r="W398" i="1"/>
  <c r="AZ398" i="1"/>
  <c r="BA398" i="1"/>
  <c r="BC398" i="1"/>
  <c r="W399" i="1"/>
  <c r="AZ399" i="1"/>
  <c r="BA399" i="1"/>
  <c r="BC399" i="1"/>
  <c r="W400" i="1"/>
  <c r="AZ400" i="1"/>
  <c r="BA400" i="1"/>
  <c r="BC400" i="1"/>
  <c r="W401" i="1"/>
  <c r="AZ401" i="1"/>
  <c r="BA401" i="1"/>
  <c r="BC401" i="1"/>
  <c r="W402" i="1"/>
  <c r="AZ402" i="1"/>
  <c r="BA402" i="1"/>
  <c r="BC402" i="1"/>
  <c r="W403" i="1"/>
  <c r="AZ403" i="1"/>
  <c r="BA403" i="1"/>
  <c r="BC403" i="1"/>
  <c r="W404" i="1"/>
  <c r="AZ404" i="1"/>
  <c r="BA404" i="1"/>
  <c r="BC404" i="1"/>
  <c r="W405" i="1"/>
  <c r="AZ405" i="1"/>
  <c r="BA405" i="1"/>
  <c r="BC405" i="1"/>
  <c r="W406" i="1"/>
  <c r="AZ406" i="1"/>
  <c r="BA406" i="1"/>
  <c r="BC406" i="1"/>
  <c r="W407" i="1"/>
  <c r="AZ407" i="1"/>
  <c r="BA407" i="1"/>
  <c r="BC407" i="1"/>
  <c r="W408" i="1"/>
  <c r="AZ408" i="1"/>
  <c r="BA408" i="1"/>
  <c r="BC408" i="1"/>
  <c r="W409" i="1"/>
  <c r="AZ409" i="1"/>
  <c r="BA409" i="1"/>
  <c r="BC409" i="1"/>
  <c r="W410" i="1"/>
  <c r="AZ410" i="1"/>
  <c r="BA410" i="1"/>
  <c r="BC410" i="1"/>
  <c r="W411" i="1"/>
  <c r="AZ411" i="1"/>
  <c r="BA411" i="1"/>
  <c r="BC411" i="1"/>
  <c r="W412" i="1"/>
  <c r="AZ412" i="1"/>
  <c r="BA412" i="1"/>
  <c r="BC412" i="1"/>
  <c r="B70" i="12"/>
  <c r="C70" i="12"/>
  <c r="D70" i="12"/>
  <c r="E70" i="12"/>
  <c r="F70" i="12"/>
  <c r="G70" i="12"/>
  <c r="H70" i="12"/>
  <c r="I70" i="12"/>
  <c r="B71" i="12"/>
  <c r="C71" i="12"/>
  <c r="D71" i="12"/>
  <c r="E71" i="12"/>
  <c r="F71" i="12"/>
  <c r="G71" i="12"/>
  <c r="H71" i="12"/>
  <c r="I71" i="12"/>
  <c r="B72" i="12"/>
  <c r="C72" i="12"/>
  <c r="D72" i="12"/>
  <c r="E72" i="12"/>
  <c r="F72" i="12"/>
  <c r="G72" i="12"/>
  <c r="H72" i="12"/>
  <c r="B73" i="12"/>
  <c r="C73" i="12"/>
  <c r="D73" i="12"/>
  <c r="E73" i="12"/>
  <c r="F73" i="12"/>
  <c r="G73" i="12"/>
  <c r="H73" i="12"/>
  <c r="B74" i="12"/>
  <c r="C74" i="12"/>
  <c r="D74" i="12"/>
  <c r="E74" i="12"/>
  <c r="F74" i="12"/>
  <c r="G74" i="12"/>
  <c r="H74" i="12"/>
  <c r="B75" i="12"/>
  <c r="C75" i="12"/>
  <c r="D75" i="12"/>
  <c r="E75" i="12"/>
  <c r="F75" i="12"/>
  <c r="G75" i="12"/>
  <c r="H75" i="12"/>
  <c r="I75" i="12"/>
  <c r="B76" i="12"/>
  <c r="C76" i="12"/>
  <c r="D76" i="12"/>
  <c r="E76" i="12"/>
  <c r="F76" i="12"/>
  <c r="G76" i="12"/>
  <c r="H76" i="12"/>
  <c r="B77" i="12"/>
  <c r="C77" i="12"/>
  <c r="D77" i="12"/>
  <c r="E77" i="12"/>
  <c r="F77" i="12"/>
  <c r="G77" i="12"/>
  <c r="H77" i="12"/>
  <c r="B78" i="12"/>
  <c r="C78" i="12"/>
  <c r="D78" i="12"/>
  <c r="E78" i="12"/>
  <c r="F78" i="12"/>
  <c r="G78" i="12"/>
  <c r="H78" i="12"/>
  <c r="B79" i="12"/>
  <c r="C79" i="12"/>
  <c r="D79" i="12"/>
  <c r="E79" i="12"/>
  <c r="F79" i="12"/>
  <c r="G79" i="12"/>
  <c r="H79" i="12"/>
  <c r="I79" i="12"/>
  <c r="B80" i="12"/>
  <c r="C80" i="12"/>
  <c r="D80" i="12"/>
  <c r="E80" i="12"/>
  <c r="F80" i="12"/>
  <c r="G80" i="12"/>
  <c r="H80" i="12"/>
  <c r="B81" i="12"/>
  <c r="C81" i="12"/>
  <c r="D81" i="12"/>
  <c r="E81" i="12"/>
  <c r="F81" i="12"/>
  <c r="G81" i="12"/>
  <c r="H81" i="12"/>
  <c r="B82" i="12"/>
  <c r="C82" i="12"/>
  <c r="D82" i="12"/>
  <c r="E82" i="12"/>
  <c r="F82" i="12"/>
  <c r="G82" i="12"/>
  <c r="H82" i="12"/>
  <c r="B83" i="12"/>
  <c r="C83" i="12"/>
  <c r="D83" i="12"/>
  <c r="E83" i="12"/>
  <c r="F83" i="12"/>
  <c r="G83" i="12"/>
  <c r="H83" i="12"/>
  <c r="I83" i="12"/>
  <c r="B84" i="12"/>
  <c r="C84" i="12"/>
  <c r="D84" i="12"/>
  <c r="E84" i="12"/>
  <c r="F84" i="12"/>
  <c r="G84" i="12"/>
  <c r="H84" i="12"/>
  <c r="B85" i="12"/>
  <c r="C85" i="12"/>
  <c r="D85" i="12"/>
  <c r="E85" i="12"/>
  <c r="F85" i="12"/>
  <c r="G85" i="12"/>
  <c r="H85" i="12"/>
  <c r="B86" i="12"/>
  <c r="C86" i="12"/>
  <c r="D86" i="12"/>
  <c r="E86" i="12"/>
  <c r="F86" i="12"/>
  <c r="G86" i="12"/>
  <c r="H86" i="12"/>
  <c r="I29" i="12"/>
  <c r="I30" i="12"/>
  <c r="I72" i="12" s="1"/>
  <c r="I31" i="12"/>
  <c r="I73" i="12" s="1"/>
  <c r="I32" i="12"/>
  <c r="I74" i="12" s="1"/>
  <c r="I33" i="12"/>
  <c r="I34" i="12"/>
  <c r="I76" i="12" s="1"/>
  <c r="I35" i="12"/>
  <c r="I77" i="12" s="1"/>
  <c r="I36" i="12"/>
  <c r="I78" i="12" s="1"/>
  <c r="I37" i="12"/>
  <c r="I38" i="12"/>
  <c r="I80" i="12" s="1"/>
  <c r="I39" i="12"/>
  <c r="I81" i="12" s="1"/>
  <c r="I40" i="12"/>
  <c r="I82" i="12" s="1"/>
  <c r="I41" i="12"/>
  <c r="I42" i="12"/>
  <c r="I84" i="12" s="1"/>
  <c r="I43" i="12"/>
  <c r="I85" i="12" s="1"/>
  <c r="I44" i="12"/>
  <c r="I86" i="12" s="1"/>
  <c r="I28" i="12"/>
  <c r="BB389" i="1" l="1"/>
  <c r="BB405" i="1"/>
  <c r="BB401" i="1"/>
  <c r="BB397" i="1"/>
  <c r="BB393" i="1"/>
  <c r="BB392" i="1"/>
  <c r="BB391" i="1"/>
  <c r="BB390" i="1"/>
  <c r="BB357" i="1"/>
  <c r="BB341" i="1"/>
  <c r="BB420" i="1"/>
  <c r="BB418" i="1"/>
  <c r="BB416" i="1"/>
  <c r="BB414" i="1"/>
  <c r="BB373" i="1"/>
  <c r="BB369" i="1"/>
  <c r="BB365" i="1"/>
  <c r="BB361" i="1"/>
  <c r="BB360" i="1"/>
  <c r="BB359" i="1"/>
  <c r="BB358" i="1"/>
  <c r="BB412" i="1"/>
  <c r="BB433" i="1"/>
  <c r="BB431" i="1"/>
  <c r="BB429" i="1"/>
  <c r="BB427" i="1"/>
  <c r="BB425" i="1"/>
  <c r="BB423" i="1"/>
  <c r="BB421" i="1"/>
  <c r="BB409" i="1"/>
  <c r="BB407" i="1"/>
  <c r="BB406" i="1"/>
  <c r="BB404" i="1"/>
  <c r="BB400" i="1"/>
  <c r="BB385" i="1"/>
  <c r="BB381" i="1"/>
  <c r="BB377" i="1"/>
  <c r="BB376" i="1"/>
  <c r="BB375" i="1"/>
  <c r="BB374" i="1"/>
  <c r="BB353" i="1"/>
  <c r="BB349" i="1"/>
  <c r="BB345" i="1"/>
  <c r="BB344" i="1"/>
  <c r="BB343" i="1"/>
  <c r="BB342" i="1"/>
  <c r="BB434" i="1"/>
  <c r="BB432" i="1"/>
  <c r="BB430" i="1"/>
  <c r="BB428" i="1"/>
  <c r="BB426" i="1"/>
  <c r="BB424" i="1"/>
  <c r="BB422" i="1"/>
  <c r="BB419" i="1"/>
  <c r="BB417" i="1"/>
  <c r="BB415" i="1"/>
  <c r="BB413" i="1"/>
  <c r="BB408" i="1"/>
  <c r="BB403" i="1"/>
  <c r="BB402" i="1"/>
  <c r="BB388" i="1"/>
  <c r="BB387" i="1"/>
  <c r="BB386" i="1"/>
  <c r="BB372" i="1"/>
  <c r="BB371" i="1"/>
  <c r="BB370" i="1"/>
  <c r="BB356" i="1"/>
  <c r="BB355" i="1"/>
  <c r="BB354" i="1"/>
  <c r="BB399" i="1"/>
  <c r="BB398" i="1"/>
  <c r="BB384" i="1"/>
  <c r="BB383" i="1"/>
  <c r="BB382" i="1"/>
  <c r="BB368" i="1"/>
  <c r="BB367" i="1"/>
  <c r="BB366" i="1"/>
  <c r="BB352" i="1"/>
  <c r="BB351" i="1"/>
  <c r="BB350" i="1"/>
  <c r="BB411" i="1"/>
  <c r="BB410" i="1"/>
  <c r="BB396" i="1"/>
  <c r="BB395" i="1"/>
  <c r="BB394" i="1"/>
  <c r="BB380" i="1"/>
  <c r="BB379" i="1"/>
  <c r="BB378" i="1"/>
  <c r="BB364" i="1"/>
  <c r="BB363" i="1"/>
  <c r="BB362" i="1"/>
  <c r="BB348" i="1"/>
  <c r="BB347" i="1"/>
  <c r="BB346" i="1"/>
  <c r="T738" i="1" l="1"/>
  <c r="T737" i="1"/>
  <c r="T736" i="1"/>
  <c r="T340" i="1" l="1"/>
  <c r="W340" i="1" s="1"/>
  <c r="T739" i="1"/>
  <c r="T815" i="1"/>
  <c r="T814" i="1"/>
  <c r="T813" i="1"/>
  <c r="T812" i="1"/>
  <c r="T811" i="1"/>
  <c r="T96" i="1"/>
  <c r="W96" i="1" s="1"/>
  <c r="T95" i="1"/>
  <c r="W95" i="1" s="1"/>
  <c r="T94" i="1"/>
  <c r="W94" i="1" s="1"/>
  <c r="T93" i="1"/>
  <c r="W93" i="1" s="1"/>
  <c r="T92" i="1"/>
  <c r="W92" i="1" s="1"/>
  <c r="T91" i="1"/>
  <c r="W91" i="1" s="1"/>
  <c r="T90" i="1"/>
  <c r="W90" i="1" s="1"/>
  <c r="T89" i="1"/>
  <c r="W89" i="1" s="1"/>
  <c r="T88" i="1"/>
  <c r="W88" i="1" s="1"/>
  <c r="T119" i="1"/>
  <c r="W119" i="1" s="1"/>
  <c r="T118" i="1"/>
  <c r="W118" i="1" s="1"/>
  <c r="T117" i="1"/>
  <c r="W117" i="1" s="1"/>
  <c r="T116" i="1"/>
  <c r="W116" i="1" s="1"/>
  <c r="T115" i="1"/>
  <c r="W115" i="1" s="1"/>
  <c r="T114" i="1"/>
  <c r="W114" i="1" s="1"/>
  <c r="T113" i="1"/>
  <c r="W113" i="1" s="1"/>
  <c r="T112" i="1"/>
  <c r="W112" i="1" s="1"/>
  <c r="T111" i="1"/>
  <c r="W111" i="1" s="1"/>
  <c r="T110" i="1"/>
  <c r="W110" i="1" s="1"/>
  <c r="T109" i="1"/>
  <c r="W109" i="1" s="1"/>
  <c r="T108" i="1"/>
  <c r="W108" i="1" s="1"/>
  <c r="T107" i="1"/>
  <c r="W107" i="1" s="1"/>
  <c r="T106" i="1"/>
  <c r="W106" i="1" s="1"/>
  <c r="T105" i="1"/>
  <c r="W105" i="1" s="1"/>
  <c r="T104" i="1"/>
  <c r="W104" i="1" s="1"/>
  <c r="T103" i="1"/>
  <c r="W103" i="1" s="1"/>
  <c r="T102" i="1"/>
  <c r="W102" i="1" s="1"/>
  <c r="T101" i="1"/>
  <c r="W101" i="1" s="1"/>
  <c r="T100" i="1"/>
  <c r="W100" i="1" s="1"/>
  <c r="T87" i="1"/>
  <c r="W87" i="1" s="1"/>
  <c r="T86" i="1"/>
  <c r="W86" i="1" s="1"/>
  <c r="T85" i="1"/>
  <c r="W85" i="1" s="1"/>
  <c r="T84" i="1"/>
  <c r="W84" i="1" s="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4" i="10"/>
  <c r="AZ1529" i="1"/>
  <c r="BA1529" i="1"/>
  <c r="BC1529" i="1"/>
  <c r="AZ1530" i="1"/>
  <c r="BA1530" i="1"/>
  <c r="BC1530" i="1"/>
  <c r="AZ1545" i="1"/>
  <c r="BA1545" i="1"/>
  <c r="BC1545" i="1"/>
  <c r="AZ1546" i="1"/>
  <c r="BA1546" i="1"/>
  <c r="BC1546" i="1"/>
  <c r="AZ1547" i="1"/>
  <c r="BA1547" i="1"/>
  <c r="BC1547" i="1"/>
  <c r="AZ1548" i="1"/>
  <c r="BA1548" i="1"/>
  <c r="BC1548" i="1"/>
  <c r="AZ1549" i="1"/>
  <c r="BA1549" i="1"/>
  <c r="BC1549" i="1"/>
  <c r="AZ1550" i="1"/>
  <c r="BA1550" i="1"/>
  <c r="BC1550" i="1"/>
  <c r="AZ1551" i="1"/>
  <c r="BA1551" i="1"/>
  <c r="BC1551" i="1"/>
  <c r="AZ1552" i="1"/>
  <c r="BA1552" i="1"/>
  <c r="BC1552" i="1"/>
  <c r="AZ1553" i="1"/>
  <c r="BA1553" i="1"/>
  <c r="BC1553" i="1"/>
  <c r="AZ1536" i="1"/>
  <c r="BA1536" i="1"/>
  <c r="BC1536" i="1"/>
  <c r="AZ1537" i="1"/>
  <c r="BA1537" i="1"/>
  <c r="BC1537" i="1"/>
  <c r="AZ1538" i="1"/>
  <c r="BA1538" i="1"/>
  <c r="BC1538" i="1"/>
  <c r="AZ1539" i="1"/>
  <c r="BA1539" i="1"/>
  <c r="BC1539" i="1"/>
  <c r="AZ1540" i="1"/>
  <c r="BA1540" i="1"/>
  <c r="BC1540" i="1"/>
  <c r="AZ1541" i="1"/>
  <c r="BA1541" i="1"/>
  <c r="BC1541" i="1"/>
  <c r="AZ1542" i="1"/>
  <c r="BA1542" i="1"/>
  <c r="BC1542" i="1"/>
  <c r="AZ1532" i="1"/>
  <c r="BA1532" i="1"/>
  <c r="BC1532" i="1"/>
  <c r="AZ1533" i="1"/>
  <c r="BA1533" i="1"/>
  <c r="BC1533" i="1"/>
  <c r="AZ1534" i="1"/>
  <c r="BA1534" i="1"/>
  <c r="BC1534" i="1"/>
  <c r="AZ1535" i="1"/>
  <c r="BA1535" i="1"/>
  <c r="BC1535" i="1"/>
  <c r="AZ1543" i="1"/>
  <c r="BA1543" i="1"/>
  <c r="BC1543" i="1"/>
  <c r="AZ1531" i="1"/>
  <c r="BA1531" i="1"/>
  <c r="BC1531" i="1"/>
  <c r="AZ1525" i="1"/>
  <c r="BA1525" i="1"/>
  <c r="BC1525" i="1"/>
  <c r="AZ1526" i="1"/>
  <c r="BA1526" i="1"/>
  <c r="BC1526" i="1"/>
  <c r="AZ1527" i="1"/>
  <c r="BA1527" i="1"/>
  <c r="BC1527" i="1"/>
  <c r="AZ1528" i="1"/>
  <c r="BA1528" i="1"/>
  <c r="BC1528" i="1"/>
  <c r="AZ1303" i="1"/>
  <c r="BA1303" i="1"/>
  <c r="BC1303" i="1"/>
  <c r="AZ1304" i="1"/>
  <c r="BA1304" i="1"/>
  <c r="BC1304" i="1"/>
  <c r="AZ1305" i="1"/>
  <c r="BA1305" i="1"/>
  <c r="BC1305" i="1"/>
  <c r="AZ1306" i="1"/>
  <c r="BA1306" i="1"/>
  <c r="BC1306" i="1"/>
  <c r="AZ1307" i="1"/>
  <c r="BA1307" i="1"/>
  <c r="BC1307" i="1"/>
  <c r="AZ1308" i="1"/>
  <c r="BA1308" i="1"/>
  <c r="BC1308" i="1"/>
  <c r="AZ1309" i="1"/>
  <c r="BA1309" i="1"/>
  <c r="BC1309" i="1"/>
  <c r="AZ1310" i="1"/>
  <c r="BA1310" i="1"/>
  <c r="BC1310" i="1"/>
  <c r="AZ1311" i="1"/>
  <c r="BA1311" i="1"/>
  <c r="BC1311" i="1"/>
  <c r="AZ1312" i="1"/>
  <c r="BA1312" i="1"/>
  <c r="BC1312" i="1"/>
  <c r="AZ1313" i="1"/>
  <c r="BA1313" i="1"/>
  <c r="BC1313" i="1"/>
  <c r="AZ1314" i="1"/>
  <c r="BA1314" i="1"/>
  <c r="BC1314" i="1"/>
  <c r="AZ1315" i="1"/>
  <c r="BA1315" i="1"/>
  <c r="BC1315" i="1"/>
  <c r="AZ1316" i="1"/>
  <c r="BA1316" i="1"/>
  <c r="BC1316" i="1"/>
  <c r="AZ1317" i="1"/>
  <c r="BA1317" i="1"/>
  <c r="BC1317" i="1"/>
  <c r="AZ1318" i="1"/>
  <c r="BA1318" i="1"/>
  <c r="BC1318" i="1"/>
  <c r="AZ1319" i="1"/>
  <c r="BA1319" i="1"/>
  <c r="BC1319" i="1"/>
  <c r="AZ1320" i="1"/>
  <c r="BA1320" i="1"/>
  <c r="BC1320" i="1"/>
  <c r="AZ1321" i="1"/>
  <c r="BA1321" i="1"/>
  <c r="BC1321" i="1"/>
  <c r="AZ1322" i="1"/>
  <c r="BA1322" i="1"/>
  <c r="BC1322" i="1"/>
  <c r="AZ1323" i="1"/>
  <c r="BA1323" i="1"/>
  <c r="BC1323" i="1"/>
  <c r="AZ1324" i="1"/>
  <c r="BA1324" i="1"/>
  <c r="BC1324" i="1"/>
  <c r="AZ1325" i="1"/>
  <c r="BA1325" i="1"/>
  <c r="BC1325" i="1"/>
  <c r="AZ1326" i="1"/>
  <c r="BA1326" i="1"/>
  <c r="BC1326" i="1"/>
  <c r="AZ1327" i="1"/>
  <c r="BA1327" i="1"/>
  <c r="BC1327" i="1"/>
  <c r="AZ1328" i="1"/>
  <c r="BA1328" i="1"/>
  <c r="BC1328" i="1"/>
  <c r="AZ1329" i="1"/>
  <c r="BA1329" i="1"/>
  <c r="BC1329" i="1"/>
  <c r="AZ1330" i="1"/>
  <c r="BA1330" i="1"/>
  <c r="BC1330" i="1"/>
  <c r="AZ1331" i="1"/>
  <c r="BA1331" i="1"/>
  <c r="BC1331" i="1"/>
  <c r="AZ1332" i="1"/>
  <c r="BA1332" i="1"/>
  <c r="BC1332" i="1"/>
  <c r="AZ1333" i="1"/>
  <c r="BA1333" i="1"/>
  <c r="BC1333" i="1"/>
  <c r="AZ1334" i="1"/>
  <c r="BA1334" i="1"/>
  <c r="BC1334" i="1"/>
  <c r="AZ1335" i="1"/>
  <c r="BA1335" i="1"/>
  <c r="BC1335" i="1"/>
  <c r="AZ1336" i="1"/>
  <c r="BA1336" i="1"/>
  <c r="BC1336" i="1"/>
  <c r="AZ1337" i="1"/>
  <c r="BA1337" i="1"/>
  <c r="BC1337" i="1"/>
  <c r="AZ1338" i="1"/>
  <c r="BA1338" i="1"/>
  <c r="BC1338" i="1"/>
  <c r="AZ1339" i="1"/>
  <c r="BA1339" i="1"/>
  <c r="BC1339" i="1"/>
  <c r="AZ1340" i="1"/>
  <c r="BA1340" i="1"/>
  <c r="BC1340" i="1"/>
  <c r="AZ1341" i="1"/>
  <c r="BA1341" i="1"/>
  <c r="BC1341" i="1"/>
  <c r="AZ1342" i="1"/>
  <c r="BA1342" i="1"/>
  <c r="BC1342" i="1"/>
  <c r="AZ1343" i="1"/>
  <c r="BA1343" i="1"/>
  <c r="BC1343" i="1"/>
  <c r="AZ1344" i="1"/>
  <c r="BA1344" i="1"/>
  <c r="BC1344" i="1"/>
  <c r="AZ1345" i="1"/>
  <c r="BA1345" i="1"/>
  <c r="BC1345" i="1"/>
  <c r="AZ1346" i="1"/>
  <c r="BA1346" i="1"/>
  <c r="BC1346" i="1"/>
  <c r="AZ1347" i="1"/>
  <c r="BA1347" i="1"/>
  <c r="BC1347" i="1"/>
  <c r="AZ1348" i="1"/>
  <c r="BA1348" i="1"/>
  <c r="BC1348" i="1"/>
  <c r="AZ1349" i="1"/>
  <c r="BA1349" i="1"/>
  <c r="BC1349" i="1"/>
  <c r="AZ1350" i="1"/>
  <c r="BA1350" i="1"/>
  <c r="BC1350" i="1"/>
  <c r="AZ1245" i="1"/>
  <c r="BA1245" i="1"/>
  <c r="BC1245" i="1"/>
  <c r="AZ1246" i="1"/>
  <c r="BA1246" i="1"/>
  <c r="BC1246" i="1"/>
  <c r="AZ1351" i="1"/>
  <c r="BA1351" i="1"/>
  <c r="BC1351" i="1"/>
  <c r="AZ1352" i="1"/>
  <c r="BA1352" i="1"/>
  <c r="BC1352" i="1"/>
  <c r="AZ1353" i="1"/>
  <c r="BA1353" i="1"/>
  <c r="BC1353" i="1"/>
  <c r="AZ1354" i="1"/>
  <c r="BA1354" i="1"/>
  <c r="BC1354" i="1"/>
  <c r="AZ1355" i="1"/>
  <c r="BA1355" i="1"/>
  <c r="BC1355" i="1"/>
  <c r="AZ1356" i="1"/>
  <c r="BA1356" i="1"/>
  <c r="BC1356" i="1"/>
  <c r="AZ1357" i="1"/>
  <c r="BA1357" i="1"/>
  <c r="BC1357" i="1"/>
  <c r="AZ1358" i="1"/>
  <c r="BA1358" i="1"/>
  <c r="BC1358" i="1"/>
  <c r="AZ1359" i="1"/>
  <c r="BA1359" i="1"/>
  <c r="BC1359" i="1"/>
  <c r="AZ1360" i="1"/>
  <c r="BA1360" i="1"/>
  <c r="BC1360" i="1"/>
  <c r="AZ1361" i="1"/>
  <c r="BA1361" i="1"/>
  <c r="BC1361" i="1"/>
  <c r="AZ1362" i="1"/>
  <c r="BA1362" i="1"/>
  <c r="BC1362" i="1"/>
  <c r="AZ1363" i="1"/>
  <c r="BA1363" i="1"/>
  <c r="BC1363" i="1"/>
  <c r="AZ1364" i="1"/>
  <c r="BA1364" i="1"/>
  <c r="BC1364" i="1"/>
  <c r="AZ1365" i="1"/>
  <c r="BA1365" i="1"/>
  <c r="BC1365" i="1"/>
  <c r="AZ1366" i="1"/>
  <c r="BA1366" i="1"/>
  <c r="BC1366" i="1"/>
  <c r="AZ1367" i="1"/>
  <c r="BA1367" i="1"/>
  <c r="BC1367" i="1"/>
  <c r="AZ1368" i="1"/>
  <c r="BA1368" i="1"/>
  <c r="BC1368" i="1"/>
  <c r="AZ1369" i="1"/>
  <c r="BA1369" i="1"/>
  <c r="BC1369" i="1"/>
  <c r="AZ1370" i="1"/>
  <c r="BA1370" i="1"/>
  <c r="BC1370" i="1"/>
  <c r="AZ1371" i="1"/>
  <c r="BA1371" i="1"/>
  <c r="BC1371" i="1"/>
  <c r="AZ1372" i="1"/>
  <c r="BA1372" i="1"/>
  <c r="BC1372" i="1"/>
  <c r="AZ1373" i="1"/>
  <c r="BA1373" i="1"/>
  <c r="BC1373" i="1"/>
  <c r="AZ1374" i="1"/>
  <c r="BA1374" i="1"/>
  <c r="BC1374" i="1"/>
  <c r="AZ1375" i="1"/>
  <c r="BA1375" i="1"/>
  <c r="BC1375" i="1"/>
  <c r="AZ1376" i="1"/>
  <c r="BA1376" i="1"/>
  <c r="BC1376" i="1"/>
  <c r="AZ1377" i="1"/>
  <c r="BA1377" i="1"/>
  <c r="BC1377" i="1"/>
  <c r="AZ1378" i="1"/>
  <c r="BA1378" i="1"/>
  <c r="BC1378" i="1"/>
  <c r="AZ1379" i="1"/>
  <c r="BA1379" i="1"/>
  <c r="BC1379" i="1"/>
  <c r="AZ1380" i="1"/>
  <c r="BA1380" i="1"/>
  <c r="BC1380" i="1"/>
  <c r="AZ1381" i="1"/>
  <c r="BA1381" i="1"/>
  <c r="BC1381" i="1"/>
  <c r="AZ1382" i="1"/>
  <c r="BA1382" i="1"/>
  <c r="BC1382" i="1"/>
  <c r="AZ1383" i="1"/>
  <c r="BA1383" i="1"/>
  <c r="BC1383" i="1"/>
  <c r="AZ1384" i="1"/>
  <c r="BA1384" i="1"/>
  <c r="BC1384" i="1"/>
  <c r="AZ1385" i="1"/>
  <c r="BA1385" i="1"/>
  <c r="BC1385" i="1"/>
  <c r="AZ1386" i="1"/>
  <c r="BA1386" i="1"/>
  <c r="BC1386" i="1"/>
  <c r="AZ1387" i="1"/>
  <c r="BA1387" i="1"/>
  <c r="BC1387" i="1"/>
  <c r="AZ1388" i="1"/>
  <c r="BA1388" i="1"/>
  <c r="BC1388" i="1"/>
  <c r="AZ1247" i="1"/>
  <c r="BA1247" i="1"/>
  <c r="BC1247" i="1"/>
  <c r="AZ1248" i="1"/>
  <c r="BA1248" i="1"/>
  <c r="BC1248" i="1"/>
  <c r="AZ1249" i="1"/>
  <c r="BA1249" i="1"/>
  <c r="BC1249" i="1"/>
  <c r="AZ1250" i="1"/>
  <c r="BA1250" i="1"/>
  <c r="BC1250" i="1"/>
  <c r="AZ1251" i="1"/>
  <c r="BA1251" i="1"/>
  <c r="BC1251" i="1"/>
  <c r="AZ1252" i="1"/>
  <c r="BA1252" i="1"/>
  <c r="BC1252" i="1"/>
  <c r="AZ1253" i="1"/>
  <c r="BA1253" i="1"/>
  <c r="BC1253" i="1"/>
  <c r="AZ1254" i="1"/>
  <c r="BA1254" i="1"/>
  <c r="BC1254" i="1"/>
  <c r="AZ1255" i="1"/>
  <c r="BA1255" i="1"/>
  <c r="BC1255" i="1"/>
  <c r="AZ1256" i="1"/>
  <c r="BA1256" i="1"/>
  <c r="BC1256" i="1"/>
  <c r="AZ1257" i="1"/>
  <c r="BA1257" i="1"/>
  <c r="BC1257" i="1"/>
  <c r="AZ1258" i="1"/>
  <c r="BA1258" i="1"/>
  <c r="BC1258" i="1"/>
  <c r="AZ1259" i="1"/>
  <c r="BA1259" i="1"/>
  <c r="BC1259" i="1"/>
  <c r="AZ1260" i="1"/>
  <c r="BA1260" i="1"/>
  <c r="BC1260" i="1"/>
  <c r="AZ1261" i="1"/>
  <c r="BA1261" i="1"/>
  <c r="BC1261" i="1"/>
  <c r="AZ1262" i="1"/>
  <c r="BA1262" i="1"/>
  <c r="BC1262" i="1"/>
  <c r="AZ1263" i="1"/>
  <c r="BA1263" i="1"/>
  <c r="BC1263" i="1"/>
  <c r="AZ1264" i="1"/>
  <c r="BA1264" i="1"/>
  <c r="BC1264" i="1"/>
  <c r="AZ1265" i="1"/>
  <c r="BA1265" i="1"/>
  <c r="BC1265" i="1"/>
  <c r="AZ1266" i="1"/>
  <c r="BA1266" i="1"/>
  <c r="BC1266" i="1"/>
  <c r="AZ1267" i="1"/>
  <c r="BA1267" i="1"/>
  <c r="BC1267" i="1"/>
  <c r="AZ1268" i="1"/>
  <c r="BA1268" i="1"/>
  <c r="BC1268" i="1"/>
  <c r="AZ1269" i="1"/>
  <c r="BA1269" i="1"/>
  <c r="BC1269" i="1"/>
  <c r="AZ1270" i="1"/>
  <c r="BA1270" i="1"/>
  <c r="BC1270" i="1"/>
  <c r="AZ1271" i="1"/>
  <c r="BA1271" i="1"/>
  <c r="BC1271" i="1"/>
  <c r="AZ1272" i="1"/>
  <c r="BA1272" i="1"/>
  <c r="BC1272" i="1"/>
  <c r="AZ1273" i="1"/>
  <c r="BA1273" i="1"/>
  <c r="BC1273" i="1"/>
  <c r="AZ1274" i="1"/>
  <c r="BA1274" i="1"/>
  <c r="BC1274" i="1"/>
  <c r="AZ1275" i="1"/>
  <c r="BA1275" i="1"/>
  <c r="BC1275" i="1"/>
  <c r="AZ1276" i="1"/>
  <c r="BA1276" i="1"/>
  <c r="BC1276" i="1"/>
  <c r="AZ1277" i="1"/>
  <c r="BA1277" i="1"/>
  <c r="BC1277" i="1"/>
  <c r="AZ1278" i="1"/>
  <c r="BA1278" i="1"/>
  <c r="BC1278" i="1"/>
  <c r="AZ1279" i="1"/>
  <c r="BA1279" i="1"/>
  <c r="BC1279" i="1"/>
  <c r="AZ1280" i="1"/>
  <c r="BA1280" i="1"/>
  <c r="BC1280" i="1"/>
  <c r="AZ1281" i="1"/>
  <c r="BA1281" i="1"/>
  <c r="BC1281" i="1"/>
  <c r="AZ1282" i="1"/>
  <c r="BA1282" i="1"/>
  <c r="BC1282" i="1"/>
  <c r="AZ1283" i="1"/>
  <c r="BA1283" i="1"/>
  <c r="BC1283" i="1"/>
  <c r="AZ1284" i="1"/>
  <c r="BA1284" i="1"/>
  <c r="BC1284" i="1"/>
  <c r="AZ1285" i="1"/>
  <c r="BA1285" i="1"/>
  <c r="BC1285" i="1"/>
  <c r="AZ1286" i="1"/>
  <c r="BA1286" i="1"/>
  <c r="BC1286" i="1"/>
  <c r="AZ1287" i="1"/>
  <c r="BA1287" i="1"/>
  <c r="BC1287" i="1"/>
  <c r="AZ1288" i="1"/>
  <c r="BA1288" i="1"/>
  <c r="BC1288" i="1"/>
  <c r="AZ1289" i="1"/>
  <c r="BA1289" i="1"/>
  <c r="BC1289" i="1"/>
  <c r="AZ1290" i="1"/>
  <c r="BA1290" i="1"/>
  <c r="BC1290" i="1"/>
  <c r="AZ1291" i="1"/>
  <c r="BA1291" i="1"/>
  <c r="BC1291" i="1"/>
  <c r="AZ1292" i="1"/>
  <c r="BA1292" i="1"/>
  <c r="BC1292" i="1"/>
  <c r="AZ1293" i="1"/>
  <c r="BA1293" i="1"/>
  <c r="BC1293" i="1"/>
  <c r="AZ1294" i="1"/>
  <c r="BA1294" i="1"/>
  <c r="BC1294" i="1"/>
  <c r="AZ1295" i="1"/>
  <c r="BA1295" i="1"/>
  <c r="BC1295" i="1"/>
  <c r="AZ1296" i="1"/>
  <c r="BA1296" i="1"/>
  <c r="BC1296" i="1"/>
  <c r="AZ1297" i="1"/>
  <c r="BA1297" i="1"/>
  <c r="BC1297" i="1"/>
  <c r="AZ1389" i="1"/>
  <c r="BA1389" i="1"/>
  <c r="BC1389" i="1"/>
  <c r="AZ1390" i="1"/>
  <c r="BA1390" i="1"/>
  <c r="BC1390" i="1"/>
  <c r="AZ1391" i="1"/>
  <c r="BA1391" i="1"/>
  <c r="BC1391" i="1"/>
  <c r="AZ1392" i="1"/>
  <c r="BA1392" i="1"/>
  <c r="BC1392" i="1"/>
  <c r="AZ1393" i="1"/>
  <c r="BA1393" i="1"/>
  <c r="BC1393" i="1"/>
  <c r="AZ1394" i="1"/>
  <c r="BA1394" i="1"/>
  <c r="BC1394" i="1"/>
  <c r="AZ1395" i="1"/>
  <c r="BA1395" i="1"/>
  <c r="BC1395" i="1"/>
  <c r="AZ1396" i="1"/>
  <c r="BA1396" i="1"/>
  <c r="BC1396" i="1"/>
  <c r="AZ1397" i="1"/>
  <c r="BA1397" i="1"/>
  <c r="BC1397" i="1"/>
  <c r="AZ1398" i="1"/>
  <c r="BA1398" i="1"/>
  <c r="BC1398" i="1"/>
  <c r="AZ1399" i="1"/>
  <c r="BA1399" i="1"/>
  <c r="BC1399" i="1"/>
  <c r="AZ1400" i="1"/>
  <c r="BA1400" i="1"/>
  <c r="BC1400" i="1"/>
  <c r="AZ1401" i="1"/>
  <c r="BA1401" i="1"/>
  <c r="BC1401" i="1"/>
  <c r="AZ1402" i="1"/>
  <c r="BA1402" i="1"/>
  <c r="BC1402" i="1"/>
  <c r="AZ1403" i="1"/>
  <c r="BA1403" i="1"/>
  <c r="BC1403" i="1"/>
  <c r="AZ1404" i="1"/>
  <c r="BA1404" i="1"/>
  <c r="BC1404" i="1"/>
  <c r="AZ1405" i="1"/>
  <c r="BA1405" i="1"/>
  <c r="BC1405" i="1"/>
  <c r="AZ1406" i="1"/>
  <c r="BA1406" i="1"/>
  <c r="BC1406" i="1"/>
  <c r="AZ1407" i="1"/>
  <c r="BA1407" i="1"/>
  <c r="BC1407" i="1"/>
  <c r="AZ1408" i="1"/>
  <c r="BA1408" i="1"/>
  <c r="BC1408" i="1"/>
  <c r="AZ1409" i="1"/>
  <c r="BA1409" i="1"/>
  <c r="BC1409" i="1"/>
  <c r="AZ1410" i="1"/>
  <c r="BA1410" i="1"/>
  <c r="BC1410" i="1"/>
  <c r="AZ1411" i="1"/>
  <c r="BA1411" i="1"/>
  <c r="BC1411" i="1"/>
  <c r="AZ1412" i="1"/>
  <c r="BA1412" i="1"/>
  <c r="BC1412" i="1"/>
  <c r="AZ1413" i="1"/>
  <c r="BA1413" i="1"/>
  <c r="BC1413" i="1"/>
  <c r="AZ1414" i="1"/>
  <c r="BA1414" i="1"/>
  <c r="BC1414" i="1"/>
  <c r="AZ1415" i="1"/>
  <c r="BA1415" i="1"/>
  <c r="BC1415" i="1"/>
  <c r="AZ1416" i="1"/>
  <c r="BA1416" i="1"/>
  <c r="BC1416" i="1"/>
  <c r="AZ1417" i="1"/>
  <c r="BA1417" i="1"/>
  <c r="BC1417" i="1"/>
  <c r="AZ1418" i="1"/>
  <c r="BA1418" i="1"/>
  <c r="BC1418" i="1"/>
  <c r="AZ1419" i="1"/>
  <c r="BA1419" i="1"/>
  <c r="BC1419" i="1"/>
  <c r="AZ1420" i="1"/>
  <c r="BA1420" i="1"/>
  <c r="BC1420" i="1"/>
  <c r="AZ1421" i="1"/>
  <c r="BA1421" i="1"/>
  <c r="BC1421" i="1"/>
  <c r="AZ1422" i="1"/>
  <c r="BA1422" i="1"/>
  <c r="BC1422" i="1"/>
  <c r="AZ1423" i="1"/>
  <c r="BA1423" i="1"/>
  <c r="BC1423" i="1"/>
  <c r="AZ1424" i="1"/>
  <c r="BA1424" i="1"/>
  <c r="BC1424" i="1"/>
  <c r="AZ1425" i="1"/>
  <c r="BA1425" i="1"/>
  <c r="BC1425" i="1"/>
  <c r="AZ1426" i="1"/>
  <c r="BA1426" i="1"/>
  <c r="BC1426" i="1"/>
  <c r="AZ1427" i="1"/>
  <c r="BA1427" i="1"/>
  <c r="BC1427" i="1"/>
  <c r="AZ1428" i="1"/>
  <c r="BA1428" i="1"/>
  <c r="BC1428" i="1"/>
  <c r="AZ1429" i="1"/>
  <c r="BA1429" i="1"/>
  <c r="BC1429" i="1"/>
  <c r="AZ1430" i="1"/>
  <c r="BA1430" i="1"/>
  <c r="BC1430" i="1"/>
  <c r="AZ1431" i="1"/>
  <c r="BA1431" i="1"/>
  <c r="BC1431" i="1"/>
  <c r="AZ1432" i="1"/>
  <c r="BA1432" i="1"/>
  <c r="BC1432" i="1"/>
  <c r="AZ1433" i="1"/>
  <c r="BA1433" i="1"/>
  <c r="BC1433" i="1"/>
  <c r="AZ1434" i="1"/>
  <c r="BA1434" i="1"/>
  <c r="BC1434" i="1"/>
  <c r="AZ1435" i="1"/>
  <c r="BA1435" i="1"/>
  <c r="BC1435" i="1"/>
  <c r="AZ1436" i="1"/>
  <c r="BA1436" i="1"/>
  <c r="BC1436" i="1"/>
  <c r="AZ1437" i="1"/>
  <c r="BA1437" i="1"/>
  <c r="BC1437" i="1"/>
  <c r="AZ1438" i="1"/>
  <c r="BA1438" i="1"/>
  <c r="BC1438" i="1"/>
  <c r="AZ1439" i="1"/>
  <c r="BA1439" i="1"/>
  <c r="BC1439" i="1"/>
  <c r="AZ1298" i="1"/>
  <c r="BA1298" i="1"/>
  <c r="BC1298" i="1"/>
  <c r="AZ1035" i="1"/>
  <c r="BA1035" i="1"/>
  <c r="BC1035" i="1"/>
  <c r="AZ1036" i="1"/>
  <c r="BA1036" i="1"/>
  <c r="BC1036" i="1"/>
  <c r="AZ1037" i="1"/>
  <c r="BA1037" i="1"/>
  <c r="BC1037" i="1"/>
  <c r="AZ1038" i="1"/>
  <c r="BA1038" i="1"/>
  <c r="BC1038" i="1"/>
  <c r="AZ1039" i="1"/>
  <c r="BA1039" i="1"/>
  <c r="BC1039" i="1"/>
  <c r="AZ1040" i="1"/>
  <c r="BA1040" i="1"/>
  <c r="BC1040" i="1"/>
  <c r="AZ1041" i="1"/>
  <c r="BA1041" i="1"/>
  <c r="BC1041" i="1"/>
  <c r="AZ1042" i="1"/>
  <c r="BA1042" i="1"/>
  <c r="BC1042" i="1"/>
  <c r="AZ1043" i="1"/>
  <c r="BA1043" i="1"/>
  <c r="BC1043" i="1"/>
  <c r="AZ1044" i="1"/>
  <c r="BA1044" i="1"/>
  <c r="BC1044" i="1"/>
  <c r="AZ1045" i="1"/>
  <c r="BA1045" i="1"/>
  <c r="BC1045" i="1"/>
  <c r="AZ1046" i="1"/>
  <c r="BA1046" i="1"/>
  <c r="BC1046" i="1"/>
  <c r="AZ1047" i="1"/>
  <c r="BA1047" i="1"/>
  <c r="BC1047" i="1"/>
  <c r="AZ1048" i="1"/>
  <c r="BA1048" i="1"/>
  <c r="BC1048" i="1"/>
  <c r="AZ1049" i="1"/>
  <c r="BA1049" i="1"/>
  <c r="BC1049" i="1"/>
  <c r="AZ1050" i="1"/>
  <c r="BA1050" i="1"/>
  <c r="BC1050" i="1"/>
  <c r="AZ1051" i="1"/>
  <c r="BA1051" i="1"/>
  <c r="BC1051" i="1"/>
  <c r="AZ1052" i="1"/>
  <c r="BA1052" i="1"/>
  <c r="BC1052" i="1"/>
  <c r="AZ1053" i="1"/>
  <c r="BA1053" i="1"/>
  <c r="BC1053" i="1"/>
  <c r="AZ1054" i="1"/>
  <c r="BA1054" i="1"/>
  <c r="BC1054" i="1"/>
  <c r="AZ1055" i="1"/>
  <c r="BA1055" i="1"/>
  <c r="BC1055" i="1"/>
  <c r="AZ1056" i="1"/>
  <c r="BA1056" i="1"/>
  <c r="BC1056" i="1"/>
  <c r="AZ1057" i="1"/>
  <c r="BA1057" i="1"/>
  <c r="BC1057" i="1"/>
  <c r="AZ1058" i="1"/>
  <c r="BA1058" i="1"/>
  <c r="BC1058" i="1"/>
  <c r="AZ1059" i="1"/>
  <c r="BA1059" i="1"/>
  <c r="BC1059" i="1"/>
  <c r="AZ1060" i="1"/>
  <c r="BA1060" i="1"/>
  <c r="BC1060" i="1"/>
  <c r="AZ1061" i="1"/>
  <c r="BA1061" i="1"/>
  <c r="BC1061" i="1"/>
  <c r="AZ1062" i="1"/>
  <c r="BA1062" i="1"/>
  <c r="BC1062" i="1"/>
  <c r="AZ1063" i="1"/>
  <c r="BA1063" i="1"/>
  <c r="BC1063" i="1"/>
  <c r="AZ1064" i="1"/>
  <c r="BA1064" i="1"/>
  <c r="BC1064" i="1"/>
  <c r="AZ1065" i="1"/>
  <c r="BA1065" i="1"/>
  <c r="BC1065" i="1"/>
  <c r="AZ1066" i="1"/>
  <c r="BA1066" i="1"/>
  <c r="BC1066" i="1"/>
  <c r="AZ1067" i="1"/>
  <c r="BA1067" i="1"/>
  <c r="BC1067" i="1"/>
  <c r="AZ1068" i="1"/>
  <c r="BA1068" i="1"/>
  <c r="BC1068" i="1"/>
  <c r="AZ1069" i="1"/>
  <c r="BA1069" i="1"/>
  <c r="BC1069" i="1"/>
  <c r="AZ1070" i="1"/>
  <c r="BA1070" i="1"/>
  <c r="BC1070" i="1"/>
  <c r="AZ1071" i="1"/>
  <c r="BA1071" i="1"/>
  <c r="BC1071" i="1"/>
  <c r="AZ1072" i="1"/>
  <c r="BA1072" i="1"/>
  <c r="BC1072" i="1"/>
  <c r="AZ1073" i="1"/>
  <c r="BA1073" i="1"/>
  <c r="BC1073" i="1"/>
  <c r="AZ1074" i="1"/>
  <c r="BA1074" i="1"/>
  <c r="BC1074" i="1"/>
  <c r="AZ1075" i="1"/>
  <c r="BA1075" i="1"/>
  <c r="BC1075" i="1"/>
  <c r="AZ1076" i="1"/>
  <c r="BA1076" i="1"/>
  <c r="BC1076" i="1"/>
  <c r="AZ1077" i="1"/>
  <c r="BA1077" i="1"/>
  <c r="BC1077" i="1"/>
  <c r="AZ1078" i="1"/>
  <c r="BA1078" i="1"/>
  <c r="BC1078" i="1"/>
  <c r="AZ1079" i="1"/>
  <c r="BA1079" i="1"/>
  <c r="BC1079" i="1"/>
  <c r="AZ1080" i="1"/>
  <c r="BA1080" i="1"/>
  <c r="BC1080" i="1"/>
  <c r="AZ1081" i="1"/>
  <c r="BA1081" i="1"/>
  <c r="BC1081" i="1"/>
  <c r="AZ1082" i="1"/>
  <c r="BA1082" i="1"/>
  <c r="BC1082" i="1"/>
  <c r="AZ1083" i="1"/>
  <c r="BA1083" i="1"/>
  <c r="BC1083" i="1"/>
  <c r="AZ1084" i="1"/>
  <c r="BA1084" i="1"/>
  <c r="BC1084" i="1"/>
  <c r="AZ1085" i="1"/>
  <c r="BA1085" i="1"/>
  <c r="BC1085" i="1"/>
  <c r="AZ1086" i="1"/>
  <c r="BA1086" i="1"/>
  <c r="BC1086" i="1"/>
  <c r="AZ1087" i="1"/>
  <c r="BA1087" i="1"/>
  <c r="BC1087" i="1"/>
  <c r="AZ1088" i="1"/>
  <c r="BA1088" i="1"/>
  <c r="BC1088" i="1"/>
  <c r="AZ1089" i="1"/>
  <c r="BA1089" i="1"/>
  <c r="BC1089" i="1"/>
  <c r="AZ1243" i="1"/>
  <c r="BA1243" i="1"/>
  <c r="BC1243" i="1"/>
  <c r="AZ1244" i="1"/>
  <c r="BA1244" i="1"/>
  <c r="BC1244" i="1"/>
  <c r="AZ1141" i="1"/>
  <c r="BA1141" i="1"/>
  <c r="BC1141" i="1"/>
  <c r="AZ1142" i="1"/>
  <c r="BA1142" i="1"/>
  <c r="BC1142" i="1"/>
  <c r="AZ1143" i="1"/>
  <c r="BA1143" i="1"/>
  <c r="BC1143" i="1"/>
  <c r="AZ1144" i="1"/>
  <c r="BA1144" i="1"/>
  <c r="BC1144" i="1"/>
  <c r="AZ1145" i="1"/>
  <c r="BA1145" i="1"/>
  <c r="BC1145" i="1"/>
  <c r="AZ1146" i="1"/>
  <c r="BA1146" i="1"/>
  <c r="BC1146" i="1"/>
  <c r="AZ1147" i="1"/>
  <c r="BA1147" i="1"/>
  <c r="BC1147" i="1"/>
  <c r="AZ1148" i="1"/>
  <c r="BA1148" i="1"/>
  <c r="BC1148" i="1"/>
  <c r="AZ1149" i="1"/>
  <c r="BA1149" i="1"/>
  <c r="BC1149" i="1"/>
  <c r="AZ1150" i="1"/>
  <c r="BA1150" i="1"/>
  <c r="BC1150" i="1"/>
  <c r="AZ1151" i="1"/>
  <c r="BA1151" i="1"/>
  <c r="BC1151" i="1"/>
  <c r="AZ1152" i="1"/>
  <c r="BA1152" i="1"/>
  <c r="BC1152" i="1"/>
  <c r="AZ1153" i="1"/>
  <c r="BA1153" i="1"/>
  <c r="BC1153" i="1"/>
  <c r="AZ1154" i="1"/>
  <c r="BA1154" i="1"/>
  <c r="BC1154" i="1"/>
  <c r="AZ1155" i="1"/>
  <c r="BA1155" i="1"/>
  <c r="BC1155" i="1"/>
  <c r="AZ1156" i="1"/>
  <c r="BA1156" i="1"/>
  <c r="BC1156" i="1"/>
  <c r="AZ1157" i="1"/>
  <c r="BA1157" i="1"/>
  <c r="BC1157" i="1"/>
  <c r="AZ1158" i="1"/>
  <c r="BA1158" i="1"/>
  <c r="BC1158" i="1"/>
  <c r="AZ1159" i="1"/>
  <c r="BA1159" i="1"/>
  <c r="BC1159" i="1"/>
  <c r="AZ1160" i="1"/>
  <c r="BA1160" i="1"/>
  <c r="BC1160" i="1"/>
  <c r="AZ1161" i="1"/>
  <c r="BA1161" i="1"/>
  <c r="BC1161" i="1"/>
  <c r="AZ1162" i="1"/>
  <c r="BA1162" i="1"/>
  <c r="BC1162" i="1"/>
  <c r="AZ1163" i="1"/>
  <c r="BA1163" i="1"/>
  <c r="BC1163" i="1"/>
  <c r="AZ1164" i="1"/>
  <c r="BA1164" i="1"/>
  <c r="BC1164" i="1"/>
  <c r="AZ1165" i="1"/>
  <c r="BA1165" i="1"/>
  <c r="BC1165" i="1"/>
  <c r="AZ1166" i="1"/>
  <c r="BA1166" i="1"/>
  <c r="BC1166" i="1"/>
  <c r="AZ1167" i="1"/>
  <c r="BA1167" i="1"/>
  <c r="BC1167" i="1"/>
  <c r="AZ1168" i="1"/>
  <c r="BA1168" i="1"/>
  <c r="BC1168" i="1"/>
  <c r="AZ1169" i="1"/>
  <c r="BA1169" i="1"/>
  <c r="BC1169" i="1"/>
  <c r="AZ1170" i="1"/>
  <c r="BA1170" i="1"/>
  <c r="BC1170" i="1"/>
  <c r="AZ1171" i="1"/>
  <c r="BA1171" i="1"/>
  <c r="BC1171" i="1"/>
  <c r="AZ1172" i="1"/>
  <c r="BA1172" i="1"/>
  <c r="BC1172" i="1"/>
  <c r="AZ1173" i="1"/>
  <c r="BA1173" i="1"/>
  <c r="BC1173" i="1"/>
  <c r="AZ1174" i="1"/>
  <c r="BA1174" i="1"/>
  <c r="BC1174" i="1"/>
  <c r="AZ1175" i="1"/>
  <c r="BA1175" i="1"/>
  <c r="BC1175" i="1"/>
  <c r="AZ1176" i="1"/>
  <c r="BA1176" i="1"/>
  <c r="BC1176" i="1"/>
  <c r="AZ1177" i="1"/>
  <c r="BA1177" i="1"/>
  <c r="BC1177" i="1"/>
  <c r="AZ1178" i="1"/>
  <c r="BA1178" i="1"/>
  <c r="BC1178" i="1"/>
  <c r="AZ1179" i="1"/>
  <c r="BA1179" i="1"/>
  <c r="BC1179" i="1"/>
  <c r="AZ1180" i="1"/>
  <c r="BA1180" i="1"/>
  <c r="BC1180" i="1"/>
  <c r="AZ1181" i="1"/>
  <c r="BA1181" i="1"/>
  <c r="BC1181" i="1"/>
  <c r="AZ1182" i="1"/>
  <c r="BA1182" i="1"/>
  <c r="BC1182" i="1"/>
  <c r="AZ1183" i="1"/>
  <c r="BA1183" i="1"/>
  <c r="BC1183" i="1"/>
  <c r="AZ1184" i="1"/>
  <c r="BA1184" i="1"/>
  <c r="BC1184" i="1"/>
  <c r="AZ1185" i="1"/>
  <c r="BA1185" i="1"/>
  <c r="BC1185" i="1"/>
  <c r="AZ1186" i="1"/>
  <c r="BA1186" i="1"/>
  <c r="BC1186" i="1"/>
  <c r="AZ1187" i="1"/>
  <c r="BA1187" i="1"/>
  <c r="BC1187" i="1"/>
  <c r="AZ1188" i="1"/>
  <c r="BA1188" i="1"/>
  <c r="BC1188" i="1"/>
  <c r="AZ1189" i="1"/>
  <c r="BA1189" i="1"/>
  <c r="BC1189" i="1"/>
  <c r="AZ1190" i="1"/>
  <c r="BA1190" i="1"/>
  <c r="BC1190" i="1"/>
  <c r="AZ1191" i="1"/>
  <c r="BA1191" i="1"/>
  <c r="BC1191" i="1"/>
  <c r="AZ1192" i="1"/>
  <c r="BA1192" i="1"/>
  <c r="BC1192" i="1"/>
  <c r="AZ1193" i="1"/>
  <c r="BA1193" i="1"/>
  <c r="BC1193" i="1"/>
  <c r="AZ1194" i="1"/>
  <c r="BA1194" i="1"/>
  <c r="BC1194" i="1"/>
  <c r="AZ1195" i="1"/>
  <c r="BA1195" i="1"/>
  <c r="BC1195" i="1"/>
  <c r="AZ1196" i="1"/>
  <c r="BA1196" i="1"/>
  <c r="BC1196" i="1"/>
  <c r="AZ1197" i="1"/>
  <c r="BA1197" i="1"/>
  <c r="BC1197" i="1"/>
  <c r="AZ1198" i="1"/>
  <c r="BA1198" i="1"/>
  <c r="BC1198" i="1"/>
  <c r="AZ1199" i="1"/>
  <c r="BA1199" i="1"/>
  <c r="BC1199" i="1"/>
  <c r="AZ1200" i="1"/>
  <c r="BA1200" i="1"/>
  <c r="BC1200" i="1"/>
  <c r="AZ1201" i="1"/>
  <c r="BA1201" i="1"/>
  <c r="BC1201" i="1"/>
  <c r="AZ1202" i="1"/>
  <c r="BA1202" i="1"/>
  <c r="BC1202" i="1"/>
  <c r="AZ1203" i="1"/>
  <c r="BA1203" i="1"/>
  <c r="BC1203" i="1"/>
  <c r="AZ1204" i="1"/>
  <c r="BA1204" i="1"/>
  <c r="BC1204" i="1"/>
  <c r="AZ1205" i="1"/>
  <c r="BA1205" i="1"/>
  <c r="BC1205" i="1"/>
  <c r="AZ1206" i="1"/>
  <c r="BA1206" i="1"/>
  <c r="BC1206" i="1"/>
  <c r="AZ1207" i="1"/>
  <c r="BA1207" i="1"/>
  <c r="BC1207" i="1"/>
  <c r="AZ1208" i="1"/>
  <c r="BA1208" i="1"/>
  <c r="BC1208" i="1"/>
  <c r="AZ1209" i="1"/>
  <c r="BA1209" i="1"/>
  <c r="BC1209" i="1"/>
  <c r="AZ1210" i="1"/>
  <c r="BA1210" i="1"/>
  <c r="BC1210" i="1"/>
  <c r="AZ1211" i="1"/>
  <c r="BA1211" i="1"/>
  <c r="BC1211" i="1"/>
  <c r="AZ1212" i="1"/>
  <c r="BA1212" i="1"/>
  <c r="BC1212" i="1"/>
  <c r="AZ1213" i="1"/>
  <c r="BA1213" i="1"/>
  <c r="BC1213" i="1"/>
  <c r="AZ1214" i="1"/>
  <c r="BA1214" i="1"/>
  <c r="BC1214" i="1"/>
  <c r="AZ1215" i="1"/>
  <c r="BA1215" i="1"/>
  <c r="BC1215" i="1"/>
  <c r="AZ1216" i="1"/>
  <c r="BA1216" i="1"/>
  <c r="BC1216" i="1"/>
  <c r="AZ1217" i="1"/>
  <c r="BA1217" i="1"/>
  <c r="BC1217" i="1"/>
  <c r="AZ1218" i="1"/>
  <c r="BA1218" i="1"/>
  <c r="BC1218" i="1"/>
  <c r="AZ1219" i="1"/>
  <c r="BA1219" i="1"/>
  <c r="BC1219" i="1"/>
  <c r="AZ1220" i="1"/>
  <c r="BA1220" i="1"/>
  <c r="BC1220" i="1"/>
  <c r="AZ1221" i="1"/>
  <c r="BA1221" i="1"/>
  <c r="BC1221" i="1"/>
  <c r="AZ1222" i="1"/>
  <c r="BA1222" i="1"/>
  <c r="BC1222" i="1"/>
  <c r="AZ1223" i="1"/>
  <c r="BA1223" i="1"/>
  <c r="BC1223" i="1"/>
  <c r="AZ1224" i="1"/>
  <c r="BA1224" i="1"/>
  <c r="BC1224" i="1"/>
  <c r="AZ1225" i="1"/>
  <c r="BA1225" i="1"/>
  <c r="BC1225" i="1"/>
  <c r="AZ1226" i="1"/>
  <c r="BA1226" i="1"/>
  <c r="BC1226" i="1"/>
  <c r="AZ1227" i="1"/>
  <c r="BA1227" i="1"/>
  <c r="BC1227" i="1"/>
  <c r="AZ1228" i="1"/>
  <c r="BA1228" i="1"/>
  <c r="BC1228" i="1"/>
  <c r="AZ1229" i="1"/>
  <c r="BA1229" i="1"/>
  <c r="BC1229" i="1"/>
  <c r="AZ1230" i="1"/>
  <c r="BA1230" i="1"/>
  <c r="BC1230" i="1"/>
  <c r="AZ1231" i="1"/>
  <c r="BA1231" i="1"/>
  <c r="BC1231" i="1"/>
  <c r="AZ1232" i="1"/>
  <c r="BA1232" i="1"/>
  <c r="BC1232" i="1"/>
  <c r="AZ1233" i="1"/>
  <c r="BA1233" i="1"/>
  <c r="BC1233" i="1"/>
  <c r="AZ1234" i="1"/>
  <c r="BA1234" i="1"/>
  <c r="BC1234" i="1"/>
  <c r="AZ1235" i="1"/>
  <c r="BA1235" i="1"/>
  <c r="BC1235" i="1"/>
  <c r="AZ1236" i="1"/>
  <c r="BA1236" i="1"/>
  <c r="BC1236" i="1"/>
  <c r="AZ1237" i="1"/>
  <c r="BA1237" i="1"/>
  <c r="BC1237" i="1"/>
  <c r="AZ1238" i="1"/>
  <c r="BA1238" i="1"/>
  <c r="BC1238" i="1"/>
  <c r="AZ1239" i="1"/>
  <c r="BA1239" i="1"/>
  <c r="BC1239" i="1"/>
  <c r="AZ1240" i="1"/>
  <c r="BA1240" i="1"/>
  <c r="BC1240" i="1"/>
  <c r="AZ1241" i="1"/>
  <c r="BA1241" i="1"/>
  <c r="BC1241" i="1"/>
  <c r="AZ1242" i="1"/>
  <c r="BA1242" i="1"/>
  <c r="BC1242" i="1"/>
  <c r="AZ1090" i="1"/>
  <c r="BA1090" i="1"/>
  <c r="BC1090" i="1"/>
  <c r="AZ1091" i="1"/>
  <c r="BA1091" i="1"/>
  <c r="BC1091" i="1"/>
  <c r="AZ1092" i="1"/>
  <c r="BA1092" i="1"/>
  <c r="BC1092" i="1"/>
  <c r="AZ1093" i="1"/>
  <c r="BA1093" i="1"/>
  <c r="BC1093" i="1"/>
  <c r="AZ1094" i="1"/>
  <c r="BA1094" i="1"/>
  <c r="BC1094" i="1"/>
  <c r="AZ1095" i="1"/>
  <c r="BA1095" i="1"/>
  <c r="BC1095" i="1"/>
  <c r="AZ1096" i="1"/>
  <c r="BA1096" i="1"/>
  <c r="BC1096" i="1"/>
  <c r="AZ1097" i="1"/>
  <c r="BA1097" i="1"/>
  <c r="BC1097" i="1"/>
  <c r="AZ1098" i="1"/>
  <c r="BA1098" i="1"/>
  <c r="BC1098" i="1"/>
  <c r="AZ1099" i="1"/>
  <c r="BA1099" i="1"/>
  <c r="BC1099" i="1"/>
  <c r="AZ1100" i="1"/>
  <c r="BA1100" i="1"/>
  <c r="BC1100" i="1"/>
  <c r="AZ1101" i="1"/>
  <c r="BA1101" i="1"/>
  <c r="BC1101" i="1"/>
  <c r="AZ1102" i="1"/>
  <c r="BA1102" i="1"/>
  <c r="BC1102" i="1"/>
  <c r="AZ1103" i="1"/>
  <c r="BA1103" i="1"/>
  <c r="BC1103" i="1"/>
  <c r="AZ1104" i="1"/>
  <c r="BA1104" i="1"/>
  <c r="BC1104" i="1"/>
  <c r="AZ1105" i="1"/>
  <c r="BA1105" i="1"/>
  <c r="BC1105" i="1"/>
  <c r="AZ1106" i="1"/>
  <c r="BA1106" i="1"/>
  <c r="BC1106" i="1"/>
  <c r="AZ1107" i="1"/>
  <c r="BA1107" i="1"/>
  <c r="BC1107" i="1"/>
  <c r="AZ1108" i="1"/>
  <c r="BA1108" i="1"/>
  <c r="BC1108" i="1"/>
  <c r="AZ1109" i="1"/>
  <c r="BA1109" i="1"/>
  <c r="BC1109" i="1"/>
  <c r="AZ1110" i="1"/>
  <c r="BA1110" i="1"/>
  <c r="BC1110" i="1"/>
  <c r="AZ1111" i="1"/>
  <c r="BA1111" i="1"/>
  <c r="BC1111" i="1"/>
  <c r="AZ1112" i="1"/>
  <c r="BA1112" i="1"/>
  <c r="BC1112" i="1"/>
  <c r="AZ1113" i="1"/>
  <c r="BA1113" i="1"/>
  <c r="BC1113" i="1"/>
  <c r="AZ1114" i="1"/>
  <c r="BA1114" i="1"/>
  <c r="BC1114" i="1"/>
  <c r="AZ1115" i="1"/>
  <c r="BA1115" i="1"/>
  <c r="BC1115" i="1"/>
  <c r="AZ1116" i="1"/>
  <c r="BA1116" i="1"/>
  <c r="BC1116" i="1"/>
  <c r="AZ1117" i="1"/>
  <c r="BA1117" i="1"/>
  <c r="BC1117" i="1"/>
  <c r="AZ1118" i="1"/>
  <c r="BA1118" i="1"/>
  <c r="BC1118" i="1"/>
  <c r="AZ1119" i="1"/>
  <c r="BA1119" i="1"/>
  <c r="BC1119" i="1"/>
  <c r="AZ1120" i="1"/>
  <c r="BA1120" i="1"/>
  <c r="BC1120" i="1"/>
  <c r="AZ1121" i="1"/>
  <c r="BA1121" i="1"/>
  <c r="BC1121" i="1"/>
  <c r="AZ1122" i="1"/>
  <c r="BA1122" i="1"/>
  <c r="BC1122" i="1"/>
  <c r="AZ1123" i="1"/>
  <c r="BA1123" i="1"/>
  <c r="BC1123" i="1"/>
  <c r="AZ1124" i="1"/>
  <c r="BA1124" i="1"/>
  <c r="BC1124" i="1"/>
  <c r="AZ1125" i="1"/>
  <c r="BA1125" i="1"/>
  <c r="BC1125" i="1"/>
  <c r="AZ1126" i="1"/>
  <c r="BA1126" i="1"/>
  <c r="BC1126" i="1"/>
  <c r="AZ1127" i="1"/>
  <c r="BA1127" i="1"/>
  <c r="BC1127" i="1"/>
  <c r="AZ1128" i="1"/>
  <c r="BA1128" i="1"/>
  <c r="BC1128" i="1"/>
  <c r="AZ1129" i="1"/>
  <c r="BA1129" i="1"/>
  <c r="BC1129" i="1"/>
  <c r="AZ1130" i="1"/>
  <c r="BA1130" i="1"/>
  <c r="BC1130" i="1"/>
  <c r="AZ1131" i="1"/>
  <c r="BA1131" i="1"/>
  <c r="BC1131" i="1"/>
  <c r="AZ1132" i="1"/>
  <c r="BA1132" i="1"/>
  <c r="BC1132" i="1"/>
  <c r="AZ1133" i="1"/>
  <c r="BA1133" i="1"/>
  <c r="BC1133" i="1"/>
  <c r="AZ1134" i="1"/>
  <c r="BA1134" i="1"/>
  <c r="BC1134" i="1"/>
  <c r="AZ1135" i="1"/>
  <c r="BA1135" i="1"/>
  <c r="BC1135" i="1"/>
  <c r="AZ1136" i="1"/>
  <c r="BA1136" i="1"/>
  <c r="BC1136" i="1"/>
  <c r="AZ1137" i="1"/>
  <c r="BA1137" i="1"/>
  <c r="BC1137" i="1"/>
  <c r="AZ1138" i="1"/>
  <c r="BA1138" i="1"/>
  <c r="BC1138" i="1"/>
  <c r="AZ1139" i="1"/>
  <c r="BA1139" i="1"/>
  <c r="BC1139" i="1"/>
  <c r="AZ1140" i="1"/>
  <c r="BA1140" i="1"/>
  <c r="BC1140" i="1"/>
  <c r="AZ1544" i="1"/>
  <c r="BA1544" i="1"/>
  <c r="BC1544" i="1"/>
  <c r="AZ917" i="1"/>
  <c r="BA917" i="1"/>
  <c r="BC917" i="1"/>
  <c r="AZ918" i="1"/>
  <c r="BA918" i="1"/>
  <c r="BC918" i="1"/>
  <c r="AZ919" i="1"/>
  <c r="BA919" i="1"/>
  <c r="BC919" i="1"/>
  <c r="AZ920" i="1"/>
  <c r="BA920" i="1"/>
  <c r="BC920" i="1"/>
  <c r="AZ921" i="1"/>
  <c r="BA921" i="1"/>
  <c r="BC921" i="1"/>
  <c r="AZ922" i="1"/>
  <c r="BA922" i="1"/>
  <c r="BC922" i="1"/>
  <c r="AZ923" i="1"/>
  <c r="BA923" i="1"/>
  <c r="BC923" i="1"/>
  <c r="AZ924" i="1"/>
  <c r="BA924" i="1"/>
  <c r="BC924" i="1"/>
  <c r="AZ948" i="1"/>
  <c r="BA948" i="1"/>
  <c r="BC948" i="1"/>
  <c r="AZ949" i="1"/>
  <c r="BA949" i="1"/>
  <c r="BC949" i="1"/>
  <c r="AZ950" i="1"/>
  <c r="BA950" i="1"/>
  <c r="BC950" i="1"/>
  <c r="AZ951" i="1"/>
  <c r="BA951" i="1"/>
  <c r="BC951" i="1"/>
  <c r="AZ952" i="1"/>
  <c r="BA952" i="1"/>
  <c r="BC952" i="1"/>
  <c r="AZ953" i="1"/>
  <c r="BA953" i="1"/>
  <c r="BC953" i="1"/>
  <c r="AZ954" i="1"/>
  <c r="BA954" i="1"/>
  <c r="BC954" i="1"/>
  <c r="AZ955" i="1"/>
  <c r="BA955" i="1"/>
  <c r="BC955" i="1"/>
  <c r="AZ956" i="1"/>
  <c r="BA956" i="1"/>
  <c r="BC956" i="1"/>
  <c r="AZ957" i="1"/>
  <c r="BA957" i="1"/>
  <c r="BC957" i="1"/>
  <c r="AZ958" i="1"/>
  <c r="BA958" i="1"/>
  <c r="BC958" i="1"/>
  <c r="AZ959" i="1"/>
  <c r="BA959" i="1"/>
  <c r="BC959" i="1"/>
  <c r="AZ960" i="1"/>
  <c r="BA960" i="1"/>
  <c r="BC960" i="1"/>
  <c r="AZ961" i="1"/>
  <c r="BA961" i="1"/>
  <c r="BC961" i="1"/>
  <c r="AZ962" i="1"/>
  <c r="BA962" i="1"/>
  <c r="BC962" i="1"/>
  <c r="AZ963" i="1"/>
  <c r="BA963" i="1"/>
  <c r="BC963" i="1"/>
  <c r="AZ964" i="1"/>
  <c r="BA964" i="1"/>
  <c r="BC964" i="1"/>
  <c r="AZ965" i="1"/>
  <c r="BA965" i="1"/>
  <c r="BC965" i="1"/>
  <c r="AZ966" i="1"/>
  <c r="BA966" i="1"/>
  <c r="BC966" i="1"/>
  <c r="AZ967" i="1"/>
  <c r="BA967" i="1"/>
  <c r="BC967" i="1"/>
  <c r="AZ968" i="1"/>
  <c r="BA968" i="1"/>
  <c r="BC968" i="1"/>
  <c r="AZ969" i="1"/>
  <c r="BA969" i="1"/>
  <c r="BC969" i="1"/>
  <c r="AZ970" i="1"/>
  <c r="BA970" i="1"/>
  <c r="BC970" i="1"/>
  <c r="AZ971" i="1"/>
  <c r="BA971" i="1"/>
  <c r="BC971" i="1"/>
  <c r="AZ972" i="1"/>
  <c r="BA972" i="1"/>
  <c r="BC972" i="1"/>
  <c r="AZ973" i="1"/>
  <c r="BA973" i="1"/>
  <c r="BC973" i="1"/>
  <c r="AZ974" i="1"/>
  <c r="BA974" i="1"/>
  <c r="BC974" i="1"/>
  <c r="AZ975" i="1"/>
  <c r="BA975" i="1"/>
  <c r="BC975" i="1"/>
  <c r="AZ976" i="1"/>
  <c r="BA976" i="1"/>
  <c r="BC976" i="1"/>
  <c r="AZ977" i="1"/>
  <c r="BA977" i="1"/>
  <c r="BC977" i="1"/>
  <c r="AZ978" i="1"/>
  <c r="BA978" i="1"/>
  <c r="BC978" i="1"/>
  <c r="AZ979" i="1"/>
  <c r="BA979" i="1"/>
  <c r="BC979" i="1"/>
  <c r="AZ980" i="1"/>
  <c r="BA980" i="1"/>
  <c r="BC980" i="1"/>
  <c r="AZ981" i="1"/>
  <c r="BA981" i="1"/>
  <c r="BC981" i="1"/>
  <c r="AZ982" i="1"/>
  <c r="BA982" i="1"/>
  <c r="BC982" i="1"/>
  <c r="AZ983" i="1"/>
  <c r="BA983" i="1"/>
  <c r="BC983" i="1"/>
  <c r="AZ942" i="1"/>
  <c r="BA942" i="1"/>
  <c r="BC942" i="1"/>
  <c r="AZ943" i="1"/>
  <c r="BA943" i="1"/>
  <c r="BC943" i="1"/>
  <c r="AZ944" i="1"/>
  <c r="BA944" i="1"/>
  <c r="BC944" i="1"/>
  <c r="AZ945" i="1"/>
  <c r="BA945" i="1"/>
  <c r="BC945" i="1"/>
  <c r="AZ946" i="1"/>
  <c r="BA946" i="1"/>
  <c r="BC946" i="1"/>
  <c r="AZ947" i="1"/>
  <c r="BA947" i="1"/>
  <c r="BC947" i="1"/>
  <c r="AZ929" i="1"/>
  <c r="BA929" i="1"/>
  <c r="BC929" i="1"/>
  <c r="AZ930" i="1"/>
  <c r="BA930" i="1"/>
  <c r="BC930" i="1"/>
  <c r="AZ931" i="1"/>
  <c r="BA931" i="1"/>
  <c r="BC931" i="1"/>
  <c r="AZ932" i="1"/>
  <c r="BA932" i="1"/>
  <c r="BC932" i="1"/>
  <c r="AZ933" i="1"/>
  <c r="BA933" i="1"/>
  <c r="BC933" i="1"/>
  <c r="AZ925" i="1"/>
  <c r="BA925" i="1"/>
  <c r="BC925" i="1"/>
  <c r="AZ926" i="1"/>
  <c r="BA926" i="1"/>
  <c r="BC926" i="1"/>
  <c r="AZ927" i="1"/>
  <c r="BA927" i="1"/>
  <c r="BC927" i="1"/>
  <c r="AZ928" i="1"/>
  <c r="BA928" i="1"/>
  <c r="BC928" i="1"/>
  <c r="AZ934" i="1"/>
  <c r="BA934" i="1"/>
  <c r="BC934" i="1"/>
  <c r="AZ935" i="1"/>
  <c r="BA935" i="1"/>
  <c r="BC935" i="1"/>
  <c r="AZ936" i="1"/>
  <c r="BA936" i="1"/>
  <c r="BC936" i="1"/>
  <c r="AZ937" i="1"/>
  <c r="BA937" i="1"/>
  <c r="BC937" i="1"/>
  <c r="AZ940" i="1"/>
  <c r="BA940" i="1"/>
  <c r="BC940" i="1"/>
  <c r="AZ941" i="1"/>
  <c r="BA941" i="1"/>
  <c r="BC941" i="1"/>
  <c r="AZ938" i="1"/>
  <c r="BA938" i="1"/>
  <c r="BC938" i="1"/>
  <c r="AZ939" i="1"/>
  <c r="BA939" i="1"/>
  <c r="BC939" i="1"/>
  <c r="AZ914" i="1"/>
  <c r="BA914" i="1"/>
  <c r="BC914" i="1"/>
  <c r="AZ910" i="1"/>
  <c r="BA910" i="1"/>
  <c r="BC910" i="1"/>
  <c r="AZ911" i="1"/>
  <c r="BA911" i="1"/>
  <c r="BC911" i="1"/>
  <c r="AZ912" i="1"/>
  <c r="BA912" i="1"/>
  <c r="BC912" i="1"/>
  <c r="AZ913" i="1"/>
  <c r="BA913" i="1"/>
  <c r="BC913" i="1"/>
  <c r="AZ1299" i="1"/>
  <c r="BA1299" i="1"/>
  <c r="BC1299" i="1"/>
  <c r="AZ1300" i="1"/>
  <c r="BA1300" i="1"/>
  <c r="BC1300" i="1"/>
  <c r="AZ1301" i="1"/>
  <c r="BA1301" i="1"/>
  <c r="BC1301" i="1"/>
  <c r="AZ1302" i="1"/>
  <c r="BA1302" i="1"/>
  <c r="BC1302" i="1"/>
  <c r="AZ448" i="1"/>
  <c r="BA448" i="1"/>
  <c r="BC448" i="1"/>
  <c r="AZ915" i="1"/>
  <c r="BA915" i="1"/>
  <c r="BC915" i="1"/>
  <c r="AZ916" i="1"/>
  <c r="BA916" i="1"/>
  <c r="BC916" i="1"/>
  <c r="AZ455" i="1"/>
  <c r="BA455" i="1"/>
  <c r="BC455" i="1"/>
  <c r="AZ456" i="1"/>
  <c r="BA456" i="1"/>
  <c r="BC456" i="1"/>
  <c r="AZ457" i="1"/>
  <c r="BA457" i="1"/>
  <c r="BC457" i="1"/>
  <c r="AZ458" i="1"/>
  <c r="BA458" i="1"/>
  <c r="BC458" i="1"/>
  <c r="AZ459" i="1"/>
  <c r="BA459" i="1"/>
  <c r="BC459" i="1"/>
  <c r="AZ460" i="1"/>
  <c r="BA460" i="1"/>
  <c r="BC460" i="1"/>
  <c r="AZ461" i="1"/>
  <c r="BA461" i="1"/>
  <c r="BC461" i="1"/>
  <c r="AZ462" i="1"/>
  <c r="BA462" i="1"/>
  <c r="BC462" i="1"/>
  <c r="AZ463" i="1"/>
  <c r="BA463" i="1"/>
  <c r="BC463" i="1"/>
  <c r="AZ464" i="1"/>
  <c r="BA464" i="1"/>
  <c r="BC464" i="1"/>
  <c r="AZ465" i="1"/>
  <c r="BA465" i="1"/>
  <c r="BC465" i="1"/>
  <c r="AZ466" i="1"/>
  <c r="BA466" i="1"/>
  <c r="BC466" i="1"/>
  <c r="AZ467" i="1"/>
  <c r="BA467" i="1"/>
  <c r="BC467" i="1"/>
  <c r="AZ468" i="1"/>
  <c r="BA468" i="1"/>
  <c r="BC468" i="1"/>
  <c r="AZ469" i="1"/>
  <c r="BA469" i="1"/>
  <c r="BC469" i="1"/>
  <c r="AZ470" i="1"/>
  <c r="BA470" i="1"/>
  <c r="BC470" i="1"/>
  <c r="AZ471" i="1"/>
  <c r="BA471" i="1"/>
  <c r="BC471" i="1"/>
  <c r="AZ472" i="1"/>
  <c r="BA472" i="1"/>
  <c r="BC472" i="1"/>
  <c r="AZ473" i="1"/>
  <c r="BA473" i="1"/>
  <c r="BC473" i="1"/>
  <c r="AZ474" i="1"/>
  <c r="BA474" i="1"/>
  <c r="BC474" i="1"/>
  <c r="AZ475" i="1"/>
  <c r="BA475" i="1"/>
  <c r="BC475" i="1"/>
  <c r="AZ476" i="1"/>
  <c r="BA476" i="1"/>
  <c r="BC476" i="1"/>
  <c r="AZ477" i="1"/>
  <c r="BA477" i="1"/>
  <c r="BC477" i="1"/>
  <c r="AZ478" i="1"/>
  <c r="BA478" i="1"/>
  <c r="BC478" i="1"/>
  <c r="AZ479" i="1"/>
  <c r="BA479" i="1"/>
  <c r="BC479" i="1"/>
  <c r="AZ480" i="1"/>
  <c r="BA480" i="1"/>
  <c r="BC480" i="1"/>
  <c r="AZ481" i="1"/>
  <c r="BA481" i="1"/>
  <c r="BC481" i="1"/>
  <c r="AZ482" i="1"/>
  <c r="BA482" i="1"/>
  <c r="BC482" i="1"/>
  <c r="AZ483" i="1"/>
  <c r="BA483" i="1"/>
  <c r="BC483" i="1"/>
  <c r="AZ484" i="1"/>
  <c r="BA484" i="1"/>
  <c r="BC484" i="1"/>
  <c r="AZ485" i="1"/>
  <c r="BA485" i="1"/>
  <c r="BC485" i="1"/>
  <c r="AZ486" i="1"/>
  <c r="BA486" i="1"/>
  <c r="BC486" i="1"/>
  <c r="AZ451" i="1"/>
  <c r="BA451" i="1"/>
  <c r="BC451" i="1"/>
  <c r="AZ452" i="1"/>
  <c r="BA452" i="1"/>
  <c r="BC452" i="1"/>
  <c r="AZ453" i="1"/>
  <c r="BA453" i="1"/>
  <c r="BC453" i="1"/>
  <c r="AZ488" i="1"/>
  <c r="BA488" i="1"/>
  <c r="BC488" i="1"/>
  <c r="AZ489" i="1"/>
  <c r="BA489" i="1"/>
  <c r="BC489" i="1"/>
  <c r="AZ490" i="1"/>
  <c r="BA490" i="1"/>
  <c r="BC490" i="1"/>
  <c r="AZ491" i="1"/>
  <c r="BA491" i="1"/>
  <c r="BC491" i="1"/>
  <c r="AZ492" i="1"/>
  <c r="BA492" i="1"/>
  <c r="BC492" i="1"/>
  <c r="AZ493" i="1"/>
  <c r="BA493" i="1"/>
  <c r="BC493" i="1"/>
  <c r="AZ487" i="1"/>
  <c r="BA487" i="1"/>
  <c r="BC487" i="1"/>
  <c r="AZ494" i="1"/>
  <c r="BA494" i="1"/>
  <c r="BC494" i="1"/>
  <c r="AZ495" i="1"/>
  <c r="BA495" i="1"/>
  <c r="BC495" i="1"/>
  <c r="AZ496" i="1"/>
  <c r="BA496" i="1"/>
  <c r="BC496" i="1"/>
  <c r="AZ497" i="1"/>
  <c r="BA497" i="1"/>
  <c r="BC497" i="1"/>
  <c r="AZ498" i="1"/>
  <c r="BA498" i="1"/>
  <c r="BC498" i="1"/>
  <c r="AZ499" i="1"/>
  <c r="BA499" i="1"/>
  <c r="BC499" i="1"/>
  <c r="AZ500" i="1"/>
  <c r="BA500" i="1"/>
  <c r="BC500" i="1"/>
  <c r="AZ501" i="1"/>
  <c r="BA501" i="1"/>
  <c r="BC501" i="1"/>
  <c r="AZ502" i="1"/>
  <c r="BA502" i="1"/>
  <c r="BC502" i="1"/>
  <c r="AZ503" i="1"/>
  <c r="BA503" i="1"/>
  <c r="BC503" i="1"/>
  <c r="AZ504" i="1"/>
  <c r="BA504" i="1"/>
  <c r="BC504" i="1"/>
  <c r="AZ505" i="1"/>
  <c r="BA505" i="1"/>
  <c r="BC505" i="1"/>
  <c r="AZ506" i="1"/>
  <c r="BA506" i="1"/>
  <c r="BC506" i="1"/>
  <c r="AZ507" i="1"/>
  <c r="BA507" i="1"/>
  <c r="BC507" i="1"/>
  <c r="AZ508" i="1"/>
  <c r="BA508" i="1"/>
  <c r="BC508" i="1"/>
  <c r="AZ509" i="1"/>
  <c r="BA509" i="1"/>
  <c r="BC509" i="1"/>
  <c r="AZ510" i="1"/>
  <c r="BA510" i="1"/>
  <c r="BC510" i="1"/>
  <c r="AZ511" i="1"/>
  <c r="BA511" i="1"/>
  <c r="BC511" i="1"/>
  <c r="AZ512" i="1"/>
  <c r="BA512" i="1"/>
  <c r="BC512" i="1"/>
  <c r="AZ513" i="1"/>
  <c r="BA513" i="1"/>
  <c r="BC513" i="1"/>
  <c r="AZ514" i="1"/>
  <c r="BA514" i="1"/>
  <c r="BC514" i="1"/>
  <c r="AZ515" i="1"/>
  <c r="BA515" i="1"/>
  <c r="BC515" i="1"/>
  <c r="AZ516" i="1"/>
  <c r="BA516" i="1"/>
  <c r="BC516" i="1"/>
  <c r="AZ517" i="1"/>
  <c r="BA517" i="1"/>
  <c r="BC517" i="1"/>
  <c r="AZ518" i="1"/>
  <c r="BA518" i="1"/>
  <c r="BC518" i="1"/>
  <c r="AZ519" i="1"/>
  <c r="BA519" i="1"/>
  <c r="BC519" i="1"/>
  <c r="AZ520" i="1"/>
  <c r="BA520" i="1"/>
  <c r="BC520" i="1"/>
  <c r="AZ521" i="1"/>
  <c r="BA521" i="1"/>
  <c r="BC521" i="1"/>
  <c r="AZ522" i="1"/>
  <c r="BA522" i="1"/>
  <c r="BC522" i="1"/>
  <c r="AZ523" i="1"/>
  <c r="BA523" i="1"/>
  <c r="BC523" i="1"/>
  <c r="AZ524" i="1"/>
  <c r="BA524" i="1"/>
  <c r="BC524" i="1"/>
  <c r="AZ525" i="1"/>
  <c r="BA525" i="1"/>
  <c r="BC525" i="1"/>
  <c r="AZ526" i="1"/>
  <c r="BA526" i="1"/>
  <c r="BC526" i="1"/>
  <c r="AZ527" i="1"/>
  <c r="BA527" i="1"/>
  <c r="BC527" i="1"/>
  <c r="AZ528" i="1"/>
  <c r="BA528" i="1"/>
  <c r="BC528" i="1"/>
  <c r="AZ529" i="1"/>
  <c r="BA529" i="1"/>
  <c r="BC529" i="1"/>
  <c r="AZ530" i="1"/>
  <c r="BA530" i="1"/>
  <c r="BC530" i="1"/>
  <c r="AZ531" i="1"/>
  <c r="BA531" i="1"/>
  <c r="BC531" i="1"/>
  <c r="AZ532" i="1"/>
  <c r="BA532" i="1"/>
  <c r="BC532" i="1"/>
  <c r="AZ533" i="1"/>
  <c r="BA533" i="1"/>
  <c r="BC533" i="1"/>
  <c r="AZ534" i="1"/>
  <c r="BA534" i="1"/>
  <c r="BC534" i="1"/>
  <c r="AZ535" i="1"/>
  <c r="BA535" i="1"/>
  <c r="BC535" i="1"/>
  <c r="AZ536" i="1"/>
  <c r="BA536" i="1"/>
  <c r="BC536" i="1"/>
  <c r="AZ449" i="1"/>
  <c r="BA449" i="1"/>
  <c r="BC449" i="1"/>
  <c r="AZ450" i="1"/>
  <c r="BA450" i="1"/>
  <c r="BC450" i="1"/>
  <c r="AZ435" i="1"/>
  <c r="BA435" i="1"/>
  <c r="BC435" i="1"/>
  <c r="AZ436" i="1"/>
  <c r="BA436" i="1"/>
  <c r="BC436" i="1"/>
  <c r="AZ437" i="1"/>
  <c r="BA437" i="1"/>
  <c r="BC437" i="1"/>
  <c r="AZ438" i="1"/>
  <c r="BA438" i="1"/>
  <c r="BC438" i="1"/>
  <c r="AZ439" i="1"/>
  <c r="BA439" i="1"/>
  <c r="BC439" i="1"/>
  <c r="AZ440" i="1"/>
  <c r="BA440" i="1"/>
  <c r="BC440" i="1"/>
  <c r="AZ441" i="1"/>
  <c r="BA441" i="1"/>
  <c r="BC441" i="1"/>
  <c r="AZ442" i="1"/>
  <c r="BA442" i="1"/>
  <c r="BC442" i="1"/>
  <c r="AZ443" i="1"/>
  <c r="BA443" i="1"/>
  <c r="BC443" i="1"/>
  <c r="AZ444" i="1"/>
  <c r="BA444" i="1"/>
  <c r="BC444" i="1"/>
  <c r="AZ445" i="1"/>
  <c r="BA445" i="1"/>
  <c r="BC445" i="1"/>
  <c r="AZ446" i="1"/>
  <c r="BA446" i="1"/>
  <c r="BC446" i="1"/>
  <c r="AZ447" i="1"/>
  <c r="BA447" i="1"/>
  <c r="BC447" i="1"/>
  <c r="AZ216" i="1"/>
  <c r="BA216" i="1"/>
  <c r="BC216" i="1"/>
  <c r="AZ217" i="1"/>
  <c r="BA217" i="1"/>
  <c r="BC217" i="1"/>
  <c r="AZ218" i="1"/>
  <c r="BA218" i="1"/>
  <c r="BC218" i="1"/>
  <c r="AZ219" i="1"/>
  <c r="BA219" i="1"/>
  <c r="BC219" i="1"/>
  <c r="AZ220" i="1"/>
  <c r="BA220" i="1"/>
  <c r="BC220" i="1"/>
  <c r="AZ221" i="1"/>
  <c r="BA221" i="1"/>
  <c r="BC221" i="1"/>
  <c r="AZ222" i="1"/>
  <c r="BA222" i="1"/>
  <c r="BC222" i="1"/>
  <c r="AZ223" i="1"/>
  <c r="BA223" i="1"/>
  <c r="BC223" i="1"/>
  <c r="AZ224" i="1"/>
  <c r="BA224" i="1"/>
  <c r="BC224" i="1"/>
  <c r="AZ225" i="1"/>
  <c r="BA225" i="1"/>
  <c r="BC225" i="1"/>
  <c r="AZ226" i="1"/>
  <c r="BA226" i="1"/>
  <c r="BC226" i="1"/>
  <c r="AZ227" i="1"/>
  <c r="BA227" i="1"/>
  <c r="BC227" i="1"/>
  <c r="AZ228" i="1"/>
  <c r="BA228" i="1"/>
  <c r="BC228" i="1"/>
  <c r="AZ229" i="1"/>
  <c r="BA229" i="1"/>
  <c r="BC229" i="1"/>
  <c r="AZ230" i="1"/>
  <c r="BA230" i="1"/>
  <c r="BC230" i="1"/>
  <c r="AZ231" i="1"/>
  <c r="BA231" i="1"/>
  <c r="BC231" i="1"/>
  <c r="AZ232" i="1"/>
  <c r="BA232" i="1"/>
  <c r="BC232" i="1"/>
  <c r="AZ301" i="1"/>
  <c r="BA301" i="1"/>
  <c r="BC301" i="1"/>
  <c r="AZ302" i="1"/>
  <c r="BA302" i="1"/>
  <c r="BC302" i="1"/>
  <c r="AZ303" i="1"/>
  <c r="BA303" i="1"/>
  <c r="BC303" i="1"/>
  <c r="AZ304" i="1"/>
  <c r="BA304" i="1"/>
  <c r="BC304" i="1"/>
  <c r="AZ305" i="1"/>
  <c r="BA305" i="1"/>
  <c r="BC305" i="1"/>
  <c r="AZ306" i="1"/>
  <c r="BA306" i="1"/>
  <c r="BC306" i="1"/>
  <c r="AZ307" i="1"/>
  <c r="BA307" i="1"/>
  <c r="BC307" i="1"/>
  <c r="AZ308" i="1"/>
  <c r="BA308" i="1"/>
  <c r="BC308" i="1"/>
  <c r="AZ309" i="1"/>
  <c r="BA309" i="1"/>
  <c r="BC309" i="1"/>
  <c r="AZ310" i="1"/>
  <c r="BA310" i="1"/>
  <c r="BC310" i="1"/>
  <c r="AZ311" i="1"/>
  <c r="BA311" i="1"/>
  <c r="BC311" i="1"/>
  <c r="AZ312" i="1"/>
  <c r="BA312" i="1"/>
  <c r="BC312" i="1"/>
  <c r="AZ313" i="1"/>
  <c r="BA313" i="1"/>
  <c r="BC313" i="1"/>
  <c r="AZ314" i="1"/>
  <c r="BA314" i="1"/>
  <c r="BC314" i="1"/>
  <c r="AZ315" i="1"/>
  <c r="BA315" i="1"/>
  <c r="BC315" i="1"/>
  <c r="AZ316" i="1"/>
  <c r="BA316" i="1"/>
  <c r="BC316" i="1"/>
  <c r="AZ317" i="1"/>
  <c r="BA317" i="1"/>
  <c r="BC317" i="1"/>
  <c r="AZ318" i="1"/>
  <c r="BA318" i="1"/>
  <c r="BC318" i="1"/>
  <c r="AZ319" i="1"/>
  <c r="BA319" i="1"/>
  <c r="BC319" i="1"/>
  <c r="AZ320" i="1"/>
  <c r="BA320" i="1"/>
  <c r="BC320" i="1"/>
  <c r="AZ321" i="1"/>
  <c r="BA321" i="1"/>
  <c r="BC321" i="1"/>
  <c r="AZ322" i="1"/>
  <c r="BA322" i="1"/>
  <c r="BC322" i="1"/>
  <c r="AZ323" i="1"/>
  <c r="BA323" i="1"/>
  <c r="BC323" i="1"/>
  <c r="AZ324" i="1"/>
  <c r="BA324" i="1"/>
  <c r="BC324" i="1"/>
  <c r="AZ325" i="1"/>
  <c r="BA325" i="1"/>
  <c r="BC325" i="1"/>
  <c r="AZ326" i="1"/>
  <c r="BA326" i="1"/>
  <c r="BC326" i="1"/>
  <c r="AZ327" i="1"/>
  <c r="BA327" i="1"/>
  <c r="BC327" i="1"/>
  <c r="AZ328" i="1"/>
  <c r="BA328" i="1"/>
  <c r="BC328" i="1"/>
  <c r="AZ329" i="1"/>
  <c r="BA329" i="1"/>
  <c r="BC329" i="1"/>
  <c r="AZ330" i="1"/>
  <c r="BA330" i="1"/>
  <c r="BC330" i="1"/>
  <c r="AZ331" i="1"/>
  <c r="BA331" i="1"/>
  <c r="BC331" i="1"/>
  <c r="AZ332" i="1"/>
  <c r="BA332" i="1"/>
  <c r="BC332" i="1"/>
  <c r="AZ333" i="1"/>
  <c r="BA333" i="1"/>
  <c r="BC333" i="1"/>
  <c r="AZ334" i="1"/>
  <c r="BA334" i="1"/>
  <c r="BC334" i="1"/>
  <c r="AZ335" i="1"/>
  <c r="BA335" i="1"/>
  <c r="BC335" i="1"/>
  <c r="AZ336" i="1"/>
  <c r="BA336" i="1"/>
  <c r="BC336" i="1"/>
  <c r="AZ337" i="1"/>
  <c r="BA337" i="1"/>
  <c r="BC337" i="1"/>
  <c r="AZ338" i="1"/>
  <c r="BA338" i="1"/>
  <c r="BC338" i="1"/>
  <c r="AZ339" i="1"/>
  <c r="BA339" i="1"/>
  <c r="BC339" i="1"/>
  <c r="AZ340" i="1"/>
  <c r="BA340" i="1"/>
  <c r="BC340" i="1"/>
  <c r="AZ298" i="1"/>
  <c r="BA298" i="1"/>
  <c r="BC298" i="1"/>
  <c r="AZ299" i="1"/>
  <c r="BA299" i="1"/>
  <c r="BC299" i="1"/>
  <c r="AZ300" i="1"/>
  <c r="BA300" i="1"/>
  <c r="BC300" i="1"/>
  <c r="AZ262" i="1"/>
  <c r="BA262" i="1"/>
  <c r="BC262" i="1"/>
  <c r="AZ263" i="1"/>
  <c r="BA263" i="1"/>
  <c r="BC263" i="1"/>
  <c r="AZ264" i="1"/>
  <c r="BA264" i="1"/>
  <c r="BC264" i="1"/>
  <c r="AZ265" i="1"/>
  <c r="BA265" i="1"/>
  <c r="BC265" i="1"/>
  <c r="AZ266" i="1"/>
  <c r="BA266" i="1"/>
  <c r="BC266" i="1"/>
  <c r="AZ267" i="1"/>
  <c r="BA267" i="1"/>
  <c r="BC267" i="1"/>
  <c r="AZ268" i="1"/>
  <c r="BA268" i="1"/>
  <c r="BC268" i="1"/>
  <c r="AZ269" i="1"/>
  <c r="BA269" i="1"/>
  <c r="BC269" i="1"/>
  <c r="AZ270" i="1"/>
  <c r="BA270" i="1"/>
  <c r="BC270" i="1"/>
  <c r="AZ271" i="1"/>
  <c r="BA271" i="1"/>
  <c r="BC271" i="1"/>
  <c r="AZ272" i="1"/>
  <c r="BA272" i="1"/>
  <c r="BC272" i="1"/>
  <c r="AZ273" i="1"/>
  <c r="BA273" i="1"/>
  <c r="BC273" i="1"/>
  <c r="AZ274" i="1"/>
  <c r="BA274" i="1"/>
  <c r="BC274" i="1"/>
  <c r="AZ275" i="1"/>
  <c r="BA275" i="1"/>
  <c r="BC275" i="1"/>
  <c r="AZ276" i="1"/>
  <c r="BA276" i="1"/>
  <c r="BC276" i="1"/>
  <c r="AZ277" i="1"/>
  <c r="BA277" i="1"/>
  <c r="BC277" i="1"/>
  <c r="AZ278" i="1"/>
  <c r="BA278" i="1"/>
  <c r="BC278" i="1"/>
  <c r="AZ279" i="1"/>
  <c r="BA279" i="1"/>
  <c r="BC279" i="1"/>
  <c r="AZ280" i="1"/>
  <c r="BA280" i="1"/>
  <c r="BC280" i="1"/>
  <c r="AZ281" i="1"/>
  <c r="BA281" i="1"/>
  <c r="BC281" i="1"/>
  <c r="AZ282" i="1"/>
  <c r="BA282" i="1"/>
  <c r="BC282" i="1"/>
  <c r="AZ283" i="1"/>
  <c r="BA283" i="1"/>
  <c r="BC283" i="1"/>
  <c r="AZ284" i="1"/>
  <c r="BA284" i="1"/>
  <c r="BC284" i="1"/>
  <c r="AZ285" i="1"/>
  <c r="BA285" i="1"/>
  <c r="BC285" i="1"/>
  <c r="AZ286" i="1"/>
  <c r="BA286" i="1"/>
  <c r="BC286" i="1"/>
  <c r="AZ287" i="1"/>
  <c r="BA287" i="1"/>
  <c r="BC287" i="1"/>
  <c r="AZ288" i="1"/>
  <c r="BA288" i="1"/>
  <c r="BC288" i="1"/>
  <c r="AZ289" i="1"/>
  <c r="BA289" i="1"/>
  <c r="BC289" i="1"/>
  <c r="AZ290" i="1"/>
  <c r="BA290" i="1"/>
  <c r="BC290" i="1"/>
  <c r="AZ291" i="1"/>
  <c r="BA291" i="1"/>
  <c r="BC291" i="1"/>
  <c r="AZ292" i="1"/>
  <c r="BA292" i="1"/>
  <c r="BC292" i="1"/>
  <c r="AZ293" i="1"/>
  <c r="BA293" i="1"/>
  <c r="BC293" i="1"/>
  <c r="AZ294" i="1"/>
  <c r="BA294" i="1"/>
  <c r="BC294" i="1"/>
  <c r="AZ295" i="1"/>
  <c r="BA295" i="1"/>
  <c r="BC295" i="1"/>
  <c r="AZ296" i="1"/>
  <c r="BA296" i="1"/>
  <c r="BC296" i="1"/>
  <c r="AZ297" i="1"/>
  <c r="BA297" i="1"/>
  <c r="BC297" i="1"/>
  <c r="AZ233" i="1"/>
  <c r="BA233" i="1"/>
  <c r="BC233" i="1"/>
  <c r="AZ234" i="1"/>
  <c r="BA234" i="1"/>
  <c r="BC234" i="1"/>
  <c r="AZ235" i="1"/>
  <c r="BA235" i="1"/>
  <c r="BC235" i="1"/>
  <c r="AZ236" i="1"/>
  <c r="BA236" i="1"/>
  <c r="BC236" i="1"/>
  <c r="AZ237" i="1"/>
  <c r="BA237" i="1"/>
  <c r="BC237" i="1"/>
  <c r="AZ238" i="1"/>
  <c r="BA238" i="1"/>
  <c r="BC238" i="1"/>
  <c r="AZ239" i="1"/>
  <c r="BA239" i="1"/>
  <c r="BC239" i="1"/>
  <c r="AZ240" i="1"/>
  <c r="BA240" i="1"/>
  <c r="BC240" i="1"/>
  <c r="AZ241" i="1"/>
  <c r="BA241" i="1"/>
  <c r="BC241" i="1"/>
  <c r="AZ242" i="1"/>
  <c r="BA242" i="1"/>
  <c r="BC242" i="1"/>
  <c r="AZ243" i="1"/>
  <c r="BA243" i="1"/>
  <c r="BC243" i="1"/>
  <c r="AZ244" i="1"/>
  <c r="BA244" i="1"/>
  <c r="BC244" i="1"/>
  <c r="AZ245" i="1"/>
  <c r="BA245" i="1"/>
  <c r="BC245" i="1"/>
  <c r="AZ246" i="1"/>
  <c r="BA246" i="1"/>
  <c r="BC246" i="1"/>
  <c r="AZ247" i="1"/>
  <c r="BA247" i="1"/>
  <c r="BC247" i="1"/>
  <c r="AZ248" i="1"/>
  <c r="BA248" i="1"/>
  <c r="BC248" i="1"/>
  <c r="AZ249" i="1"/>
  <c r="BA249" i="1"/>
  <c r="BC249" i="1"/>
  <c r="AZ250" i="1"/>
  <c r="BA250" i="1"/>
  <c r="BC250" i="1"/>
  <c r="AZ251" i="1"/>
  <c r="BA251" i="1"/>
  <c r="BC251" i="1"/>
  <c r="AZ252" i="1"/>
  <c r="BA252" i="1"/>
  <c r="BC252" i="1"/>
  <c r="AZ253" i="1"/>
  <c r="BA253" i="1"/>
  <c r="BC253" i="1"/>
  <c r="AZ254" i="1"/>
  <c r="BA254" i="1"/>
  <c r="BC254" i="1"/>
  <c r="AZ255" i="1"/>
  <c r="BA255" i="1"/>
  <c r="BC255" i="1"/>
  <c r="AZ256" i="1"/>
  <c r="BA256" i="1"/>
  <c r="BC256" i="1"/>
  <c r="AZ257" i="1"/>
  <c r="BA257" i="1"/>
  <c r="BC257" i="1"/>
  <c r="AZ258" i="1"/>
  <c r="BA258" i="1"/>
  <c r="BC258" i="1"/>
  <c r="AZ259" i="1"/>
  <c r="BA259" i="1"/>
  <c r="BC259" i="1"/>
  <c r="AZ260" i="1"/>
  <c r="BA260" i="1"/>
  <c r="BC260" i="1"/>
  <c r="AZ261" i="1"/>
  <c r="BA261" i="1"/>
  <c r="BC261" i="1"/>
  <c r="AZ194" i="1"/>
  <c r="BA194" i="1"/>
  <c r="BC194" i="1"/>
  <c r="AZ195" i="1"/>
  <c r="BA195" i="1"/>
  <c r="BC195" i="1"/>
  <c r="AZ196" i="1"/>
  <c r="BA196" i="1"/>
  <c r="BC196" i="1"/>
  <c r="AZ197" i="1"/>
  <c r="BA197" i="1"/>
  <c r="BC197" i="1"/>
  <c r="AZ198" i="1"/>
  <c r="BA198" i="1"/>
  <c r="BC198" i="1"/>
  <c r="AZ199" i="1"/>
  <c r="BA199" i="1"/>
  <c r="BC199" i="1"/>
  <c r="AZ200" i="1"/>
  <c r="BA200" i="1"/>
  <c r="BC200" i="1"/>
  <c r="AZ201" i="1"/>
  <c r="BA201" i="1"/>
  <c r="BC201" i="1"/>
  <c r="AZ202" i="1"/>
  <c r="BA202" i="1"/>
  <c r="BC202" i="1"/>
  <c r="AZ203" i="1"/>
  <c r="BA203" i="1"/>
  <c r="BC203" i="1"/>
  <c r="AZ204" i="1"/>
  <c r="BA204" i="1"/>
  <c r="BC204" i="1"/>
  <c r="AZ205" i="1"/>
  <c r="BA205" i="1"/>
  <c r="BC205" i="1"/>
  <c r="AZ206" i="1"/>
  <c r="BA206" i="1"/>
  <c r="BC206" i="1"/>
  <c r="AZ207" i="1"/>
  <c r="BA207" i="1"/>
  <c r="BC207" i="1"/>
  <c r="AZ208" i="1"/>
  <c r="BA208" i="1"/>
  <c r="BC208" i="1"/>
  <c r="AZ209" i="1"/>
  <c r="BA209" i="1"/>
  <c r="BC209" i="1"/>
  <c r="AZ210" i="1"/>
  <c r="BA210" i="1"/>
  <c r="BC210" i="1"/>
  <c r="AZ211" i="1"/>
  <c r="BA211" i="1"/>
  <c r="BC211" i="1"/>
  <c r="AZ212" i="1"/>
  <c r="BA212" i="1"/>
  <c r="BC212" i="1"/>
  <c r="AZ213" i="1"/>
  <c r="BA213" i="1"/>
  <c r="BC213" i="1"/>
  <c r="AZ214" i="1"/>
  <c r="BA214" i="1"/>
  <c r="BC214" i="1"/>
  <c r="AZ454" i="1"/>
  <c r="BA454" i="1"/>
  <c r="BC454" i="1"/>
  <c r="AZ215" i="1"/>
  <c r="BA215" i="1"/>
  <c r="BC215" i="1"/>
  <c r="BB1528" i="1" l="1"/>
  <c r="BB1531" i="1"/>
  <c r="BB1533" i="1"/>
  <c r="BB1540" i="1"/>
  <c r="BB1536" i="1"/>
  <c r="BB1550" i="1"/>
  <c r="BB1526" i="1"/>
  <c r="BB1535" i="1"/>
  <c r="BB1542" i="1"/>
  <c r="BB1538" i="1"/>
  <c r="BB1552" i="1"/>
  <c r="BB1548" i="1"/>
  <c r="BB1546" i="1"/>
  <c r="BB1198" i="1"/>
  <c r="BB1182" i="1"/>
  <c r="BB1166" i="1"/>
  <c r="BB1089" i="1"/>
  <c r="BB1075" i="1"/>
  <c r="BB1059" i="1"/>
  <c r="BB1047" i="1"/>
  <c r="BB1035" i="1"/>
  <c r="BB1439" i="1"/>
  <c r="BB1529" i="1"/>
  <c r="BB1199" i="1"/>
  <c r="BB1183" i="1"/>
  <c r="BB1167" i="1"/>
  <c r="BB1243" i="1"/>
  <c r="BB1076" i="1"/>
  <c r="BB1060" i="1"/>
  <c r="BB1048" i="1"/>
  <c r="BB1036" i="1"/>
  <c r="BB1298" i="1"/>
  <c r="BB1215" i="1"/>
  <c r="BB1214" i="1"/>
  <c r="BB1212" i="1"/>
  <c r="BB1210" i="1"/>
  <c r="BB1208" i="1"/>
  <c r="BB1205" i="1"/>
  <c r="BB1204" i="1"/>
  <c r="BB1202" i="1"/>
  <c r="BB1200" i="1"/>
  <c r="BB1196" i="1"/>
  <c r="BB1194" i="1"/>
  <c r="BB1192" i="1"/>
  <c r="BB1190" i="1"/>
  <c r="BB1188" i="1"/>
  <c r="BB1186" i="1"/>
  <c r="BB1184" i="1"/>
  <c r="BB1180" i="1"/>
  <c r="BB1178" i="1"/>
  <c r="BB1176" i="1"/>
  <c r="BB1173" i="1"/>
  <c r="BB1172" i="1"/>
  <c r="BB1170" i="1"/>
  <c r="BB1168" i="1"/>
  <c r="BB1164" i="1"/>
  <c r="BB1162" i="1"/>
  <c r="BB1160" i="1"/>
  <c r="BB1157" i="1"/>
  <c r="BB1156" i="1"/>
  <c r="BB1154" i="1"/>
  <c r="BB1152" i="1"/>
  <c r="BB1150" i="1"/>
  <c r="BB1147" i="1"/>
  <c r="BB1146" i="1"/>
  <c r="BB1144" i="1"/>
  <c r="BB1142" i="1"/>
  <c r="BB1244" i="1"/>
  <c r="BB1087" i="1"/>
  <c r="BB1085" i="1"/>
  <c r="BB1082" i="1"/>
  <c r="BB1081" i="1"/>
  <c r="BB1079" i="1"/>
  <c r="BB1077" i="1"/>
  <c r="BB1073" i="1"/>
  <c r="BB1071" i="1"/>
  <c r="BB1069" i="1"/>
  <c r="BB1067" i="1"/>
  <c r="BB1064" i="1"/>
  <c r="BB1063" i="1"/>
  <c r="BB1061" i="1"/>
  <c r="BB1057" i="1"/>
  <c r="BB1055" i="1"/>
  <c r="BB1053" i="1"/>
  <c r="BB1051" i="1"/>
  <c r="BB1049" i="1"/>
  <c r="BB1044" i="1"/>
  <c r="BB1042" i="1"/>
  <c r="BB1040" i="1"/>
  <c r="BB1038" i="1"/>
  <c r="BB1037" i="1"/>
  <c r="BB1436" i="1"/>
  <c r="BB1435" i="1"/>
  <c r="BB1430" i="1"/>
  <c r="BB1428" i="1"/>
  <c r="BB1426" i="1"/>
  <c r="BB1424" i="1"/>
  <c r="BB1422" i="1"/>
  <c r="BB1420" i="1"/>
  <c r="BB1418" i="1"/>
  <c r="BB1416" i="1"/>
  <c r="BB1414" i="1"/>
  <c r="BB1412" i="1"/>
  <c r="BB1410" i="1"/>
  <c r="BB1408" i="1"/>
  <c r="BB1406" i="1"/>
  <c r="BB1404" i="1"/>
  <c r="BB1402" i="1"/>
  <c r="BB1400" i="1"/>
  <c r="BB1398" i="1"/>
  <c r="BB1396" i="1"/>
  <c r="BB1394" i="1"/>
  <c r="BB1392" i="1"/>
  <c r="BB1390" i="1"/>
  <c r="BB1297" i="1"/>
  <c r="BB1295" i="1"/>
  <c r="BB1293" i="1"/>
  <c r="BB1291" i="1"/>
  <c r="BB1289" i="1"/>
  <c r="BB1287" i="1"/>
  <c r="BB1285" i="1"/>
  <c r="BB1283" i="1"/>
  <c r="BB1281" i="1"/>
  <c r="BB1279" i="1"/>
  <c r="BB1277" i="1"/>
  <c r="BB1275" i="1"/>
  <c r="BB1273" i="1"/>
  <c r="BB1271" i="1"/>
  <c r="BB1269" i="1"/>
  <c r="BB1267" i="1"/>
  <c r="BB1265" i="1"/>
  <c r="BB1263" i="1"/>
  <c r="BB1261" i="1"/>
  <c r="BB1259" i="1"/>
  <c r="BB1257" i="1"/>
  <c r="BB1255" i="1"/>
  <c r="BB1253" i="1"/>
  <c r="BB1251" i="1"/>
  <c r="BB1249" i="1"/>
  <c r="BB1247" i="1"/>
  <c r="BB1387" i="1"/>
  <c r="BB1385" i="1"/>
  <c r="BB1383" i="1"/>
  <c r="BB1381" i="1"/>
  <c r="BB1379" i="1"/>
  <c r="BB1377" i="1"/>
  <c r="BB1375" i="1"/>
  <c r="BB1373" i="1"/>
  <c r="BB1371" i="1"/>
  <c r="BB1369" i="1"/>
  <c r="BB1367" i="1"/>
  <c r="BB1365" i="1"/>
  <c r="BB1363" i="1"/>
  <c r="BB1361" i="1"/>
  <c r="BB1359" i="1"/>
  <c r="BB1357" i="1"/>
  <c r="BB1355" i="1"/>
  <c r="BB1353" i="1"/>
  <c r="BB1351" i="1"/>
  <c r="BB1245" i="1"/>
  <c r="BB1349" i="1"/>
  <c r="BB1347" i="1"/>
  <c r="BB1345" i="1"/>
  <c r="BB1343" i="1"/>
  <c r="BB1341" i="1"/>
  <c r="BB1339" i="1"/>
  <c r="BB1337" i="1"/>
  <c r="BB1335" i="1"/>
  <c r="BB1333" i="1"/>
  <c r="BB1331" i="1"/>
  <c r="BB1329" i="1"/>
  <c r="BB1327" i="1"/>
  <c r="BB1325" i="1"/>
  <c r="BB1323" i="1"/>
  <c r="BB1321" i="1"/>
  <c r="BB1319" i="1"/>
  <c r="BB1317" i="1"/>
  <c r="BB1315" i="1"/>
  <c r="BB1313" i="1"/>
  <c r="BB1311" i="1"/>
  <c r="BB1309" i="1"/>
  <c r="BB1307" i="1"/>
  <c r="BB1305" i="1"/>
  <c r="BB1303" i="1"/>
  <c r="BB1527" i="1"/>
  <c r="BB1525" i="1"/>
  <c r="BB1543" i="1"/>
  <c r="BB1534" i="1"/>
  <c r="BB1532" i="1"/>
  <c r="BB1541" i="1"/>
  <c r="BB1539" i="1"/>
  <c r="BB1537" i="1"/>
  <c r="BB1553" i="1"/>
  <c r="BB1551" i="1"/>
  <c r="BB1549" i="1"/>
  <c r="BB1547" i="1"/>
  <c r="BB1545" i="1"/>
  <c r="BB1530" i="1"/>
  <c r="BB1218" i="1"/>
  <c r="BB1217" i="1"/>
  <c r="BB454" i="1"/>
  <c r="BB213" i="1"/>
  <c r="BB211" i="1"/>
  <c r="BB209" i="1"/>
  <c r="BB207" i="1"/>
  <c r="BB205" i="1"/>
  <c r="BB203" i="1"/>
  <c r="BB201" i="1"/>
  <c r="BB199" i="1"/>
  <c r="BB197" i="1"/>
  <c r="BB195" i="1"/>
  <c r="BB261" i="1"/>
  <c r="BB259" i="1"/>
  <c r="BB257" i="1"/>
  <c r="BB255" i="1"/>
  <c r="BB253" i="1"/>
  <c r="BB251" i="1"/>
  <c r="BB249" i="1"/>
  <c r="BB247" i="1"/>
  <c r="BB245" i="1"/>
  <c r="BB243" i="1"/>
  <c r="BB241" i="1"/>
  <c r="BB239" i="1"/>
  <c r="BB237" i="1"/>
  <c r="BB235" i="1"/>
  <c r="BB442" i="1"/>
  <c r="BB500" i="1"/>
  <c r="BB496" i="1"/>
  <c r="BB494" i="1"/>
  <c r="BB493" i="1"/>
  <c r="BB491" i="1"/>
  <c r="BB489" i="1"/>
  <c r="BB453" i="1"/>
  <c r="BB451" i="1"/>
  <c r="BB485" i="1"/>
  <c r="BB483" i="1"/>
  <c r="BB481" i="1"/>
  <c r="BB479" i="1"/>
  <c r="BB477" i="1"/>
  <c r="BB475" i="1"/>
  <c r="BB473" i="1"/>
  <c r="BB471" i="1"/>
  <c r="BB469" i="1"/>
  <c r="BB467" i="1"/>
  <c r="BB465" i="1"/>
  <c r="BB463" i="1"/>
  <c r="BB461" i="1"/>
  <c r="BB459" i="1"/>
  <c r="BB457" i="1"/>
  <c r="BB455" i="1"/>
  <c r="BB968" i="1"/>
  <c r="BB966" i="1"/>
  <c r="BB964" i="1"/>
  <c r="BB962" i="1"/>
  <c r="BB960" i="1"/>
  <c r="BB958" i="1"/>
  <c r="BB956" i="1"/>
  <c r="BB954" i="1"/>
  <c r="BB952" i="1"/>
  <c r="BB950" i="1"/>
  <c r="BB948" i="1"/>
  <c r="BB923" i="1"/>
  <c r="BB921" i="1"/>
  <c r="BB919" i="1"/>
  <c r="BB917" i="1"/>
  <c r="BB1140" i="1"/>
  <c r="BB1139" i="1"/>
  <c r="BB1137" i="1"/>
  <c r="BB1134" i="1"/>
  <c r="BB1133" i="1"/>
  <c r="BB1131" i="1"/>
  <c r="BB1129" i="1"/>
  <c r="BB1127" i="1"/>
  <c r="BB1125" i="1"/>
  <c r="BB1123" i="1"/>
  <c r="BB1120" i="1"/>
  <c r="BB1119" i="1"/>
  <c r="BB1117" i="1"/>
  <c r="BB1115" i="1"/>
  <c r="BB1113" i="1"/>
  <c r="BB1111" i="1"/>
  <c r="BB1109" i="1"/>
  <c r="BB1107" i="1"/>
  <c r="BB1105" i="1"/>
  <c r="BB1103" i="1"/>
  <c r="BB1101" i="1"/>
  <c r="BB1099" i="1"/>
  <c r="BB1097" i="1"/>
  <c r="BB1095" i="1"/>
  <c r="BB1092" i="1"/>
  <c r="BB1091" i="1"/>
  <c r="BB1242" i="1"/>
  <c r="BB1240" i="1"/>
  <c r="BB1238" i="1"/>
  <c r="BB1236" i="1"/>
  <c r="BB1234" i="1"/>
  <c r="BB1232" i="1"/>
  <c r="BB1230" i="1"/>
  <c r="BB1228" i="1"/>
  <c r="BB1226" i="1"/>
  <c r="BB1224" i="1"/>
  <c r="BB1222" i="1"/>
  <c r="BB1220" i="1"/>
  <c r="BB1216" i="1"/>
  <c r="BB1213" i="1"/>
  <c r="BB1050" i="1"/>
  <c r="BB1138" i="1"/>
  <c r="BB1128" i="1"/>
  <c r="BB1114" i="1"/>
  <c r="BB1100" i="1"/>
  <c r="BB1237" i="1"/>
  <c r="BB1219" i="1"/>
  <c r="BB297" i="1"/>
  <c r="BB295" i="1"/>
  <c r="BB293" i="1"/>
  <c r="BB291" i="1"/>
  <c r="BB289" i="1"/>
  <c r="BB287" i="1"/>
  <c r="BB285" i="1"/>
  <c r="BB283" i="1"/>
  <c r="BB281" i="1"/>
  <c r="BB279" i="1"/>
  <c r="BB277" i="1"/>
  <c r="BB275" i="1"/>
  <c r="BB273" i="1"/>
  <c r="BB271" i="1"/>
  <c r="BB441" i="1"/>
  <c r="BB513" i="1"/>
  <c r="BB511" i="1"/>
  <c r="BB509" i="1"/>
  <c r="BB507" i="1"/>
  <c r="BB505" i="1"/>
  <c r="BB503" i="1"/>
  <c r="BB499" i="1"/>
  <c r="BB495" i="1"/>
  <c r="BB487" i="1"/>
  <c r="BB492" i="1"/>
  <c r="BB490" i="1"/>
  <c r="BB488" i="1"/>
  <c r="BB452" i="1"/>
  <c r="BB486" i="1"/>
  <c r="BB484" i="1"/>
  <c r="BB482" i="1"/>
  <c r="BB480" i="1"/>
  <c r="BB478" i="1"/>
  <c r="BB476" i="1"/>
  <c r="BB474" i="1"/>
  <c r="BB472" i="1"/>
  <c r="BB470" i="1"/>
  <c r="BB468" i="1"/>
  <c r="BB466" i="1"/>
  <c r="BB464" i="1"/>
  <c r="BB462" i="1"/>
  <c r="BB460" i="1"/>
  <c r="BB458" i="1"/>
  <c r="BB456" i="1"/>
  <c r="BB1431" i="1"/>
  <c r="BB1429" i="1"/>
  <c r="BB1427" i="1"/>
  <c r="BB1425" i="1"/>
  <c r="BB1423" i="1"/>
  <c r="BB1421" i="1"/>
  <c r="BB215" i="1"/>
  <c r="BB214" i="1"/>
  <c r="BB212" i="1"/>
  <c r="BB210" i="1"/>
  <c r="BB208" i="1"/>
  <c r="BB206" i="1"/>
  <c r="BB204" i="1"/>
  <c r="BB202" i="1"/>
  <c r="BB200" i="1"/>
  <c r="BB198" i="1"/>
  <c r="BB196" i="1"/>
  <c r="BB194" i="1"/>
  <c r="BB260" i="1"/>
  <c r="BB258" i="1"/>
  <c r="BB256" i="1"/>
  <c r="BB254" i="1"/>
  <c r="BB252" i="1"/>
  <c r="BB250" i="1"/>
  <c r="BB248" i="1"/>
  <c r="BB246" i="1"/>
  <c r="BB244" i="1"/>
  <c r="BB242" i="1"/>
  <c r="BB240" i="1"/>
  <c r="BB238" i="1"/>
  <c r="BB236" i="1"/>
  <c r="BB234" i="1"/>
  <c r="BB233" i="1"/>
  <c r="BB296" i="1"/>
  <c r="BB294" i="1"/>
  <c r="BB292" i="1"/>
  <c r="BB290" i="1"/>
  <c r="BB288" i="1"/>
  <c r="BB270" i="1"/>
  <c r="BB268" i="1"/>
  <c r="BB266" i="1"/>
  <c r="BB264" i="1"/>
  <c r="BB262" i="1"/>
  <c r="BB299" i="1"/>
  <c r="BB340" i="1"/>
  <c r="BB338" i="1"/>
  <c r="BB336" i="1"/>
  <c r="BB334" i="1"/>
  <c r="BB332" i="1"/>
  <c r="BB330" i="1"/>
  <c r="BB328" i="1"/>
  <c r="BB326" i="1"/>
  <c r="BB324" i="1"/>
  <c r="BB322" i="1"/>
  <c r="BB320" i="1"/>
  <c r="BB318" i="1"/>
  <c r="BB316" i="1"/>
  <c r="BB314" i="1"/>
  <c r="BB312" i="1"/>
  <c r="BB310" i="1"/>
  <c r="BB308" i="1"/>
  <c r="BB306" i="1"/>
  <c r="BB304" i="1"/>
  <c r="BB302" i="1"/>
  <c r="BB232" i="1"/>
  <c r="BB230" i="1"/>
  <c r="BB228" i="1"/>
  <c r="BB226" i="1"/>
  <c r="BB224" i="1"/>
  <c r="BB222" i="1"/>
  <c r="BB220" i="1"/>
  <c r="BB218" i="1"/>
  <c r="BB216" i="1"/>
  <c r="BB447" i="1"/>
  <c r="BB445" i="1"/>
  <c r="BB443" i="1"/>
  <c r="BB439" i="1"/>
  <c r="BB437" i="1"/>
  <c r="BB435" i="1"/>
  <c r="BB449" i="1"/>
  <c r="BB535" i="1"/>
  <c r="BB533" i="1"/>
  <c r="BB531" i="1"/>
  <c r="BB529" i="1"/>
  <c r="BB527" i="1"/>
  <c r="BB525" i="1"/>
  <c r="BB523" i="1"/>
  <c r="BB521" i="1"/>
  <c r="BB519" i="1"/>
  <c r="BB517" i="1"/>
  <c r="BB515" i="1"/>
  <c r="BB512" i="1"/>
  <c r="BB510" i="1"/>
  <c r="BB508" i="1"/>
  <c r="BB506" i="1"/>
  <c r="BB504" i="1"/>
  <c r="BB502" i="1"/>
  <c r="BB501" i="1"/>
  <c r="BB497" i="1"/>
  <c r="BB916" i="1"/>
  <c r="BB448" i="1"/>
  <c r="BB912" i="1"/>
  <c r="BB910" i="1"/>
  <c r="BB938" i="1"/>
  <c r="BB940" i="1"/>
  <c r="BB936" i="1"/>
  <c r="BB934" i="1"/>
  <c r="BB927" i="1"/>
  <c r="BB925" i="1"/>
  <c r="BB932" i="1"/>
  <c r="BB930" i="1"/>
  <c r="BB947" i="1"/>
  <c r="BB945" i="1"/>
  <c r="BB943" i="1"/>
  <c r="BB983" i="1"/>
  <c r="BB981" i="1"/>
  <c r="BB979" i="1"/>
  <c r="BB977" i="1"/>
  <c r="BB975" i="1"/>
  <c r="BB973" i="1"/>
  <c r="BB971" i="1"/>
  <c r="BB969" i="1"/>
  <c r="BB1544" i="1"/>
  <c r="BB1135" i="1"/>
  <c r="BB1121" i="1"/>
  <c r="BB1093" i="1"/>
  <c r="BB1206" i="1"/>
  <c r="BB1174" i="1"/>
  <c r="BB1158" i="1"/>
  <c r="BB1148" i="1"/>
  <c r="BB1083" i="1"/>
  <c r="BB1065" i="1"/>
  <c r="BB1045" i="1"/>
  <c r="BB1043" i="1"/>
  <c r="BB1041" i="1"/>
  <c r="BB1039" i="1"/>
  <c r="BB1437" i="1"/>
  <c r="BB1433" i="1"/>
  <c r="BB1432" i="1"/>
  <c r="BB1419" i="1"/>
  <c r="BB1417" i="1"/>
  <c r="BB1415" i="1"/>
  <c r="BB1413" i="1"/>
  <c r="BB1411" i="1"/>
  <c r="BB1409" i="1"/>
  <c r="BB1407" i="1"/>
  <c r="BB1405" i="1"/>
  <c r="BB1403" i="1"/>
  <c r="BB1401" i="1"/>
  <c r="BB1399" i="1"/>
  <c r="BB1397" i="1"/>
  <c r="BB1395" i="1"/>
  <c r="BB1393" i="1"/>
  <c r="BB1391" i="1"/>
  <c r="BB1389" i="1"/>
  <c r="BB1296" i="1"/>
  <c r="BB1294" i="1"/>
  <c r="BB1292" i="1"/>
  <c r="BB1290" i="1"/>
  <c r="BB1288" i="1"/>
  <c r="BB1286" i="1"/>
  <c r="BB1284" i="1"/>
  <c r="BB1282" i="1"/>
  <c r="BB1280" i="1"/>
  <c r="BB1278" i="1"/>
  <c r="BB1276" i="1"/>
  <c r="BB1274" i="1"/>
  <c r="BB1272" i="1"/>
  <c r="BB1270" i="1"/>
  <c r="BB1268" i="1"/>
  <c r="BB1266" i="1"/>
  <c r="BB1264" i="1"/>
  <c r="BB1262" i="1"/>
  <c r="BB1260" i="1"/>
  <c r="BB1258" i="1"/>
  <c r="BB1256" i="1"/>
  <c r="BB1254" i="1"/>
  <c r="BB1252" i="1"/>
  <c r="BB1250" i="1"/>
  <c r="BB1248" i="1"/>
  <c r="BB1388" i="1"/>
  <c r="BB1386" i="1"/>
  <c r="BB1384" i="1"/>
  <c r="BB1382" i="1"/>
  <c r="BB1380" i="1"/>
  <c r="BB1378" i="1"/>
  <c r="BB1376" i="1"/>
  <c r="BB1374" i="1"/>
  <c r="BB1372" i="1"/>
  <c r="BB1370" i="1"/>
  <c r="BB1368" i="1"/>
  <c r="BB1366" i="1"/>
  <c r="BB1364" i="1"/>
  <c r="BB1362" i="1"/>
  <c r="BB1360" i="1"/>
  <c r="BB1358" i="1"/>
  <c r="BB1356" i="1"/>
  <c r="BB1354" i="1"/>
  <c r="BB1352" i="1"/>
  <c r="BB1246" i="1"/>
  <c r="BB1350" i="1"/>
  <c r="BB1348" i="1"/>
  <c r="BB1346" i="1"/>
  <c r="BB1344" i="1"/>
  <c r="BB1342" i="1"/>
  <c r="BB1340" i="1"/>
  <c r="BB1338" i="1"/>
  <c r="BB1336" i="1"/>
  <c r="BB1334" i="1"/>
  <c r="BB1332" i="1"/>
  <c r="BB1330" i="1"/>
  <c r="BB1328" i="1"/>
  <c r="BB1326" i="1"/>
  <c r="BB1324" i="1"/>
  <c r="BB1322" i="1"/>
  <c r="BB1320" i="1"/>
  <c r="BB1318" i="1"/>
  <c r="BB1316" i="1"/>
  <c r="BB1314" i="1"/>
  <c r="BB1312" i="1"/>
  <c r="BB1310" i="1"/>
  <c r="BB1308" i="1"/>
  <c r="BB1306" i="1"/>
  <c r="BB1304" i="1"/>
  <c r="BB286" i="1"/>
  <c r="BB284" i="1"/>
  <c r="BB282" i="1"/>
  <c r="BB280" i="1"/>
  <c r="BB278" i="1"/>
  <c r="BB276" i="1"/>
  <c r="BB274" i="1"/>
  <c r="BB272" i="1"/>
  <c r="BB967" i="1"/>
  <c r="BB965" i="1"/>
  <c r="BB963" i="1"/>
  <c r="BB961" i="1"/>
  <c r="BB959" i="1"/>
  <c r="BB957" i="1"/>
  <c r="BB955" i="1"/>
  <c r="BB953" i="1"/>
  <c r="BB951" i="1"/>
  <c r="BB949" i="1"/>
  <c r="BB924" i="1"/>
  <c r="BB922" i="1"/>
  <c r="BB920" i="1"/>
  <c r="BB918" i="1"/>
  <c r="BB1136" i="1"/>
  <c r="BB1132" i="1"/>
  <c r="BB1130" i="1"/>
  <c r="BB1126" i="1"/>
  <c r="BB1124" i="1"/>
  <c r="BB1122" i="1"/>
  <c r="BB1118" i="1"/>
  <c r="BB1116" i="1"/>
  <c r="BB1112" i="1"/>
  <c r="BB1110" i="1"/>
  <c r="BB1108" i="1"/>
  <c r="BB1106" i="1"/>
  <c r="BB1104" i="1"/>
  <c r="BB1102" i="1"/>
  <c r="BB1098" i="1"/>
  <c r="BB1096" i="1"/>
  <c r="BB1094" i="1"/>
  <c r="BB1090" i="1"/>
  <c r="BB1241" i="1"/>
  <c r="BB1239" i="1"/>
  <c r="BB1235" i="1"/>
  <c r="BB1233" i="1"/>
  <c r="BB1231" i="1"/>
  <c r="BB1229" i="1"/>
  <c r="BB1227" i="1"/>
  <c r="BB1225" i="1"/>
  <c r="BB1223" i="1"/>
  <c r="BB1221" i="1"/>
  <c r="BB1211" i="1"/>
  <c r="BB1209" i="1"/>
  <c r="BB1207" i="1"/>
  <c r="BB1203" i="1"/>
  <c r="BB1201" i="1"/>
  <c r="BB1197" i="1"/>
  <c r="BB1195" i="1"/>
  <c r="BB1193" i="1"/>
  <c r="BB1191" i="1"/>
  <c r="BB1189" i="1"/>
  <c r="BB1187" i="1"/>
  <c r="BB1185" i="1"/>
  <c r="BB1181" i="1"/>
  <c r="BB1179" i="1"/>
  <c r="BB1177" i="1"/>
  <c r="BB1175" i="1"/>
  <c r="BB1171" i="1"/>
  <c r="BB1169" i="1"/>
  <c r="BB1165" i="1"/>
  <c r="BB1163" i="1"/>
  <c r="BB1161" i="1"/>
  <c r="BB1159" i="1"/>
  <c r="BB1155" i="1"/>
  <c r="BB1153" i="1"/>
  <c r="BB1151" i="1"/>
  <c r="BB1149" i="1"/>
  <c r="BB1145" i="1"/>
  <c r="BB1143" i="1"/>
  <c r="BB1141" i="1"/>
  <c r="BB1088" i="1"/>
  <c r="BB1086" i="1"/>
  <c r="BB1084" i="1"/>
  <c r="BB1080" i="1"/>
  <c r="BB1078" i="1"/>
  <c r="BB1074" i="1"/>
  <c r="BB1072" i="1"/>
  <c r="BB1070" i="1"/>
  <c r="BB1068" i="1"/>
  <c r="BB1066" i="1"/>
  <c r="BB1062" i="1"/>
  <c r="BB1058" i="1"/>
  <c r="BB1056" i="1"/>
  <c r="BB1054" i="1"/>
  <c r="BB1052" i="1"/>
  <c r="BB1046" i="1"/>
  <c r="BB1438" i="1"/>
  <c r="BB1434" i="1"/>
  <c r="BB269" i="1"/>
  <c r="BB267" i="1"/>
  <c r="BB265" i="1"/>
  <c r="BB263" i="1"/>
  <c r="BB300" i="1"/>
  <c r="BB298" i="1"/>
  <c r="BB339" i="1"/>
  <c r="BB337" i="1"/>
  <c r="BB335" i="1"/>
  <c r="BB333" i="1"/>
  <c r="BB331" i="1"/>
  <c r="BB329" i="1"/>
  <c r="BB327" i="1"/>
  <c r="BB325" i="1"/>
  <c r="BB323" i="1"/>
  <c r="BB321" i="1"/>
  <c r="BB319" i="1"/>
  <c r="BB317" i="1"/>
  <c r="BB315" i="1"/>
  <c r="BB313" i="1"/>
  <c r="BB311" i="1"/>
  <c r="BB309" i="1"/>
  <c r="BB307" i="1"/>
  <c r="BB305" i="1"/>
  <c r="BB303" i="1"/>
  <c r="BB301" i="1"/>
  <c r="BB231" i="1"/>
  <c r="BB229" i="1"/>
  <c r="BB227" i="1"/>
  <c r="BB225" i="1"/>
  <c r="BB223" i="1"/>
  <c r="BB221" i="1"/>
  <c r="BB219" i="1"/>
  <c r="BB217" i="1"/>
  <c r="BB446" i="1"/>
  <c r="BB444" i="1"/>
  <c r="BB440" i="1"/>
  <c r="BB438" i="1"/>
  <c r="BB436" i="1"/>
  <c r="BB450" i="1"/>
  <c r="BB536" i="1"/>
  <c r="BB534" i="1"/>
  <c r="BB532" i="1"/>
  <c r="BB530" i="1"/>
  <c r="BB528" i="1"/>
  <c r="BB526" i="1"/>
  <c r="BB524" i="1"/>
  <c r="BB522" i="1"/>
  <c r="BB520" i="1"/>
  <c r="BB518" i="1"/>
  <c r="BB516" i="1"/>
  <c r="BB514" i="1"/>
  <c r="BB498" i="1"/>
  <c r="BB1302" i="1"/>
  <c r="BB1300" i="1"/>
  <c r="BB913" i="1"/>
  <c r="BB911" i="1"/>
  <c r="BB914" i="1"/>
  <c r="BB939" i="1"/>
  <c r="BB941" i="1"/>
  <c r="BB937" i="1"/>
  <c r="BB935" i="1"/>
  <c r="BB928" i="1"/>
  <c r="BB926" i="1"/>
  <c r="BB933" i="1"/>
  <c r="BB931" i="1"/>
  <c r="BB929" i="1"/>
  <c r="BB946" i="1"/>
  <c r="BB944" i="1"/>
  <c r="BB942" i="1"/>
  <c r="BB982" i="1"/>
  <c r="BB980" i="1"/>
  <c r="BB978" i="1"/>
  <c r="BB976" i="1"/>
  <c r="BB974" i="1"/>
  <c r="BB972" i="1"/>
  <c r="BB970" i="1"/>
  <c r="BB1301" i="1"/>
  <c r="BB1299" i="1"/>
  <c r="BB915" i="1"/>
  <c r="T1015" i="1"/>
  <c r="W1015" i="1" s="1"/>
  <c r="T1016" i="1"/>
  <c r="W1016" i="1" s="1"/>
  <c r="T1017" i="1"/>
  <c r="W1017" i="1" s="1"/>
  <c r="T1013" i="1"/>
  <c r="W1013" i="1" s="1"/>
  <c r="T1018" i="1"/>
  <c r="W1018" i="1" s="1"/>
  <c r="T1019" i="1"/>
  <c r="W1019" i="1" s="1"/>
  <c r="T1033" i="1"/>
  <c r="W1033" i="1" s="1"/>
  <c r="T1034" i="1"/>
  <c r="W1034" i="1" s="1"/>
  <c r="T1030" i="1"/>
  <c r="W1030" i="1" s="1"/>
  <c r="T1031" i="1"/>
  <c r="W1031" i="1" s="1"/>
  <c r="T1032" i="1"/>
  <c r="W1032" i="1" s="1"/>
  <c r="T1025" i="1"/>
  <c r="W1025" i="1" s="1"/>
  <c r="T1026" i="1"/>
  <c r="W1026" i="1" s="1"/>
  <c r="T1027" i="1"/>
  <c r="W1027" i="1" s="1"/>
  <c r="T1028" i="1"/>
  <c r="W1028" i="1" s="1"/>
  <c r="T1029" i="1"/>
  <c r="W1029" i="1" s="1"/>
  <c r="T1020" i="1"/>
  <c r="W1020" i="1" s="1"/>
  <c r="T1021" i="1"/>
  <c r="W1021" i="1" s="1"/>
  <c r="T1022" i="1"/>
  <c r="W1022" i="1" s="1"/>
  <c r="T1023" i="1"/>
  <c r="W1023" i="1" s="1"/>
  <c r="T1024" i="1"/>
  <c r="W1024" i="1" s="1"/>
  <c r="T1443" i="1"/>
  <c r="W1443" i="1" s="1"/>
  <c r="T1444" i="1"/>
  <c r="W1444" i="1" s="1"/>
  <c r="T1440" i="1"/>
  <c r="W1440" i="1" s="1"/>
  <c r="T1441" i="1"/>
  <c r="W1441" i="1" s="1"/>
  <c r="T1442" i="1"/>
  <c r="W1442" i="1" s="1"/>
  <c r="T1445" i="1"/>
  <c r="W1445" i="1" s="1"/>
  <c r="T1446" i="1"/>
  <c r="W1446" i="1" s="1"/>
  <c r="T1447" i="1"/>
  <c r="W1447" i="1" s="1"/>
  <c r="T1448" i="1"/>
  <c r="W1448" i="1" s="1"/>
  <c r="T1497" i="1"/>
  <c r="W1497" i="1" s="1"/>
  <c r="T1498" i="1"/>
  <c r="W1498" i="1" s="1"/>
  <c r="T1499" i="1"/>
  <c r="W1499" i="1" s="1"/>
  <c r="T1500" i="1"/>
  <c r="W1500" i="1" s="1"/>
  <c r="T1501" i="1"/>
  <c r="W1501" i="1" s="1"/>
  <c r="T1502" i="1"/>
  <c r="W1502" i="1" s="1"/>
  <c r="T1503" i="1"/>
  <c r="W1503" i="1" s="1"/>
  <c r="T1504" i="1"/>
  <c r="W1504" i="1" s="1"/>
  <c r="T1505" i="1"/>
  <c r="W1505" i="1" s="1"/>
  <c r="T1506" i="1"/>
  <c r="W1506" i="1" s="1"/>
  <c r="T1507" i="1"/>
  <c r="W1507" i="1" s="1"/>
  <c r="T1508" i="1"/>
  <c r="W1508" i="1" s="1"/>
  <c r="T1509" i="1"/>
  <c r="W1509" i="1" s="1"/>
  <c r="T1510" i="1"/>
  <c r="W1510" i="1" s="1"/>
  <c r="T1511" i="1"/>
  <c r="W1511" i="1" s="1"/>
  <c r="T1512" i="1"/>
  <c r="W1512" i="1" s="1"/>
  <c r="T1513" i="1"/>
  <c r="W1513" i="1" s="1"/>
  <c r="T1514" i="1"/>
  <c r="W1514" i="1" s="1"/>
  <c r="T1515" i="1"/>
  <c r="W1515" i="1" s="1"/>
  <c r="T1516" i="1"/>
  <c r="W1516" i="1" s="1"/>
  <c r="T1517" i="1"/>
  <c r="W1517" i="1" s="1"/>
  <c r="T1518" i="1"/>
  <c r="W1518" i="1" s="1"/>
  <c r="T1519" i="1"/>
  <c r="W1519" i="1" s="1"/>
  <c r="T1520" i="1"/>
  <c r="W1520" i="1" s="1"/>
  <c r="T1521" i="1"/>
  <c r="W1521" i="1" s="1"/>
  <c r="T1522" i="1"/>
  <c r="W1522" i="1" s="1"/>
  <c r="T1523" i="1"/>
  <c r="W1523" i="1" s="1"/>
  <c r="T1524" i="1"/>
  <c r="W1524" i="1" s="1"/>
  <c r="T1495" i="1"/>
  <c r="W1495" i="1" s="1"/>
  <c r="T1496" i="1"/>
  <c r="W1496" i="1" s="1"/>
  <c r="T1487" i="1"/>
  <c r="W1487" i="1" s="1"/>
  <c r="T1488" i="1"/>
  <c r="W1488" i="1" s="1"/>
  <c r="T1489" i="1"/>
  <c r="W1489" i="1" s="1"/>
  <c r="T1490" i="1"/>
  <c r="W1490" i="1" s="1"/>
  <c r="T1491" i="1"/>
  <c r="W1491" i="1" s="1"/>
  <c r="T1492" i="1"/>
  <c r="W1492" i="1" s="1"/>
  <c r="T1493" i="1"/>
  <c r="W1493" i="1" s="1"/>
  <c r="T1494" i="1"/>
  <c r="W1494" i="1" s="1"/>
  <c r="T1449" i="1"/>
  <c r="W1449" i="1" s="1"/>
  <c r="T1450" i="1"/>
  <c r="W1450" i="1" s="1"/>
  <c r="T1451" i="1"/>
  <c r="W1451" i="1" s="1"/>
  <c r="T1452" i="1"/>
  <c r="W1452" i="1" s="1"/>
  <c r="T1457" i="1"/>
  <c r="W1457" i="1" s="1"/>
  <c r="T1458" i="1"/>
  <c r="W1458" i="1" s="1"/>
  <c r="T1459" i="1"/>
  <c r="W1459" i="1" s="1"/>
  <c r="T1460" i="1"/>
  <c r="W1460" i="1" s="1"/>
  <c r="T1453" i="1"/>
  <c r="W1453" i="1" s="1"/>
  <c r="T1454" i="1"/>
  <c r="W1454" i="1" s="1"/>
  <c r="T1455" i="1"/>
  <c r="W1455" i="1" s="1"/>
  <c r="T1456" i="1"/>
  <c r="W1456" i="1" s="1"/>
  <c r="T1461" i="1"/>
  <c r="W1461" i="1" s="1"/>
  <c r="T1462" i="1"/>
  <c r="W1462" i="1" s="1"/>
  <c r="T1463" i="1"/>
  <c r="W1463" i="1" s="1"/>
  <c r="T1464" i="1"/>
  <c r="W1464" i="1" s="1"/>
  <c r="T1465" i="1"/>
  <c r="W1465" i="1" s="1"/>
  <c r="T1466" i="1"/>
  <c r="W1466" i="1" s="1"/>
  <c r="T1467" i="1"/>
  <c r="W1467" i="1" s="1"/>
  <c r="T1468" i="1"/>
  <c r="W1468" i="1" s="1"/>
  <c r="T1469" i="1"/>
  <c r="W1469" i="1" s="1"/>
  <c r="T1470" i="1"/>
  <c r="W1470" i="1" s="1"/>
  <c r="T1471" i="1"/>
  <c r="W1471" i="1" s="1"/>
  <c r="T1472" i="1"/>
  <c r="W1472" i="1" s="1"/>
  <c r="T1473" i="1"/>
  <c r="W1473" i="1" s="1"/>
  <c r="T1474" i="1"/>
  <c r="W1474" i="1" s="1"/>
  <c r="T1475" i="1"/>
  <c r="W1475" i="1" s="1"/>
  <c r="T1477" i="1"/>
  <c r="W1477" i="1" s="1"/>
  <c r="T1478" i="1"/>
  <c r="W1478" i="1" s="1"/>
  <c r="T1479" i="1"/>
  <c r="W1479" i="1" s="1"/>
  <c r="T1480" i="1"/>
  <c r="W1480" i="1" s="1"/>
  <c r="T1481" i="1"/>
  <c r="W1481" i="1" s="1"/>
  <c r="T1482" i="1"/>
  <c r="W1482" i="1" s="1"/>
  <c r="T1483" i="1"/>
  <c r="W1483" i="1" s="1"/>
  <c r="T1484" i="1"/>
  <c r="W1484" i="1" s="1"/>
  <c r="T1485" i="1"/>
  <c r="W1485" i="1" s="1"/>
  <c r="T1486" i="1"/>
  <c r="W1486" i="1" s="1"/>
  <c r="T1476" i="1"/>
  <c r="W1476" i="1" s="1"/>
  <c r="T1554" i="1"/>
  <c r="W1554" i="1" s="1"/>
  <c r="T1555" i="1"/>
  <c r="W1555" i="1" s="1"/>
  <c r="T1556" i="1"/>
  <c r="W1556" i="1" s="1"/>
  <c r="T1557" i="1"/>
  <c r="W1557" i="1" s="1"/>
  <c r="T1558" i="1"/>
  <c r="W1558" i="1" s="1"/>
  <c r="T1559" i="1"/>
  <c r="W1559" i="1" s="1"/>
  <c r="T1560" i="1"/>
  <c r="W1560" i="1" s="1"/>
  <c r="T1561" i="1"/>
  <c r="W1561" i="1" s="1"/>
  <c r="T1564" i="1"/>
  <c r="W1564" i="1" s="1"/>
  <c r="T1565" i="1"/>
  <c r="W1565" i="1" s="1"/>
  <c r="T1566" i="1"/>
  <c r="W1566" i="1" s="1"/>
  <c r="T1567" i="1"/>
  <c r="W1567" i="1" s="1"/>
  <c r="T1568" i="1"/>
  <c r="W1568" i="1" s="1"/>
  <c r="T1569" i="1"/>
  <c r="W1569" i="1" s="1"/>
  <c r="T1570" i="1"/>
  <c r="W1570" i="1" s="1"/>
  <c r="T1571" i="1"/>
  <c r="W1571" i="1" s="1"/>
  <c r="T1572" i="1"/>
  <c r="W1572" i="1" s="1"/>
  <c r="T1573" i="1"/>
  <c r="W1573" i="1" s="1"/>
  <c r="T1574" i="1"/>
  <c r="W1574" i="1" s="1"/>
  <c r="T1575" i="1"/>
  <c r="W1575" i="1" s="1"/>
  <c r="T1576" i="1"/>
  <c r="W1576" i="1" s="1"/>
  <c r="T1577" i="1"/>
  <c r="W1577" i="1" s="1"/>
  <c r="T1578" i="1"/>
  <c r="W1578" i="1" s="1"/>
  <c r="T1579" i="1"/>
  <c r="W1579" i="1" s="1"/>
  <c r="T1580" i="1"/>
  <c r="W1580" i="1" s="1"/>
  <c r="T1581" i="1"/>
  <c r="W1581" i="1" s="1"/>
  <c r="T1582" i="1"/>
  <c r="W1582" i="1" s="1"/>
  <c r="T1583" i="1"/>
  <c r="W1583" i="1" s="1"/>
  <c r="T1584" i="1"/>
  <c r="W1584" i="1" s="1"/>
  <c r="T1585" i="1"/>
  <c r="W1585" i="1" s="1"/>
  <c r="T1586" i="1"/>
  <c r="W1586" i="1" s="1"/>
  <c r="T1587" i="1"/>
  <c r="W1587" i="1" s="1"/>
  <c r="T1588" i="1"/>
  <c r="W1588" i="1" s="1"/>
  <c r="T1589" i="1"/>
  <c r="W1589" i="1" s="1"/>
  <c r="T1590" i="1"/>
  <c r="W1590" i="1" s="1"/>
  <c r="T1591" i="1"/>
  <c r="W1591" i="1" s="1"/>
  <c r="T1592" i="1"/>
  <c r="W1592" i="1" s="1"/>
  <c r="T1593" i="1"/>
  <c r="W1593" i="1" s="1"/>
  <c r="T1594" i="1"/>
  <c r="W1594" i="1" s="1"/>
  <c r="T1595" i="1"/>
  <c r="W1595" i="1" s="1"/>
  <c r="T1596" i="1"/>
  <c r="W1596" i="1" s="1"/>
  <c r="T1597" i="1"/>
  <c r="W1597" i="1" s="1"/>
  <c r="T1598" i="1"/>
  <c r="W1598" i="1" s="1"/>
  <c r="T1599" i="1"/>
  <c r="W1599" i="1" s="1"/>
  <c r="T1600" i="1"/>
  <c r="W1600" i="1" s="1"/>
  <c r="T1601" i="1"/>
  <c r="W1601" i="1" s="1"/>
  <c r="T1602" i="1"/>
  <c r="W1602" i="1" s="1"/>
  <c r="T1603" i="1"/>
  <c r="W1603" i="1" s="1"/>
  <c r="T1604" i="1"/>
  <c r="W1604" i="1" s="1"/>
  <c r="T1605" i="1"/>
  <c r="W1605" i="1" s="1"/>
  <c r="T1606" i="1"/>
  <c r="W1606" i="1" s="1"/>
  <c r="T1607" i="1"/>
  <c r="W1607" i="1" s="1"/>
  <c r="T1608" i="1"/>
  <c r="W1608" i="1" s="1"/>
  <c r="T1609" i="1"/>
  <c r="W1609" i="1" s="1"/>
  <c r="T1610" i="1"/>
  <c r="W1610" i="1" s="1"/>
  <c r="T1611" i="1"/>
  <c r="W1611" i="1" s="1"/>
  <c r="T1612" i="1"/>
  <c r="W1612" i="1" s="1"/>
  <c r="T1613" i="1"/>
  <c r="W1613" i="1" s="1"/>
  <c r="T1614" i="1"/>
  <c r="W1614" i="1" s="1"/>
  <c r="T1615" i="1"/>
  <c r="W1615" i="1" s="1"/>
  <c r="T1616" i="1"/>
  <c r="W1616" i="1" s="1"/>
  <c r="T1617" i="1"/>
  <c r="W1617" i="1" s="1"/>
  <c r="T1618" i="1"/>
  <c r="W1618" i="1" s="1"/>
  <c r="T1619" i="1"/>
  <c r="W1619" i="1" s="1"/>
  <c r="T1562" i="1"/>
  <c r="W1562" i="1" s="1"/>
  <c r="T1563" i="1"/>
  <c r="W1563" i="1" s="1"/>
  <c r="T1014" i="1"/>
  <c r="W1014" i="1" s="1"/>
  <c r="AZ1015" i="1" l="1"/>
  <c r="BA1015" i="1"/>
  <c r="BC1015" i="1"/>
  <c r="AZ1016" i="1"/>
  <c r="BA1016" i="1"/>
  <c r="BC1016" i="1"/>
  <c r="AZ1017" i="1"/>
  <c r="BA1017" i="1"/>
  <c r="BC1017" i="1"/>
  <c r="AZ1013" i="1"/>
  <c r="BA1013" i="1"/>
  <c r="BC1013" i="1"/>
  <c r="AZ1018" i="1"/>
  <c r="BA1018" i="1"/>
  <c r="BC1018" i="1"/>
  <c r="AZ1019" i="1"/>
  <c r="BA1019" i="1"/>
  <c r="BC1019" i="1"/>
  <c r="AZ1033" i="1"/>
  <c r="BA1033" i="1"/>
  <c r="BC1033" i="1"/>
  <c r="AZ1034" i="1"/>
  <c r="BA1034" i="1"/>
  <c r="BC1034" i="1"/>
  <c r="AZ1030" i="1"/>
  <c r="BA1030" i="1"/>
  <c r="BC1030" i="1"/>
  <c r="AZ1031" i="1"/>
  <c r="BA1031" i="1"/>
  <c r="BC1031" i="1"/>
  <c r="AZ1032" i="1"/>
  <c r="BA1032" i="1"/>
  <c r="BC1032" i="1"/>
  <c r="AZ1025" i="1"/>
  <c r="BA1025" i="1"/>
  <c r="BC1025" i="1"/>
  <c r="BC1014" i="1"/>
  <c r="BA1014" i="1"/>
  <c r="AZ1014" i="1"/>
  <c r="BB1032" i="1" l="1"/>
  <c r="BB1033" i="1"/>
  <c r="BB1025" i="1"/>
  <c r="BB1034" i="1"/>
  <c r="BB1013" i="1"/>
  <c r="BB1017" i="1"/>
  <c r="BB1014" i="1"/>
  <c r="BB1030" i="1"/>
  <c r="BB1018" i="1"/>
  <c r="BB1015" i="1"/>
  <c r="BB1031" i="1"/>
  <c r="BB1019" i="1"/>
  <c r="BB1016" i="1"/>
  <c r="U876" i="1" l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862" i="1"/>
  <c r="U863" i="1"/>
  <c r="U864" i="1"/>
  <c r="U865" i="1"/>
  <c r="U866" i="1"/>
  <c r="U867" i="1"/>
  <c r="U868" i="1"/>
  <c r="U869" i="1"/>
  <c r="U870" i="1"/>
  <c r="U871" i="1"/>
  <c r="U872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25" i="1"/>
  <c r="U826" i="1"/>
  <c r="U827" i="1"/>
  <c r="U828" i="1"/>
  <c r="U816" i="1"/>
  <c r="U817" i="1"/>
  <c r="U818" i="1"/>
  <c r="U819" i="1"/>
  <c r="U873" i="1"/>
  <c r="U824" i="1"/>
  <c r="U874" i="1"/>
  <c r="U875" i="1"/>
  <c r="U820" i="1"/>
  <c r="U821" i="1"/>
  <c r="U822" i="1"/>
  <c r="U823" i="1"/>
  <c r="U861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993" i="1"/>
  <c r="U989" i="1"/>
  <c r="U994" i="1"/>
  <c r="U990" i="1"/>
  <c r="U999" i="1"/>
  <c r="U995" i="1"/>
  <c r="U991" i="1"/>
  <c r="U996" i="1"/>
  <c r="U992" i="1"/>
  <c r="U997" i="1"/>
  <c r="U998" i="1"/>
  <c r="U985" i="1"/>
  <c r="U986" i="1"/>
  <c r="U984" i="1"/>
  <c r="U987" i="1"/>
  <c r="U988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21" i="1"/>
  <c r="U9" i="1"/>
  <c r="U10" i="1"/>
  <c r="U11" i="1"/>
  <c r="U12" i="1"/>
  <c r="U13" i="1"/>
  <c r="U14" i="1"/>
  <c r="U15" i="1"/>
  <c r="U16" i="1"/>
  <c r="U17" i="1"/>
  <c r="U18" i="1"/>
  <c r="U19" i="1"/>
  <c r="U20" i="1"/>
  <c r="U4" i="1"/>
  <c r="U5" i="1"/>
  <c r="U2" i="1"/>
  <c r="U3" i="1"/>
  <c r="U6" i="1"/>
  <c r="U7" i="1"/>
  <c r="U8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556" i="1"/>
  <c r="U557" i="1"/>
  <c r="U558" i="1"/>
  <c r="U559" i="1"/>
  <c r="U560" i="1"/>
  <c r="U56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622" i="1"/>
  <c r="U545" i="1"/>
  <c r="U546" i="1"/>
  <c r="U547" i="1"/>
  <c r="U548" i="1"/>
  <c r="U537" i="1"/>
  <c r="U538" i="1"/>
  <c r="U539" i="1"/>
  <c r="U540" i="1"/>
  <c r="U541" i="1"/>
  <c r="U542" i="1"/>
  <c r="U543" i="1"/>
  <c r="U544" i="1"/>
  <c r="U549" i="1"/>
  <c r="U550" i="1"/>
  <c r="U551" i="1"/>
  <c r="U552" i="1"/>
  <c r="U553" i="1"/>
  <c r="U554" i="1"/>
  <c r="U555" i="1"/>
  <c r="U746" i="1"/>
  <c r="U697" i="1"/>
  <c r="U698" i="1"/>
  <c r="U699" i="1"/>
  <c r="U700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811" i="1"/>
  <c r="W811" i="1" s="1"/>
  <c r="U812" i="1"/>
  <c r="W812" i="1" s="1"/>
  <c r="U813" i="1"/>
  <c r="W813" i="1" s="1"/>
  <c r="U814" i="1"/>
  <c r="W814" i="1" s="1"/>
  <c r="U815" i="1"/>
  <c r="W815" i="1" s="1"/>
  <c r="U783" i="1"/>
  <c r="U707" i="1"/>
  <c r="U708" i="1"/>
  <c r="U709" i="1"/>
  <c r="U710" i="1"/>
  <c r="U711" i="1"/>
  <c r="U712" i="1"/>
  <c r="U739" i="1"/>
  <c r="W739" i="1" s="1"/>
  <c r="U713" i="1"/>
  <c r="U714" i="1"/>
  <c r="U715" i="1"/>
  <c r="U736" i="1"/>
  <c r="W736" i="1" s="1"/>
  <c r="U716" i="1"/>
  <c r="U717" i="1"/>
  <c r="U718" i="1"/>
  <c r="U719" i="1"/>
  <c r="U720" i="1"/>
  <c r="U721" i="1"/>
  <c r="U722" i="1"/>
  <c r="U723" i="1"/>
  <c r="U724" i="1"/>
  <c r="U737" i="1"/>
  <c r="W737" i="1" s="1"/>
  <c r="U725" i="1"/>
  <c r="U726" i="1"/>
  <c r="U727" i="1"/>
  <c r="U728" i="1"/>
  <c r="U729" i="1"/>
  <c r="U730" i="1"/>
  <c r="U731" i="1"/>
  <c r="U732" i="1"/>
  <c r="U738" i="1"/>
  <c r="W738" i="1" s="1"/>
  <c r="U733" i="1"/>
  <c r="U734" i="1"/>
  <c r="U735" i="1"/>
  <c r="U740" i="1"/>
  <c r="U701" i="1"/>
  <c r="U702" i="1"/>
  <c r="U703" i="1"/>
  <c r="U704" i="1"/>
  <c r="U705" i="1"/>
  <c r="U706" i="1"/>
  <c r="U741" i="1"/>
  <c r="U742" i="1"/>
  <c r="U743" i="1"/>
  <c r="U744" i="1"/>
  <c r="U780" i="1"/>
  <c r="U781" i="1"/>
  <c r="U782" i="1"/>
  <c r="U745" i="1"/>
  <c r="U685" i="1"/>
  <c r="U686" i="1"/>
  <c r="U687" i="1"/>
  <c r="U688" i="1"/>
  <c r="U689" i="1"/>
  <c r="U690" i="1"/>
  <c r="U691" i="1"/>
  <c r="U692" i="1"/>
  <c r="U696" i="1"/>
  <c r="U693" i="1"/>
  <c r="U694" i="1"/>
  <c r="U695" i="1"/>
  <c r="BC695" i="1" l="1"/>
  <c r="BA695" i="1"/>
  <c r="AZ695" i="1"/>
  <c r="BC694" i="1"/>
  <c r="BA694" i="1"/>
  <c r="AZ694" i="1"/>
  <c r="BC693" i="1"/>
  <c r="BA693" i="1"/>
  <c r="AZ693" i="1"/>
  <c r="BC696" i="1"/>
  <c r="BA696" i="1"/>
  <c r="AZ696" i="1"/>
  <c r="BC692" i="1"/>
  <c r="BA692" i="1"/>
  <c r="AZ692" i="1"/>
  <c r="BC691" i="1"/>
  <c r="BA691" i="1"/>
  <c r="AZ691" i="1"/>
  <c r="BC690" i="1"/>
  <c r="BA690" i="1"/>
  <c r="AZ690" i="1"/>
  <c r="BC689" i="1"/>
  <c r="BA689" i="1"/>
  <c r="AZ689" i="1"/>
  <c r="BC688" i="1"/>
  <c r="BA688" i="1"/>
  <c r="AZ688" i="1"/>
  <c r="BC687" i="1"/>
  <c r="BA687" i="1"/>
  <c r="AZ687" i="1"/>
  <c r="BC686" i="1"/>
  <c r="BA686" i="1"/>
  <c r="AZ686" i="1"/>
  <c r="BC685" i="1"/>
  <c r="BA685" i="1"/>
  <c r="AZ685" i="1"/>
  <c r="BC745" i="1"/>
  <c r="BA745" i="1"/>
  <c r="AZ745" i="1"/>
  <c r="BC782" i="1"/>
  <c r="BA782" i="1"/>
  <c r="AZ782" i="1"/>
  <c r="BC781" i="1"/>
  <c r="BA781" i="1"/>
  <c r="AZ781" i="1"/>
  <c r="BC780" i="1"/>
  <c r="BA780" i="1"/>
  <c r="AZ780" i="1"/>
  <c r="BC744" i="1"/>
  <c r="BA744" i="1"/>
  <c r="AZ744" i="1"/>
  <c r="BC743" i="1"/>
  <c r="BA743" i="1"/>
  <c r="AZ743" i="1"/>
  <c r="BC742" i="1"/>
  <c r="BA742" i="1"/>
  <c r="AZ742" i="1"/>
  <c r="BC741" i="1"/>
  <c r="BA741" i="1"/>
  <c r="AZ741" i="1"/>
  <c r="BC706" i="1"/>
  <c r="BA706" i="1"/>
  <c r="AZ706" i="1"/>
  <c r="BC705" i="1"/>
  <c r="BA705" i="1"/>
  <c r="AZ705" i="1"/>
  <c r="BC704" i="1"/>
  <c r="BA704" i="1"/>
  <c r="AZ704" i="1"/>
  <c r="BC703" i="1"/>
  <c r="BA703" i="1"/>
  <c r="AZ703" i="1"/>
  <c r="BC702" i="1"/>
  <c r="BA702" i="1"/>
  <c r="AZ702" i="1"/>
  <c r="BC701" i="1"/>
  <c r="BA701" i="1"/>
  <c r="AZ701" i="1"/>
  <c r="BC740" i="1"/>
  <c r="BA740" i="1"/>
  <c r="AZ740" i="1"/>
  <c r="BC735" i="1"/>
  <c r="BA735" i="1"/>
  <c r="AZ735" i="1"/>
  <c r="BC734" i="1"/>
  <c r="BA734" i="1"/>
  <c r="AZ734" i="1"/>
  <c r="BC733" i="1"/>
  <c r="BA733" i="1"/>
  <c r="AZ733" i="1"/>
  <c r="BC738" i="1"/>
  <c r="BA738" i="1"/>
  <c r="AZ738" i="1"/>
  <c r="BC732" i="1"/>
  <c r="BA732" i="1"/>
  <c r="AZ732" i="1"/>
  <c r="BC731" i="1"/>
  <c r="BA731" i="1"/>
  <c r="AZ731" i="1"/>
  <c r="BC730" i="1"/>
  <c r="BA730" i="1"/>
  <c r="AZ730" i="1"/>
  <c r="BC729" i="1"/>
  <c r="BA729" i="1"/>
  <c r="AZ729" i="1"/>
  <c r="BC728" i="1"/>
  <c r="BA728" i="1"/>
  <c r="AZ728" i="1"/>
  <c r="BC727" i="1"/>
  <c r="BA727" i="1"/>
  <c r="AZ727" i="1"/>
  <c r="BC726" i="1"/>
  <c r="BA726" i="1"/>
  <c r="AZ726" i="1"/>
  <c r="BC725" i="1"/>
  <c r="BA725" i="1"/>
  <c r="AZ725" i="1"/>
  <c r="BC737" i="1"/>
  <c r="BA737" i="1"/>
  <c r="AZ737" i="1"/>
  <c r="BC724" i="1"/>
  <c r="BA724" i="1"/>
  <c r="AZ724" i="1"/>
  <c r="BC723" i="1"/>
  <c r="BA723" i="1"/>
  <c r="AZ723" i="1"/>
  <c r="BC722" i="1"/>
  <c r="BA722" i="1"/>
  <c r="AZ722" i="1"/>
  <c r="BC721" i="1"/>
  <c r="BA721" i="1"/>
  <c r="AZ721" i="1"/>
  <c r="BC720" i="1"/>
  <c r="BA720" i="1"/>
  <c r="AZ720" i="1"/>
  <c r="BC719" i="1"/>
  <c r="BA719" i="1"/>
  <c r="AZ719" i="1"/>
  <c r="BC718" i="1"/>
  <c r="BA718" i="1"/>
  <c r="AZ718" i="1"/>
  <c r="BC717" i="1"/>
  <c r="BA717" i="1"/>
  <c r="AZ717" i="1"/>
  <c r="BC716" i="1"/>
  <c r="BA716" i="1"/>
  <c r="AZ716" i="1"/>
  <c r="BC736" i="1"/>
  <c r="BA736" i="1"/>
  <c r="AZ736" i="1"/>
  <c r="BC715" i="1"/>
  <c r="BA715" i="1"/>
  <c r="AZ715" i="1"/>
  <c r="BC714" i="1"/>
  <c r="BA714" i="1"/>
  <c r="AZ714" i="1"/>
  <c r="BC713" i="1"/>
  <c r="BA713" i="1"/>
  <c r="AZ713" i="1"/>
  <c r="BC739" i="1"/>
  <c r="BA739" i="1"/>
  <c r="AZ739" i="1"/>
  <c r="BC712" i="1"/>
  <c r="BA712" i="1"/>
  <c r="AZ712" i="1"/>
  <c r="BC711" i="1"/>
  <c r="BA711" i="1"/>
  <c r="AZ711" i="1"/>
  <c r="BC710" i="1"/>
  <c r="BA710" i="1"/>
  <c r="AZ710" i="1"/>
  <c r="BC709" i="1"/>
  <c r="BA709" i="1"/>
  <c r="AZ709" i="1"/>
  <c r="BC708" i="1"/>
  <c r="BA708" i="1"/>
  <c r="AZ708" i="1"/>
  <c r="BC707" i="1"/>
  <c r="BA707" i="1"/>
  <c r="AZ707" i="1"/>
  <c r="BC783" i="1"/>
  <c r="BA783" i="1"/>
  <c r="AZ783" i="1"/>
  <c r="BC815" i="1"/>
  <c r="BA815" i="1"/>
  <c r="AZ815" i="1"/>
  <c r="BC814" i="1"/>
  <c r="BA814" i="1"/>
  <c r="AZ814" i="1"/>
  <c r="BC813" i="1"/>
  <c r="BA813" i="1"/>
  <c r="AZ813" i="1"/>
  <c r="BC812" i="1"/>
  <c r="BA812" i="1"/>
  <c r="AZ812" i="1"/>
  <c r="BC811" i="1"/>
  <c r="BA811" i="1"/>
  <c r="AZ811" i="1"/>
  <c r="BC779" i="1"/>
  <c r="BA779" i="1"/>
  <c r="AZ779" i="1"/>
  <c r="BC778" i="1"/>
  <c r="BA778" i="1"/>
  <c r="AZ778" i="1"/>
  <c r="BC777" i="1"/>
  <c r="BA777" i="1"/>
  <c r="AZ777" i="1"/>
  <c r="BC776" i="1"/>
  <c r="BA776" i="1"/>
  <c r="AZ776" i="1"/>
  <c r="BC775" i="1"/>
  <c r="BA775" i="1"/>
  <c r="AZ775" i="1"/>
  <c r="BC774" i="1"/>
  <c r="BA774" i="1"/>
  <c r="AZ774" i="1"/>
  <c r="BC773" i="1"/>
  <c r="BA773" i="1"/>
  <c r="AZ773" i="1"/>
  <c r="BC772" i="1"/>
  <c r="BA772" i="1"/>
  <c r="AZ772" i="1"/>
  <c r="BC771" i="1"/>
  <c r="BA771" i="1"/>
  <c r="AZ771" i="1"/>
  <c r="BC770" i="1"/>
  <c r="BA770" i="1"/>
  <c r="AZ770" i="1"/>
  <c r="BC769" i="1"/>
  <c r="BA769" i="1"/>
  <c r="AZ769" i="1"/>
  <c r="BC768" i="1"/>
  <c r="BA768" i="1"/>
  <c r="AZ768" i="1"/>
  <c r="BC767" i="1"/>
  <c r="BA767" i="1"/>
  <c r="AZ767" i="1"/>
  <c r="BC766" i="1"/>
  <c r="BA766" i="1"/>
  <c r="AZ766" i="1"/>
  <c r="BC765" i="1"/>
  <c r="BA765" i="1"/>
  <c r="AZ765" i="1"/>
  <c r="BC764" i="1"/>
  <c r="BA764" i="1"/>
  <c r="AZ764" i="1"/>
  <c r="BC763" i="1"/>
  <c r="BA763" i="1"/>
  <c r="AZ763" i="1"/>
  <c r="BC762" i="1"/>
  <c r="BA762" i="1"/>
  <c r="AZ762" i="1"/>
  <c r="BC761" i="1"/>
  <c r="BA761" i="1"/>
  <c r="AZ761" i="1"/>
  <c r="BC760" i="1"/>
  <c r="BA760" i="1"/>
  <c r="AZ760" i="1"/>
  <c r="BC759" i="1"/>
  <c r="BA759" i="1"/>
  <c r="AZ759" i="1"/>
  <c r="BC758" i="1"/>
  <c r="BA758" i="1"/>
  <c r="AZ758" i="1"/>
  <c r="BC757" i="1"/>
  <c r="BA757" i="1"/>
  <c r="AZ757" i="1"/>
  <c r="BC756" i="1"/>
  <c r="BA756" i="1"/>
  <c r="AZ756" i="1"/>
  <c r="BC755" i="1"/>
  <c r="BA755" i="1"/>
  <c r="AZ755" i="1"/>
  <c r="BC754" i="1"/>
  <c r="BA754" i="1"/>
  <c r="AZ754" i="1"/>
  <c r="BC753" i="1"/>
  <c r="BA753" i="1"/>
  <c r="AZ753" i="1"/>
  <c r="BC752" i="1"/>
  <c r="BA752" i="1"/>
  <c r="AZ752" i="1"/>
  <c r="BC751" i="1"/>
  <c r="BA751" i="1"/>
  <c r="AZ751" i="1"/>
  <c r="BC750" i="1"/>
  <c r="BA750" i="1"/>
  <c r="AZ750" i="1"/>
  <c r="BC749" i="1"/>
  <c r="BA749" i="1"/>
  <c r="AZ749" i="1"/>
  <c r="BC748" i="1"/>
  <c r="BA748" i="1"/>
  <c r="AZ748" i="1"/>
  <c r="BC747" i="1"/>
  <c r="BA747" i="1"/>
  <c r="AZ747" i="1"/>
  <c r="BC810" i="1"/>
  <c r="BA810" i="1"/>
  <c r="AZ810" i="1"/>
  <c r="BC809" i="1"/>
  <c r="BA809" i="1"/>
  <c r="AZ809" i="1"/>
  <c r="BC808" i="1"/>
  <c r="BA808" i="1"/>
  <c r="AZ808" i="1"/>
  <c r="BC807" i="1"/>
  <c r="BA807" i="1"/>
  <c r="AZ807" i="1"/>
  <c r="BC806" i="1"/>
  <c r="BA806" i="1"/>
  <c r="AZ806" i="1"/>
  <c r="BC805" i="1"/>
  <c r="BA805" i="1"/>
  <c r="AZ805" i="1"/>
  <c r="BC804" i="1"/>
  <c r="BA804" i="1"/>
  <c r="AZ804" i="1"/>
  <c r="BC803" i="1"/>
  <c r="BA803" i="1"/>
  <c r="AZ803" i="1"/>
  <c r="BC802" i="1"/>
  <c r="BA802" i="1"/>
  <c r="AZ802" i="1"/>
  <c r="BC801" i="1"/>
  <c r="BA801" i="1"/>
  <c r="AZ801" i="1"/>
  <c r="BC800" i="1"/>
  <c r="BA800" i="1"/>
  <c r="AZ800" i="1"/>
  <c r="BC799" i="1"/>
  <c r="BA799" i="1"/>
  <c r="AZ799" i="1"/>
  <c r="BC798" i="1"/>
  <c r="BA798" i="1"/>
  <c r="AZ798" i="1"/>
  <c r="BC797" i="1"/>
  <c r="BA797" i="1"/>
  <c r="AZ797" i="1"/>
  <c r="BC796" i="1"/>
  <c r="BA796" i="1"/>
  <c r="AZ796" i="1"/>
  <c r="BC795" i="1"/>
  <c r="BA795" i="1"/>
  <c r="AZ795" i="1"/>
  <c r="BC794" i="1"/>
  <c r="BA794" i="1"/>
  <c r="AZ794" i="1"/>
  <c r="BC793" i="1"/>
  <c r="BA793" i="1"/>
  <c r="AZ793" i="1"/>
  <c r="BC792" i="1"/>
  <c r="BA792" i="1"/>
  <c r="AZ792" i="1"/>
  <c r="BC791" i="1"/>
  <c r="BA791" i="1"/>
  <c r="AZ791" i="1"/>
  <c r="BC790" i="1"/>
  <c r="BA790" i="1"/>
  <c r="AZ790" i="1"/>
  <c r="BC789" i="1"/>
  <c r="BA789" i="1"/>
  <c r="AZ789" i="1"/>
  <c r="BC788" i="1"/>
  <c r="BA788" i="1"/>
  <c r="AZ788" i="1"/>
  <c r="BC787" i="1"/>
  <c r="BA787" i="1"/>
  <c r="AZ787" i="1"/>
  <c r="BC786" i="1"/>
  <c r="BA786" i="1"/>
  <c r="AZ786" i="1"/>
  <c r="BC785" i="1"/>
  <c r="BA785" i="1"/>
  <c r="AZ785" i="1"/>
  <c r="BC784" i="1"/>
  <c r="BA784" i="1"/>
  <c r="AZ784" i="1"/>
  <c r="BC700" i="1"/>
  <c r="BA700" i="1"/>
  <c r="AZ700" i="1"/>
  <c r="BC699" i="1"/>
  <c r="BA699" i="1"/>
  <c r="AZ699" i="1"/>
  <c r="BC698" i="1"/>
  <c r="BA698" i="1"/>
  <c r="AZ698" i="1"/>
  <c r="BC697" i="1"/>
  <c r="BA697" i="1"/>
  <c r="AZ697" i="1"/>
  <c r="BC746" i="1"/>
  <c r="BA746" i="1"/>
  <c r="AZ746" i="1"/>
  <c r="BC555" i="1"/>
  <c r="BA555" i="1"/>
  <c r="AZ555" i="1"/>
  <c r="BC554" i="1"/>
  <c r="BA554" i="1"/>
  <c r="AZ554" i="1"/>
  <c r="BC553" i="1"/>
  <c r="BA553" i="1"/>
  <c r="AZ553" i="1"/>
  <c r="BC552" i="1"/>
  <c r="BA552" i="1"/>
  <c r="AZ552" i="1"/>
  <c r="BC551" i="1"/>
  <c r="BA551" i="1"/>
  <c r="AZ551" i="1"/>
  <c r="BC550" i="1"/>
  <c r="BA550" i="1"/>
  <c r="AZ550" i="1"/>
  <c r="BC549" i="1"/>
  <c r="BA549" i="1"/>
  <c r="AZ549" i="1"/>
  <c r="BC544" i="1"/>
  <c r="BA544" i="1"/>
  <c r="AZ544" i="1"/>
  <c r="BC543" i="1"/>
  <c r="BA543" i="1"/>
  <c r="AZ543" i="1"/>
  <c r="BC542" i="1"/>
  <c r="BA542" i="1"/>
  <c r="AZ542" i="1"/>
  <c r="BC541" i="1"/>
  <c r="BA541" i="1"/>
  <c r="AZ541" i="1"/>
  <c r="BC540" i="1"/>
  <c r="BA540" i="1"/>
  <c r="AZ540" i="1"/>
  <c r="BC539" i="1"/>
  <c r="BA539" i="1"/>
  <c r="AZ539" i="1"/>
  <c r="BC538" i="1"/>
  <c r="BA538" i="1"/>
  <c r="AZ538" i="1"/>
  <c r="BC537" i="1"/>
  <c r="BA537" i="1"/>
  <c r="AZ537" i="1"/>
  <c r="BC548" i="1"/>
  <c r="BA548" i="1"/>
  <c r="AZ548" i="1"/>
  <c r="BC547" i="1"/>
  <c r="BA547" i="1"/>
  <c r="AZ547" i="1"/>
  <c r="BC546" i="1"/>
  <c r="BA546" i="1"/>
  <c r="AZ546" i="1"/>
  <c r="BC545" i="1"/>
  <c r="BA545" i="1"/>
  <c r="AZ545" i="1"/>
  <c r="BC622" i="1"/>
  <c r="BA622" i="1"/>
  <c r="AZ622" i="1"/>
  <c r="BC591" i="1"/>
  <c r="BA591" i="1"/>
  <c r="AZ591" i="1"/>
  <c r="BC590" i="1"/>
  <c r="BA590" i="1"/>
  <c r="AZ590" i="1"/>
  <c r="BC589" i="1"/>
  <c r="BA589" i="1"/>
  <c r="AZ589" i="1"/>
  <c r="BC588" i="1"/>
  <c r="BA588" i="1"/>
  <c r="AZ588" i="1"/>
  <c r="BC587" i="1"/>
  <c r="BA587" i="1"/>
  <c r="AZ587" i="1"/>
  <c r="BC586" i="1"/>
  <c r="BA586" i="1"/>
  <c r="AZ586" i="1"/>
  <c r="BC585" i="1"/>
  <c r="BA585" i="1"/>
  <c r="AZ585" i="1"/>
  <c r="BC584" i="1"/>
  <c r="BA584" i="1"/>
  <c r="AZ584" i="1"/>
  <c r="BC583" i="1"/>
  <c r="BA583" i="1"/>
  <c r="AZ583" i="1"/>
  <c r="BC582" i="1"/>
  <c r="BA582" i="1"/>
  <c r="AZ582" i="1"/>
  <c r="BC581" i="1"/>
  <c r="BA581" i="1"/>
  <c r="AZ581" i="1"/>
  <c r="BC580" i="1"/>
  <c r="BA580" i="1"/>
  <c r="AZ580" i="1"/>
  <c r="BC579" i="1"/>
  <c r="BA579" i="1"/>
  <c r="AZ579" i="1"/>
  <c r="BC578" i="1"/>
  <c r="BA578" i="1"/>
  <c r="AZ578" i="1"/>
  <c r="BC577" i="1"/>
  <c r="BA577" i="1"/>
  <c r="AZ577" i="1"/>
  <c r="BC576" i="1"/>
  <c r="BA576" i="1"/>
  <c r="AZ576" i="1"/>
  <c r="BC575" i="1"/>
  <c r="BA575" i="1"/>
  <c r="AZ575" i="1"/>
  <c r="BC574" i="1"/>
  <c r="BA574" i="1"/>
  <c r="AZ574" i="1"/>
  <c r="BC573" i="1"/>
  <c r="BA573" i="1"/>
  <c r="AZ573" i="1"/>
  <c r="BC572" i="1"/>
  <c r="BA572" i="1"/>
  <c r="AZ572" i="1"/>
  <c r="BC571" i="1"/>
  <c r="BA571" i="1"/>
  <c r="AZ571" i="1"/>
  <c r="BC570" i="1"/>
  <c r="BA570" i="1"/>
  <c r="AZ570" i="1"/>
  <c r="BC569" i="1"/>
  <c r="BA569" i="1"/>
  <c r="AZ569" i="1"/>
  <c r="BC568" i="1"/>
  <c r="BA568" i="1"/>
  <c r="AZ568" i="1"/>
  <c r="BC567" i="1"/>
  <c r="BA567" i="1"/>
  <c r="AZ567" i="1"/>
  <c r="BC566" i="1"/>
  <c r="BA566" i="1"/>
  <c r="AZ566" i="1"/>
  <c r="BC565" i="1"/>
  <c r="BA565" i="1"/>
  <c r="AZ565" i="1"/>
  <c r="BC564" i="1"/>
  <c r="BA564" i="1"/>
  <c r="AZ564" i="1"/>
  <c r="BC563" i="1"/>
  <c r="BA563" i="1"/>
  <c r="AZ563" i="1"/>
  <c r="BC562" i="1"/>
  <c r="BA562" i="1"/>
  <c r="AZ562" i="1"/>
  <c r="BC621" i="1"/>
  <c r="BA621" i="1"/>
  <c r="AZ621" i="1"/>
  <c r="BC620" i="1"/>
  <c r="BA620" i="1"/>
  <c r="AZ620" i="1"/>
  <c r="BC619" i="1"/>
  <c r="BA619" i="1"/>
  <c r="AZ619" i="1"/>
  <c r="BC618" i="1"/>
  <c r="BA618" i="1"/>
  <c r="AZ618" i="1"/>
  <c r="BC617" i="1"/>
  <c r="BA617" i="1"/>
  <c r="AZ617" i="1"/>
  <c r="BC616" i="1"/>
  <c r="BA616" i="1"/>
  <c r="AZ616" i="1"/>
  <c r="BC615" i="1"/>
  <c r="BA615" i="1"/>
  <c r="AZ615" i="1"/>
  <c r="BC614" i="1"/>
  <c r="BA614" i="1"/>
  <c r="AZ614" i="1"/>
  <c r="BC613" i="1"/>
  <c r="BA613" i="1"/>
  <c r="AZ613" i="1"/>
  <c r="BC612" i="1"/>
  <c r="BA612" i="1"/>
  <c r="AZ612" i="1"/>
  <c r="BC611" i="1"/>
  <c r="BA611" i="1"/>
  <c r="AZ611" i="1"/>
  <c r="BC610" i="1"/>
  <c r="BA610" i="1"/>
  <c r="AZ610" i="1"/>
  <c r="BC609" i="1"/>
  <c r="BA609" i="1"/>
  <c r="AZ609" i="1"/>
  <c r="BC608" i="1"/>
  <c r="BA608" i="1"/>
  <c r="AZ608" i="1"/>
  <c r="BC607" i="1"/>
  <c r="BA607" i="1"/>
  <c r="AZ607" i="1"/>
  <c r="BC606" i="1"/>
  <c r="BA606" i="1"/>
  <c r="AZ606" i="1"/>
  <c r="BC605" i="1"/>
  <c r="BA605" i="1"/>
  <c r="AZ605" i="1"/>
  <c r="BC604" i="1"/>
  <c r="BA604" i="1"/>
  <c r="AZ604" i="1"/>
  <c r="BC603" i="1"/>
  <c r="BA603" i="1"/>
  <c r="AZ603" i="1"/>
  <c r="BC602" i="1"/>
  <c r="BA602" i="1"/>
  <c r="AZ602" i="1"/>
  <c r="BC601" i="1"/>
  <c r="BA601" i="1"/>
  <c r="AZ601" i="1"/>
  <c r="BC600" i="1"/>
  <c r="BA600" i="1"/>
  <c r="AZ600" i="1"/>
  <c r="BC599" i="1"/>
  <c r="BA599" i="1"/>
  <c r="AZ599" i="1"/>
  <c r="BC598" i="1"/>
  <c r="BA598" i="1"/>
  <c r="AZ598" i="1"/>
  <c r="BC597" i="1"/>
  <c r="BA597" i="1"/>
  <c r="AZ597" i="1"/>
  <c r="BC596" i="1"/>
  <c r="BA596" i="1"/>
  <c r="AZ596" i="1"/>
  <c r="BC595" i="1"/>
  <c r="BA595" i="1"/>
  <c r="AZ595" i="1"/>
  <c r="BC594" i="1"/>
  <c r="BA594" i="1"/>
  <c r="AZ594" i="1"/>
  <c r="BC593" i="1"/>
  <c r="BA593" i="1"/>
  <c r="AZ593" i="1"/>
  <c r="BC592" i="1"/>
  <c r="BA592" i="1"/>
  <c r="AZ592" i="1"/>
  <c r="BC561" i="1"/>
  <c r="BA561" i="1"/>
  <c r="AZ561" i="1"/>
  <c r="BC560" i="1"/>
  <c r="BA560" i="1"/>
  <c r="AZ560" i="1"/>
  <c r="BC559" i="1"/>
  <c r="BA559" i="1"/>
  <c r="AZ559" i="1"/>
  <c r="BC558" i="1"/>
  <c r="BA558" i="1"/>
  <c r="AZ558" i="1"/>
  <c r="BC557" i="1"/>
  <c r="BA557" i="1"/>
  <c r="AZ557" i="1"/>
  <c r="BC556" i="1"/>
  <c r="BA556" i="1"/>
  <c r="AZ556" i="1"/>
  <c r="BC654" i="1"/>
  <c r="BA654" i="1"/>
  <c r="AZ654" i="1"/>
  <c r="BC653" i="1"/>
  <c r="BA653" i="1"/>
  <c r="AZ653" i="1"/>
  <c r="BC652" i="1"/>
  <c r="BA652" i="1"/>
  <c r="AZ652" i="1"/>
  <c r="BC651" i="1"/>
  <c r="BA651" i="1"/>
  <c r="AZ651" i="1"/>
  <c r="BC650" i="1"/>
  <c r="BA650" i="1"/>
  <c r="AZ650" i="1"/>
  <c r="BC649" i="1"/>
  <c r="BA649" i="1"/>
  <c r="AZ649" i="1"/>
  <c r="BC648" i="1"/>
  <c r="BA648" i="1"/>
  <c r="AZ648" i="1"/>
  <c r="BC647" i="1"/>
  <c r="BA647" i="1"/>
  <c r="AZ647" i="1"/>
  <c r="BC646" i="1"/>
  <c r="BA646" i="1"/>
  <c r="AZ646" i="1"/>
  <c r="BC645" i="1"/>
  <c r="BA645" i="1"/>
  <c r="AZ645" i="1"/>
  <c r="BC644" i="1"/>
  <c r="BA644" i="1"/>
  <c r="AZ644" i="1"/>
  <c r="BC643" i="1"/>
  <c r="BA643" i="1"/>
  <c r="AZ643" i="1"/>
  <c r="BC642" i="1"/>
  <c r="BA642" i="1"/>
  <c r="AZ642" i="1"/>
  <c r="BC641" i="1"/>
  <c r="BA641" i="1"/>
  <c r="AZ641" i="1"/>
  <c r="BC640" i="1"/>
  <c r="BA640" i="1"/>
  <c r="AZ640" i="1"/>
  <c r="BC639" i="1"/>
  <c r="BA639" i="1"/>
  <c r="AZ639" i="1"/>
  <c r="BC638" i="1"/>
  <c r="BA638" i="1"/>
  <c r="AZ638" i="1"/>
  <c r="BC637" i="1"/>
  <c r="BA637" i="1"/>
  <c r="AZ637" i="1"/>
  <c r="BC636" i="1"/>
  <c r="BA636" i="1"/>
  <c r="AZ636" i="1"/>
  <c r="BC635" i="1"/>
  <c r="BA635" i="1"/>
  <c r="AZ635" i="1"/>
  <c r="BC634" i="1"/>
  <c r="BA634" i="1"/>
  <c r="AZ634" i="1"/>
  <c r="BC633" i="1"/>
  <c r="BA633" i="1"/>
  <c r="AZ633" i="1"/>
  <c r="BC632" i="1"/>
  <c r="BA632" i="1"/>
  <c r="AZ632" i="1"/>
  <c r="BC631" i="1"/>
  <c r="BA631" i="1"/>
  <c r="AZ631" i="1"/>
  <c r="BC630" i="1"/>
  <c r="BA630" i="1"/>
  <c r="AZ630" i="1"/>
  <c r="BC629" i="1"/>
  <c r="BA629" i="1"/>
  <c r="AZ629" i="1"/>
  <c r="BC628" i="1"/>
  <c r="BA628" i="1"/>
  <c r="AZ628" i="1"/>
  <c r="BC627" i="1"/>
  <c r="BA627" i="1"/>
  <c r="AZ627" i="1"/>
  <c r="BC626" i="1"/>
  <c r="BA626" i="1"/>
  <c r="AZ626" i="1"/>
  <c r="BC625" i="1"/>
  <c r="BA625" i="1"/>
  <c r="AZ625" i="1"/>
  <c r="BC624" i="1"/>
  <c r="BA624" i="1"/>
  <c r="AZ624" i="1"/>
  <c r="BC623" i="1"/>
  <c r="BA623" i="1"/>
  <c r="AZ623" i="1"/>
  <c r="BC684" i="1"/>
  <c r="BA684" i="1"/>
  <c r="AZ684" i="1"/>
  <c r="BC683" i="1"/>
  <c r="BA683" i="1"/>
  <c r="AZ683" i="1"/>
  <c r="BC682" i="1"/>
  <c r="BA682" i="1"/>
  <c r="AZ682" i="1"/>
  <c r="BC681" i="1"/>
  <c r="BA681" i="1"/>
  <c r="AZ681" i="1"/>
  <c r="BC680" i="1"/>
  <c r="BA680" i="1"/>
  <c r="AZ680" i="1"/>
  <c r="BC679" i="1"/>
  <c r="BA679" i="1"/>
  <c r="AZ679" i="1"/>
  <c r="BC678" i="1"/>
  <c r="BA678" i="1"/>
  <c r="AZ678" i="1"/>
  <c r="BC677" i="1"/>
  <c r="BA677" i="1"/>
  <c r="AZ677" i="1"/>
  <c r="BC676" i="1"/>
  <c r="BA676" i="1"/>
  <c r="AZ676" i="1"/>
  <c r="BC675" i="1"/>
  <c r="BA675" i="1"/>
  <c r="AZ675" i="1"/>
  <c r="BC674" i="1"/>
  <c r="BA674" i="1"/>
  <c r="AZ674" i="1"/>
  <c r="BC673" i="1"/>
  <c r="BA673" i="1"/>
  <c r="AZ673" i="1"/>
  <c r="BC672" i="1"/>
  <c r="BA672" i="1"/>
  <c r="AZ672" i="1"/>
  <c r="BC671" i="1"/>
  <c r="BA671" i="1"/>
  <c r="AZ671" i="1"/>
  <c r="BC670" i="1"/>
  <c r="BA670" i="1"/>
  <c r="AZ670" i="1"/>
  <c r="BC669" i="1"/>
  <c r="BA669" i="1"/>
  <c r="AZ669" i="1"/>
  <c r="BC668" i="1"/>
  <c r="BA668" i="1"/>
  <c r="AZ668" i="1"/>
  <c r="BC667" i="1"/>
  <c r="BA667" i="1"/>
  <c r="AZ667" i="1"/>
  <c r="BC666" i="1"/>
  <c r="BA666" i="1"/>
  <c r="AZ666" i="1"/>
  <c r="BC665" i="1"/>
  <c r="BA665" i="1"/>
  <c r="AZ665" i="1"/>
  <c r="BC664" i="1"/>
  <c r="BA664" i="1"/>
  <c r="AZ664" i="1"/>
  <c r="BC663" i="1"/>
  <c r="BA663" i="1"/>
  <c r="AZ663" i="1"/>
  <c r="BC662" i="1"/>
  <c r="BA662" i="1"/>
  <c r="AZ662" i="1"/>
  <c r="BC661" i="1"/>
  <c r="BA661" i="1"/>
  <c r="AZ661" i="1"/>
  <c r="BC660" i="1"/>
  <c r="BA660" i="1"/>
  <c r="AZ660" i="1"/>
  <c r="BC659" i="1"/>
  <c r="BA659" i="1"/>
  <c r="AZ659" i="1"/>
  <c r="BC658" i="1"/>
  <c r="BA658" i="1"/>
  <c r="AZ658" i="1"/>
  <c r="BC657" i="1"/>
  <c r="BA657" i="1"/>
  <c r="AZ657" i="1"/>
  <c r="BC656" i="1"/>
  <c r="BA656" i="1"/>
  <c r="AZ656" i="1"/>
  <c r="BC655" i="1"/>
  <c r="BA655" i="1"/>
  <c r="AZ655" i="1"/>
  <c r="BC8" i="1"/>
  <c r="BA8" i="1"/>
  <c r="AZ8" i="1"/>
  <c r="BC7" i="1"/>
  <c r="BA7" i="1"/>
  <c r="AZ7" i="1"/>
  <c r="BC6" i="1"/>
  <c r="BA6" i="1"/>
  <c r="AZ6" i="1"/>
  <c r="BC3" i="1"/>
  <c r="BA3" i="1"/>
  <c r="AZ3" i="1"/>
  <c r="BC2" i="1"/>
  <c r="BA2" i="1"/>
  <c r="AZ2" i="1"/>
  <c r="BC5" i="1"/>
  <c r="BA5" i="1"/>
  <c r="AZ5" i="1"/>
  <c r="BC4" i="1"/>
  <c r="BA4" i="1"/>
  <c r="AZ4" i="1"/>
  <c r="BC20" i="1"/>
  <c r="BA20" i="1"/>
  <c r="AZ20" i="1"/>
  <c r="BC19" i="1"/>
  <c r="BA19" i="1"/>
  <c r="AZ19" i="1"/>
  <c r="BC18" i="1"/>
  <c r="BA18" i="1"/>
  <c r="AZ18" i="1"/>
  <c r="BC17" i="1"/>
  <c r="BA17" i="1"/>
  <c r="AZ17" i="1"/>
  <c r="BC16" i="1"/>
  <c r="BA16" i="1"/>
  <c r="AZ16" i="1"/>
  <c r="BC15" i="1"/>
  <c r="BA15" i="1"/>
  <c r="AZ15" i="1"/>
  <c r="BC14" i="1"/>
  <c r="BA14" i="1"/>
  <c r="AZ14" i="1"/>
  <c r="BC13" i="1"/>
  <c r="BA13" i="1"/>
  <c r="AZ13" i="1"/>
  <c r="BC12" i="1"/>
  <c r="BA12" i="1"/>
  <c r="AZ12" i="1"/>
  <c r="BC11" i="1"/>
  <c r="BA11" i="1"/>
  <c r="AZ11" i="1"/>
  <c r="BC10" i="1"/>
  <c r="BA10" i="1"/>
  <c r="AZ10" i="1"/>
  <c r="BC9" i="1"/>
  <c r="BA9" i="1"/>
  <c r="AZ9" i="1"/>
  <c r="BC21" i="1"/>
  <c r="BA21" i="1"/>
  <c r="AZ21" i="1"/>
  <c r="BC42" i="1"/>
  <c r="BA42" i="1"/>
  <c r="AZ42" i="1"/>
  <c r="BC41" i="1"/>
  <c r="BA41" i="1"/>
  <c r="AZ41" i="1"/>
  <c r="BC40" i="1"/>
  <c r="BA40" i="1"/>
  <c r="AZ40" i="1"/>
  <c r="BC39" i="1"/>
  <c r="BA39" i="1"/>
  <c r="AZ39" i="1"/>
  <c r="BC38" i="1"/>
  <c r="BA38" i="1"/>
  <c r="AZ38" i="1"/>
  <c r="BC37" i="1"/>
  <c r="BA37" i="1"/>
  <c r="AZ37" i="1"/>
  <c r="BC36" i="1"/>
  <c r="BA36" i="1"/>
  <c r="AZ36" i="1"/>
  <c r="BC35" i="1"/>
  <c r="BA35" i="1"/>
  <c r="AZ35" i="1"/>
  <c r="BC34" i="1"/>
  <c r="BA34" i="1"/>
  <c r="AZ34" i="1"/>
  <c r="BC33" i="1"/>
  <c r="BA33" i="1"/>
  <c r="AZ33" i="1"/>
  <c r="BC32" i="1"/>
  <c r="BA32" i="1"/>
  <c r="AZ32" i="1"/>
  <c r="BC31" i="1"/>
  <c r="BA31" i="1"/>
  <c r="AZ31" i="1"/>
  <c r="BC30" i="1"/>
  <c r="BA30" i="1"/>
  <c r="AZ30" i="1"/>
  <c r="BC29" i="1"/>
  <c r="BA29" i="1"/>
  <c r="AZ29" i="1"/>
  <c r="BC28" i="1"/>
  <c r="BA28" i="1"/>
  <c r="AZ28" i="1"/>
  <c r="BC27" i="1"/>
  <c r="BA27" i="1"/>
  <c r="AZ27" i="1"/>
  <c r="BC26" i="1"/>
  <c r="BA26" i="1"/>
  <c r="AZ26" i="1"/>
  <c r="BC25" i="1"/>
  <c r="BA25" i="1"/>
  <c r="AZ25" i="1"/>
  <c r="BC24" i="1"/>
  <c r="BA24" i="1"/>
  <c r="AZ24" i="1"/>
  <c r="BC23" i="1"/>
  <c r="BA23" i="1"/>
  <c r="AZ23" i="1"/>
  <c r="BC22" i="1"/>
  <c r="BA22" i="1"/>
  <c r="AZ22" i="1"/>
  <c r="BC988" i="1"/>
  <c r="BA988" i="1"/>
  <c r="AZ988" i="1"/>
  <c r="BC987" i="1"/>
  <c r="BA987" i="1"/>
  <c r="AZ987" i="1"/>
  <c r="BC984" i="1"/>
  <c r="BA984" i="1"/>
  <c r="AZ984" i="1"/>
  <c r="BC986" i="1"/>
  <c r="BA986" i="1"/>
  <c r="AZ986" i="1"/>
  <c r="BC985" i="1"/>
  <c r="BA985" i="1"/>
  <c r="AZ985" i="1"/>
  <c r="BC998" i="1"/>
  <c r="BA998" i="1"/>
  <c r="AZ998" i="1"/>
  <c r="BC997" i="1"/>
  <c r="BA997" i="1"/>
  <c r="AZ997" i="1"/>
  <c r="BC992" i="1"/>
  <c r="BA992" i="1"/>
  <c r="AZ992" i="1"/>
  <c r="BC996" i="1"/>
  <c r="BA996" i="1"/>
  <c r="AZ996" i="1"/>
  <c r="BC991" i="1"/>
  <c r="BA991" i="1"/>
  <c r="AZ991" i="1"/>
  <c r="BC995" i="1"/>
  <c r="BA995" i="1"/>
  <c r="AZ995" i="1"/>
  <c r="BC999" i="1"/>
  <c r="BA999" i="1"/>
  <c r="AZ999" i="1"/>
  <c r="BC990" i="1"/>
  <c r="BA990" i="1"/>
  <c r="AZ990" i="1"/>
  <c r="BC994" i="1"/>
  <c r="BA994" i="1"/>
  <c r="AZ994" i="1"/>
  <c r="BC989" i="1"/>
  <c r="BA989" i="1"/>
  <c r="AZ989" i="1"/>
  <c r="BC993" i="1"/>
  <c r="BA993" i="1"/>
  <c r="AZ993" i="1"/>
  <c r="BC1012" i="1"/>
  <c r="BA1012" i="1"/>
  <c r="AZ1012" i="1"/>
  <c r="BC1011" i="1"/>
  <c r="BA1011" i="1"/>
  <c r="AZ1011" i="1"/>
  <c r="BC1010" i="1"/>
  <c r="BA1010" i="1"/>
  <c r="AZ1010" i="1"/>
  <c r="BC1009" i="1"/>
  <c r="BA1009" i="1"/>
  <c r="AZ1009" i="1"/>
  <c r="BC1008" i="1"/>
  <c r="BA1008" i="1"/>
  <c r="AZ1008" i="1"/>
  <c r="BC1007" i="1"/>
  <c r="BA1007" i="1"/>
  <c r="AZ1007" i="1"/>
  <c r="BC1006" i="1"/>
  <c r="BA1006" i="1"/>
  <c r="AZ1006" i="1"/>
  <c r="BC1005" i="1"/>
  <c r="BA1005" i="1"/>
  <c r="AZ1005" i="1"/>
  <c r="BC1004" i="1"/>
  <c r="BA1004" i="1"/>
  <c r="AZ1004" i="1"/>
  <c r="BC1003" i="1"/>
  <c r="BA1003" i="1"/>
  <c r="AZ1003" i="1"/>
  <c r="BC1002" i="1"/>
  <c r="BA1002" i="1"/>
  <c r="AZ1002" i="1"/>
  <c r="BC1001" i="1"/>
  <c r="BA1001" i="1"/>
  <c r="AZ1001" i="1"/>
  <c r="BC1000" i="1"/>
  <c r="BA1000" i="1"/>
  <c r="AZ1000" i="1"/>
  <c r="BC861" i="1"/>
  <c r="BA861" i="1"/>
  <c r="AZ861" i="1"/>
  <c r="W861" i="1"/>
  <c r="BC823" i="1"/>
  <c r="BA823" i="1"/>
  <c r="AZ823" i="1"/>
  <c r="W823" i="1"/>
  <c r="BC822" i="1"/>
  <c r="BA822" i="1"/>
  <c r="AZ822" i="1"/>
  <c r="W822" i="1"/>
  <c r="BC821" i="1"/>
  <c r="BA821" i="1"/>
  <c r="AZ821" i="1"/>
  <c r="W821" i="1"/>
  <c r="BC820" i="1"/>
  <c r="BA820" i="1"/>
  <c r="AZ820" i="1"/>
  <c r="W820" i="1"/>
  <c r="BC875" i="1"/>
  <c r="BA875" i="1"/>
  <c r="AZ875" i="1"/>
  <c r="W875" i="1"/>
  <c r="BC874" i="1"/>
  <c r="BA874" i="1"/>
  <c r="AZ874" i="1"/>
  <c r="W874" i="1"/>
  <c r="BC824" i="1"/>
  <c r="BA824" i="1"/>
  <c r="AZ824" i="1"/>
  <c r="W824" i="1"/>
  <c r="BC873" i="1"/>
  <c r="BA873" i="1"/>
  <c r="AZ873" i="1"/>
  <c r="W873" i="1"/>
  <c r="BC819" i="1"/>
  <c r="BA819" i="1"/>
  <c r="AZ819" i="1"/>
  <c r="W819" i="1"/>
  <c r="BC818" i="1"/>
  <c r="BA818" i="1"/>
  <c r="AZ818" i="1"/>
  <c r="W818" i="1"/>
  <c r="BC817" i="1"/>
  <c r="BA817" i="1"/>
  <c r="AZ817" i="1"/>
  <c r="W817" i="1"/>
  <c r="BC816" i="1"/>
  <c r="BA816" i="1"/>
  <c r="AZ816" i="1"/>
  <c r="W816" i="1"/>
  <c r="BC828" i="1"/>
  <c r="BA828" i="1"/>
  <c r="AZ828" i="1"/>
  <c r="W828" i="1"/>
  <c r="BC827" i="1"/>
  <c r="BA827" i="1"/>
  <c r="AZ827" i="1"/>
  <c r="W827" i="1"/>
  <c r="BC826" i="1"/>
  <c r="BA826" i="1"/>
  <c r="AZ826" i="1"/>
  <c r="W826" i="1"/>
  <c r="BC825" i="1"/>
  <c r="BA825" i="1"/>
  <c r="AZ825" i="1"/>
  <c r="W825" i="1"/>
  <c r="BC860" i="1"/>
  <c r="BA860" i="1"/>
  <c r="AZ860" i="1"/>
  <c r="W860" i="1"/>
  <c r="BC859" i="1"/>
  <c r="BA859" i="1"/>
  <c r="AZ859" i="1"/>
  <c r="W859" i="1"/>
  <c r="BC858" i="1"/>
  <c r="BA858" i="1"/>
  <c r="AZ858" i="1"/>
  <c r="W858" i="1"/>
  <c r="BC857" i="1"/>
  <c r="BA857" i="1"/>
  <c r="AZ857" i="1"/>
  <c r="W857" i="1"/>
  <c r="BC856" i="1"/>
  <c r="BA856" i="1"/>
  <c r="AZ856" i="1"/>
  <c r="W856" i="1"/>
  <c r="BC855" i="1"/>
  <c r="BA855" i="1"/>
  <c r="AZ855" i="1"/>
  <c r="W855" i="1"/>
  <c r="BC854" i="1"/>
  <c r="BA854" i="1"/>
  <c r="AZ854" i="1"/>
  <c r="W854" i="1"/>
  <c r="BC853" i="1"/>
  <c r="BA853" i="1"/>
  <c r="AZ853" i="1"/>
  <c r="W853" i="1"/>
  <c r="BC852" i="1"/>
  <c r="BA852" i="1"/>
  <c r="AZ852" i="1"/>
  <c r="W852" i="1"/>
  <c r="BC851" i="1"/>
  <c r="BA851" i="1"/>
  <c r="AZ851" i="1"/>
  <c r="W851" i="1"/>
  <c r="BC850" i="1"/>
  <c r="BA850" i="1"/>
  <c r="AZ850" i="1"/>
  <c r="W850" i="1"/>
  <c r="BC849" i="1"/>
  <c r="BA849" i="1"/>
  <c r="AZ849" i="1"/>
  <c r="W849" i="1"/>
  <c r="BC848" i="1"/>
  <c r="BA848" i="1"/>
  <c r="AZ848" i="1"/>
  <c r="W848" i="1"/>
  <c r="BC847" i="1"/>
  <c r="BA847" i="1"/>
  <c r="AZ847" i="1"/>
  <c r="W847" i="1"/>
  <c r="BC846" i="1"/>
  <c r="BA846" i="1"/>
  <c r="AZ846" i="1"/>
  <c r="W846" i="1"/>
  <c r="BC845" i="1"/>
  <c r="BA845" i="1"/>
  <c r="AZ845" i="1"/>
  <c r="W845" i="1"/>
  <c r="BC844" i="1"/>
  <c r="BA844" i="1"/>
  <c r="AZ844" i="1"/>
  <c r="W844" i="1"/>
  <c r="BC843" i="1"/>
  <c r="BA843" i="1"/>
  <c r="AZ843" i="1"/>
  <c r="W843" i="1"/>
  <c r="BC842" i="1"/>
  <c r="BA842" i="1"/>
  <c r="AZ842" i="1"/>
  <c r="W842" i="1"/>
  <c r="BC841" i="1"/>
  <c r="BA841" i="1"/>
  <c r="AZ841" i="1"/>
  <c r="W841" i="1"/>
  <c r="BC840" i="1"/>
  <c r="BA840" i="1"/>
  <c r="AZ840" i="1"/>
  <c r="W840" i="1"/>
  <c r="BC839" i="1"/>
  <c r="BA839" i="1"/>
  <c r="AZ839" i="1"/>
  <c r="W839" i="1"/>
  <c r="BC838" i="1"/>
  <c r="BA838" i="1"/>
  <c r="AZ838" i="1"/>
  <c r="W838" i="1"/>
  <c r="BC837" i="1"/>
  <c r="BA837" i="1"/>
  <c r="AZ837" i="1"/>
  <c r="W837" i="1"/>
  <c r="BC836" i="1"/>
  <c r="BA836" i="1"/>
  <c r="AZ836" i="1"/>
  <c r="W836" i="1"/>
  <c r="BC835" i="1"/>
  <c r="BA835" i="1"/>
  <c r="AZ835" i="1"/>
  <c r="W835" i="1"/>
  <c r="BC834" i="1"/>
  <c r="BA834" i="1"/>
  <c r="AZ834" i="1"/>
  <c r="W834" i="1"/>
  <c r="BC833" i="1"/>
  <c r="BA833" i="1"/>
  <c r="AZ833" i="1"/>
  <c r="W833" i="1"/>
  <c r="BC832" i="1"/>
  <c r="BA832" i="1"/>
  <c r="AZ832" i="1"/>
  <c r="W832" i="1"/>
  <c r="BC831" i="1"/>
  <c r="BA831" i="1"/>
  <c r="AZ831" i="1"/>
  <c r="W831" i="1"/>
  <c r="BC830" i="1"/>
  <c r="BA830" i="1"/>
  <c r="AZ830" i="1"/>
  <c r="W830" i="1"/>
  <c r="BC829" i="1"/>
  <c r="BA829" i="1"/>
  <c r="AZ829" i="1"/>
  <c r="W829" i="1"/>
  <c r="BC872" i="1"/>
  <c r="BA872" i="1"/>
  <c r="AZ872" i="1"/>
  <c r="W872" i="1"/>
  <c r="BC871" i="1"/>
  <c r="BA871" i="1"/>
  <c r="AZ871" i="1"/>
  <c r="W871" i="1"/>
  <c r="BC870" i="1"/>
  <c r="BA870" i="1"/>
  <c r="AZ870" i="1"/>
  <c r="W870" i="1"/>
  <c r="BC869" i="1"/>
  <c r="BA869" i="1"/>
  <c r="AZ869" i="1"/>
  <c r="W869" i="1"/>
  <c r="BC868" i="1"/>
  <c r="BA868" i="1"/>
  <c r="AZ868" i="1"/>
  <c r="W868" i="1"/>
  <c r="BC867" i="1"/>
  <c r="BA867" i="1"/>
  <c r="AZ867" i="1"/>
  <c r="W867" i="1"/>
  <c r="BC866" i="1"/>
  <c r="BA866" i="1"/>
  <c r="AZ866" i="1"/>
  <c r="W866" i="1"/>
  <c r="BC865" i="1"/>
  <c r="BA865" i="1"/>
  <c r="AZ865" i="1"/>
  <c r="W865" i="1"/>
  <c r="BC864" i="1"/>
  <c r="BA864" i="1"/>
  <c r="AZ864" i="1"/>
  <c r="W864" i="1"/>
  <c r="BC863" i="1"/>
  <c r="BA863" i="1"/>
  <c r="AZ863" i="1"/>
  <c r="W863" i="1"/>
  <c r="BC862" i="1"/>
  <c r="BA862" i="1"/>
  <c r="AZ862" i="1"/>
  <c r="W862" i="1"/>
  <c r="BC907" i="1"/>
  <c r="BA907" i="1"/>
  <c r="AZ907" i="1"/>
  <c r="W907" i="1"/>
  <c r="BC906" i="1"/>
  <c r="BA906" i="1"/>
  <c r="AZ906" i="1"/>
  <c r="W906" i="1"/>
  <c r="BC905" i="1"/>
  <c r="BA905" i="1"/>
  <c r="AZ905" i="1"/>
  <c r="W905" i="1"/>
  <c r="BC904" i="1"/>
  <c r="BA904" i="1"/>
  <c r="AZ904" i="1"/>
  <c r="W904" i="1"/>
  <c r="BC903" i="1"/>
  <c r="BA903" i="1"/>
  <c r="AZ903" i="1"/>
  <c r="W903" i="1"/>
  <c r="BC902" i="1"/>
  <c r="BA902" i="1"/>
  <c r="AZ902" i="1"/>
  <c r="W902" i="1"/>
  <c r="BC901" i="1"/>
  <c r="BA901" i="1"/>
  <c r="AZ901" i="1"/>
  <c r="W901" i="1"/>
  <c r="BC900" i="1"/>
  <c r="BA900" i="1"/>
  <c r="AZ900" i="1"/>
  <c r="W900" i="1"/>
  <c r="BC899" i="1"/>
  <c r="BA899" i="1"/>
  <c r="AZ899" i="1"/>
  <c r="W899" i="1"/>
  <c r="BC898" i="1"/>
  <c r="BA898" i="1"/>
  <c r="AZ898" i="1"/>
  <c r="W898" i="1"/>
  <c r="BC897" i="1"/>
  <c r="BA897" i="1"/>
  <c r="AZ897" i="1"/>
  <c r="W897" i="1"/>
  <c r="BC896" i="1"/>
  <c r="BA896" i="1"/>
  <c r="AZ896" i="1"/>
  <c r="W896" i="1"/>
  <c r="BC895" i="1"/>
  <c r="BA895" i="1"/>
  <c r="AZ895" i="1"/>
  <c r="W895" i="1"/>
  <c r="BC894" i="1"/>
  <c r="BA894" i="1"/>
  <c r="AZ894" i="1"/>
  <c r="W894" i="1"/>
  <c r="BC893" i="1"/>
  <c r="BA893" i="1"/>
  <c r="AZ893" i="1"/>
  <c r="W893" i="1"/>
  <c r="BC892" i="1"/>
  <c r="BA892" i="1"/>
  <c r="AZ892" i="1"/>
  <c r="W892" i="1"/>
  <c r="BC891" i="1"/>
  <c r="BA891" i="1"/>
  <c r="AZ891" i="1"/>
  <c r="W891" i="1"/>
  <c r="BC890" i="1"/>
  <c r="BA890" i="1"/>
  <c r="AZ890" i="1"/>
  <c r="W890" i="1"/>
  <c r="BC889" i="1"/>
  <c r="BA889" i="1"/>
  <c r="AZ889" i="1"/>
  <c r="W889" i="1"/>
  <c r="BC888" i="1"/>
  <c r="BA888" i="1"/>
  <c r="AZ888" i="1"/>
  <c r="W888" i="1"/>
  <c r="BC887" i="1"/>
  <c r="BA887" i="1"/>
  <c r="AZ887" i="1"/>
  <c r="W887" i="1"/>
  <c r="BC886" i="1"/>
  <c r="BA886" i="1"/>
  <c r="AZ886" i="1"/>
  <c r="W886" i="1"/>
  <c r="BC885" i="1"/>
  <c r="BA885" i="1"/>
  <c r="AZ885" i="1"/>
  <c r="W885" i="1"/>
  <c r="BC884" i="1"/>
  <c r="BA884" i="1"/>
  <c r="AZ884" i="1"/>
  <c r="W884" i="1"/>
  <c r="BC883" i="1"/>
  <c r="BA883" i="1"/>
  <c r="AZ883" i="1"/>
  <c r="W883" i="1"/>
  <c r="BC882" i="1"/>
  <c r="BA882" i="1"/>
  <c r="AZ882" i="1"/>
  <c r="W882" i="1"/>
  <c r="BC881" i="1"/>
  <c r="BA881" i="1"/>
  <c r="AZ881" i="1"/>
  <c r="W881" i="1"/>
  <c r="BC880" i="1"/>
  <c r="BA880" i="1"/>
  <c r="AZ880" i="1"/>
  <c r="W880" i="1"/>
  <c r="BC879" i="1"/>
  <c r="BA879" i="1"/>
  <c r="AZ879" i="1"/>
  <c r="W879" i="1"/>
  <c r="BC878" i="1"/>
  <c r="BA878" i="1"/>
  <c r="AZ878" i="1"/>
  <c r="W878" i="1"/>
  <c r="BC877" i="1"/>
  <c r="BA877" i="1"/>
  <c r="AZ877" i="1"/>
  <c r="W877" i="1"/>
  <c r="BC876" i="1"/>
  <c r="BA876" i="1"/>
  <c r="AZ876" i="1"/>
  <c r="W876" i="1"/>
  <c r="BC162" i="1"/>
  <c r="BA162" i="1"/>
  <c r="AZ162" i="1"/>
  <c r="BC126" i="1"/>
  <c r="BA126" i="1"/>
  <c r="AZ126" i="1"/>
  <c r="BC145" i="1"/>
  <c r="BA145" i="1"/>
  <c r="AZ145" i="1"/>
  <c r="BC161" i="1"/>
  <c r="BA161" i="1"/>
  <c r="AZ161" i="1"/>
  <c r="BC178" i="1"/>
  <c r="BA178" i="1"/>
  <c r="AZ178" i="1"/>
  <c r="BC129" i="1"/>
  <c r="BA129" i="1"/>
  <c r="AZ129" i="1"/>
  <c r="BC128" i="1"/>
  <c r="BA128" i="1"/>
  <c r="AZ128" i="1"/>
  <c r="BC120" i="1"/>
  <c r="BA120" i="1"/>
  <c r="AZ120" i="1"/>
  <c r="BC125" i="1"/>
  <c r="BA125" i="1"/>
  <c r="AZ125" i="1"/>
  <c r="BC124" i="1"/>
  <c r="BA124" i="1"/>
  <c r="AZ124" i="1"/>
  <c r="BC123" i="1"/>
  <c r="BA123" i="1"/>
  <c r="AZ123" i="1"/>
  <c r="BC122" i="1"/>
  <c r="BA122" i="1"/>
  <c r="AZ122" i="1"/>
  <c r="BC121" i="1"/>
  <c r="BA121" i="1"/>
  <c r="AZ121" i="1"/>
  <c r="BC144" i="1"/>
  <c r="BA144" i="1"/>
  <c r="AZ144" i="1"/>
  <c r="BC143" i="1"/>
  <c r="BA143" i="1"/>
  <c r="AZ143" i="1"/>
  <c r="BC142" i="1"/>
  <c r="BA142" i="1"/>
  <c r="AZ142" i="1"/>
  <c r="BC141" i="1"/>
  <c r="BA141" i="1"/>
  <c r="AZ141" i="1"/>
  <c r="BC140" i="1"/>
  <c r="BA140" i="1"/>
  <c r="AZ140" i="1"/>
  <c r="BC139" i="1"/>
  <c r="BA139" i="1"/>
  <c r="AZ139" i="1"/>
  <c r="BC138" i="1"/>
  <c r="BA138" i="1"/>
  <c r="AZ138" i="1"/>
  <c r="BC137" i="1"/>
  <c r="BA137" i="1"/>
  <c r="AZ137" i="1"/>
  <c r="BC136" i="1"/>
  <c r="BA136" i="1"/>
  <c r="AZ136" i="1"/>
  <c r="BC135" i="1"/>
  <c r="BA135" i="1"/>
  <c r="AZ135" i="1"/>
  <c r="BC134" i="1"/>
  <c r="BA134" i="1"/>
  <c r="AZ134" i="1"/>
  <c r="BC133" i="1"/>
  <c r="BA133" i="1"/>
  <c r="AZ133" i="1"/>
  <c r="BC132" i="1"/>
  <c r="BA132" i="1"/>
  <c r="AZ132" i="1"/>
  <c r="BC131" i="1"/>
  <c r="BA131" i="1"/>
  <c r="AZ131" i="1"/>
  <c r="BC130" i="1"/>
  <c r="BA130" i="1"/>
  <c r="AZ130" i="1"/>
  <c r="BC160" i="1"/>
  <c r="BA160" i="1"/>
  <c r="AZ160" i="1"/>
  <c r="BC159" i="1"/>
  <c r="BA159" i="1"/>
  <c r="AZ159" i="1"/>
  <c r="BC158" i="1"/>
  <c r="BA158" i="1"/>
  <c r="AZ158" i="1"/>
  <c r="BC157" i="1"/>
  <c r="BA157" i="1"/>
  <c r="AZ157" i="1"/>
  <c r="BC156" i="1"/>
  <c r="BA156" i="1"/>
  <c r="AZ156" i="1"/>
  <c r="BC155" i="1"/>
  <c r="BA155" i="1"/>
  <c r="AZ155" i="1"/>
  <c r="BC154" i="1"/>
  <c r="BA154" i="1"/>
  <c r="AZ154" i="1"/>
  <c r="BC153" i="1"/>
  <c r="BA153" i="1"/>
  <c r="AZ153" i="1"/>
  <c r="BC152" i="1"/>
  <c r="BA152" i="1"/>
  <c r="AZ152" i="1"/>
  <c r="BC151" i="1"/>
  <c r="BA151" i="1"/>
  <c r="AZ151" i="1"/>
  <c r="BC150" i="1"/>
  <c r="BA150" i="1"/>
  <c r="AZ150" i="1"/>
  <c r="BC149" i="1"/>
  <c r="BA149" i="1"/>
  <c r="AZ149" i="1"/>
  <c r="BC148" i="1"/>
  <c r="BA148" i="1"/>
  <c r="AZ148" i="1"/>
  <c r="BC147" i="1"/>
  <c r="BA147" i="1"/>
  <c r="AZ147" i="1"/>
  <c r="BC146" i="1"/>
  <c r="BA146" i="1"/>
  <c r="AZ146" i="1"/>
  <c r="BC177" i="1"/>
  <c r="BA177" i="1"/>
  <c r="AZ177" i="1"/>
  <c r="BC176" i="1"/>
  <c r="BA176" i="1"/>
  <c r="AZ176" i="1"/>
  <c r="BC175" i="1"/>
  <c r="BA175" i="1"/>
  <c r="AZ175" i="1"/>
  <c r="BC174" i="1"/>
  <c r="BA174" i="1"/>
  <c r="AZ174" i="1"/>
  <c r="BC173" i="1"/>
  <c r="BA173" i="1"/>
  <c r="AZ173" i="1"/>
  <c r="BC172" i="1"/>
  <c r="BA172" i="1"/>
  <c r="AZ172" i="1"/>
  <c r="BC171" i="1"/>
  <c r="BA171" i="1"/>
  <c r="AZ171" i="1"/>
  <c r="BC170" i="1"/>
  <c r="BA170" i="1"/>
  <c r="AZ170" i="1"/>
  <c r="BC169" i="1"/>
  <c r="BA169" i="1"/>
  <c r="AZ169" i="1"/>
  <c r="BC168" i="1"/>
  <c r="BA168" i="1"/>
  <c r="AZ168" i="1"/>
  <c r="BC167" i="1"/>
  <c r="BA167" i="1"/>
  <c r="AZ167" i="1"/>
  <c r="BC166" i="1"/>
  <c r="BA166" i="1"/>
  <c r="AZ166" i="1"/>
  <c r="BC165" i="1"/>
  <c r="BA165" i="1"/>
  <c r="AZ165" i="1"/>
  <c r="BC164" i="1"/>
  <c r="BA164" i="1"/>
  <c r="AZ164" i="1"/>
  <c r="BC163" i="1"/>
  <c r="BA163" i="1"/>
  <c r="AZ163" i="1"/>
  <c r="BC193" i="1"/>
  <c r="BA193" i="1"/>
  <c r="AZ193" i="1"/>
  <c r="BC192" i="1"/>
  <c r="BA192" i="1"/>
  <c r="AZ192" i="1"/>
  <c r="BC191" i="1"/>
  <c r="BA191" i="1"/>
  <c r="AZ191" i="1"/>
  <c r="BC190" i="1"/>
  <c r="BA190" i="1"/>
  <c r="AZ190" i="1"/>
  <c r="BC189" i="1"/>
  <c r="BA189" i="1"/>
  <c r="AZ189" i="1"/>
  <c r="BC188" i="1"/>
  <c r="BA188" i="1"/>
  <c r="AZ188" i="1"/>
  <c r="BC187" i="1"/>
  <c r="BA187" i="1"/>
  <c r="AZ187" i="1"/>
  <c r="BC186" i="1"/>
  <c r="BA186" i="1"/>
  <c r="AZ186" i="1"/>
  <c r="BC185" i="1"/>
  <c r="BA185" i="1"/>
  <c r="AZ185" i="1"/>
  <c r="BC184" i="1"/>
  <c r="BA184" i="1"/>
  <c r="AZ184" i="1"/>
  <c r="BC183" i="1"/>
  <c r="BA183" i="1"/>
  <c r="AZ183" i="1"/>
  <c r="BC182" i="1"/>
  <c r="BA182" i="1"/>
  <c r="AZ182" i="1"/>
  <c r="BC181" i="1"/>
  <c r="BA181" i="1"/>
  <c r="AZ181" i="1"/>
  <c r="BC180" i="1"/>
  <c r="BA180" i="1"/>
  <c r="AZ180" i="1"/>
  <c r="BC179" i="1"/>
  <c r="BA179" i="1"/>
  <c r="AZ179" i="1"/>
  <c r="BC127" i="1"/>
  <c r="BA127" i="1"/>
  <c r="AZ127" i="1"/>
  <c r="BC97" i="1"/>
  <c r="BA97" i="1"/>
  <c r="AZ97" i="1"/>
  <c r="BC82" i="1"/>
  <c r="BA82" i="1"/>
  <c r="AZ82" i="1"/>
  <c r="BC83" i="1"/>
  <c r="BA83" i="1"/>
  <c r="AZ83" i="1"/>
  <c r="BC81" i="1"/>
  <c r="BA81" i="1"/>
  <c r="AZ81" i="1"/>
  <c r="BC80" i="1"/>
  <c r="BA80" i="1"/>
  <c r="AZ80" i="1"/>
  <c r="BC79" i="1"/>
  <c r="BA79" i="1"/>
  <c r="AZ79" i="1"/>
  <c r="BC78" i="1"/>
  <c r="BA78" i="1"/>
  <c r="AZ78" i="1"/>
  <c r="BC99" i="1"/>
  <c r="BA99" i="1"/>
  <c r="AZ99" i="1"/>
  <c r="BC98" i="1"/>
  <c r="BA98" i="1"/>
  <c r="AZ98" i="1"/>
  <c r="BC96" i="1"/>
  <c r="BA96" i="1"/>
  <c r="AZ96" i="1"/>
  <c r="BC95" i="1"/>
  <c r="BA95" i="1"/>
  <c r="AZ95" i="1"/>
  <c r="BC94" i="1"/>
  <c r="BA94" i="1"/>
  <c r="AZ94" i="1"/>
  <c r="BC93" i="1"/>
  <c r="BA93" i="1"/>
  <c r="AZ93" i="1"/>
  <c r="BC92" i="1"/>
  <c r="BA92" i="1"/>
  <c r="AZ92" i="1"/>
  <c r="BC91" i="1"/>
  <c r="BA91" i="1"/>
  <c r="AZ91" i="1"/>
  <c r="BC90" i="1"/>
  <c r="BA90" i="1"/>
  <c r="AZ90" i="1"/>
  <c r="BC89" i="1"/>
  <c r="BA89" i="1"/>
  <c r="AZ89" i="1"/>
  <c r="BC88" i="1"/>
  <c r="BA88" i="1"/>
  <c r="AZ88" i="1"/>
  <c r="BC119" i="1"/>
  <c r="BA119" i="1"/>
  <c r="AZ119" i="1"/>
  <c r="BC118" i="1"/>
  <c r="BA118" i="1"/>
  <c r="AZ118" i="1"/>
  <c r="BC117" i="1"/>
  <c r="BA117" i="1"/>
  <c r="AZ117" i="1"/>
  <c r="BC116" i="1"/>
  <c r="BA116" i="1"/>
  <c r="AZ116" i="1"/>
  <c r="BC115" i="1"/>
  <c r="BA115" i="1"/>
  <c r="AZ115" i="1"/>
  <c r="BC114" i="1"/>
  <c r="BA114" i="1"/>
  <c r="AZ114" i="1"/>
  <c r="BC113" i="1"/>
  <c r="BA113" i="1"/>
  <c r="AZ113" i="1"/>
  <c r="BC112" i="1"/>
  <c r="BA112" i="1"/>
  <c r="AZ112" i="1"/>
  <c r="BC111" i="1"/>
  <c r="BA111" i="1"/>
  <c r="AZ111" i="1"/>
  <c r="BC110" i="1"/>
  <c r="BA110" i="1"/>
  <c r="AZ110" i="1"/>
  <c r="BC109" i="1"/>
  <c r="BA109" i="1"/>
  <c r="AZ109" i="1"/>
  <c r="BC108" i="1"/>
  <c r="BA108" i="1"/>
  <c r="AZ108" i="1"/>
  <c r="BC107" i="1"/>
  <c r="BA107" i="1"/>
  <c r="AZ107" i="1"/>
  <c r="BC106" i="1"/>
  <c r="BA106" i="1"/>
  <c r="AZ106" i="1"/>
  <c r="BC105" i="1"/>
  <c r="BA105" i="1"/>
  <c r="AZ105" i="1"/>
  <c r="BC104" i="1"/>
  <c r="BA104" i="1"/>
  <c r="AZ104" i="1"/>
  <c r="BC103" i="1"/>
  <c r="BA103" i="1"/>
  <c r="AZ103" i="1"/>
  <c r="BC102" i="1"/>
  <c r="BA102" i="1"/>
  <c r="AZ102" i="1"/>
  <c r="BC101" i="1"/>
  <c r="BA101" i="1"/>
  <c r="AZ101" i="1"/>
  <c r="BC100" i="1"/>
  <c r="BA100" i="1"/>
  <c r="AZ100" i="1"/>
  <c r="BC87" i="1"/>
  <c r="BA87" i="1"/>
  <c r="AZ87" i="1"/>
  <c r="BC86" i="1"/>
  <c r="BA86" i="1"/>
  <c r="AZ86" i="1"/>
  <c r="BC85" i="1"/>
  <c r="BA85" i="1"/>
  <c r="AZ85" i="1"/>
  <c r="BC84" i="1"/>
  <c r="BA84" i="1"/>
  <c r="AZ84" i="1"/>
  <c r="BC47" i="1"/>
  <c r="BA47" i="1"/>
  <c r="AZ47" i="1"/>
  <c r="BC46" i="1"/>
  <c r="BA46" i="1"/>
  <c r="AZ46" i="1"/>
  <c r="BC45" i="1"/>
  <c r="BA45" i="1"/>
  <c r="AZ45" i="1"/>
  <c r="BC44" i="1"/>
  <c r="BA44" i="1"/>
  <c r="AZ44" i="1"/>
  <c r="BC43" i="1"/>
  <c r="BA43" i="1"/>
  <c r="AZ43" i="1"/>
  <c r="BC54" i="1"/>
  <c r="BA54" i="1"/>
  <c r="AZ54" i="1"/>
  <c r="BC53" i="1"/>
  <c r="BA53" i="1"/>
  <c r="AZ53" i="1"/>
  <c r="BC52" i="1"/>
  <c r="BA52" i="1"/>
  <c r="AZ52" i="1"/>
  <c r="BC51" i="1"/>
  <c r="BA51" i="1"/>
  <c r="AZ51" i="1"/>
  <c r="BC50" i="1"/>
  <c r="BA50" i="1"/>
  <c r="AZ50" i="1"/>
  <c r="BC49" i="1"/>
  <c r="BA49" i="1"/>
  <c r="AZ49" i="1"/>
  <c r="BC48" i="1"/>
  <c r="BA48" i="1"/>
  <c r="AZ48" i="1"/>
  <c r="BC62" i="1"/>
  <c r="BA62" i="1"/>
  <c r="AZ62" i="1"/>
  <c r="BC61" i="1"/>
  <c r="BA61" i="1"/>
  <c r="AZ61" i="1"/>
  <c r="BC60" i="1"/>
  <c r="BA60" i="1"/>
  <c r="AZ60" i="1"/>
  <c r="BC59" i="1"/>
  <c r="BA59" i="1"/>
  <c r="AZ59" i="1"/>
  <c r="BC58" i="1"/>
  <c r="BA58" i="1"/>
  <c r="AZ58" i="1"/>
  <c r="BC57" i="1"/>
  <c r="BA57" i="1"/>
  <c r="AZ57" i="1"/>
  <c r="BC56" i="1"/>
  <c r="BA56" i="1"/>
  <c r="AZ56" i="1"/>
  <c r="BC55" i="1"/>
  <c r="BA55" i="1"/>
  <c r="AZ55" i="1"/>
  <c r="BC63" i="1"/>
  <c r="BA63" i="1"/>
  <c r="AZ63" i="1"/>
  <c r="BC69" i="1"/>
  <c r="BA69" i="1"/>
  <c r="AZ69" i="1"/>
  <c r="BC68" i="1"/>
  <c r="BA68" i="1"/>
  <c r="AZ68" i="1"/>
  <c r="BC67" i="1"/>
  <c r="BA67" i="1"/>
  <c r="AZ67" i="1"/>
  <c r="BC66" i="1"/>
  <c r="BA66" i="1"/>
  <c r="AZ66" i="1"/>
  <c r="BC65" i="1"/>
  <c r="BA65" i="1"/>
  <c r="AZ65" i="1"/>
  <c r="BC64" i="1"/>
  <c r="BA64" i="1"/>
  <c r="AZ64" i="1"/>
  <c r="BC77" i="1"/>
  <c r="BA77" i="1"/>
  <c r="AZ77" i="1"/>
  <c r="BC76" i="1"/>
  <c r="BA76" i="1"/>
  <c r="AZ76" i="1"/>
  <c r="BC75" i="1"/>
  <c r="BA75" i="1"/>
  <c r="AZ75" i="1"/>
  <c r="BC74" i="1"/>
  <c r="BA74" i="1"/>
  <c r="AZ74" i="1"/>
  <c r="BC73" i="1"/>
  <c r="BA73" i="1"/>
  <c r="AZ73" i="1"/>
  <c r="BC72" i="1"/>
  <c r="BA72" i="1"/>
  <c r="AZ72" i="1"/>
  <c r="BC71" i="1"/>
  <c r="BA71" i="1"/>
  <c r="AZ71" i="1"/>
  <c r="BC70" i="1"/>
  <c r="BA70" i="1"/>
  <c r="AZ70" i="1"/>
  <c r="BC1563" i="1"/>
  <c r="BA1563" i="1"/>
  <c r="AZ1563" i="1"/>
  <c r="BC1562" i="1"/>
  <c r="BA1562" i="1"/>
  <c r="AZ1562" i="1"/>
  <c r="BC1619" i="1"/>
  <c r="BA1619" i="1"/>
  <c r="AZ1619" i="1"/>
  <c r="BC1618" i="1"/>
  <c r="BA1618" i="1"/>
  <c r="AZ1618" i="1"/>
  <c r="BC1617" i="1"/>
  <c r="BA1617" i="1"/>
  <c r="AZ1617" i="1"/>
  <c r="BC1616" i="1"/>
  <c r="BA1616" i="1"/>
  <c r="AZ1616" i="1"/>
  <c r="BC1615" i="1"/>
  <c r="BA1615" i="1"/>
  <c r="AZ1615" i="1"/>
  <c r="BC1614" i="1"/>
  <c r="BA1614" i="1"/>
  <c r="AZ1614" i="1"/>
  <c r="BC1613" i="1"/>
  <c r="BA1613" i="1"/>
  <c r="AZ1613" i="1"/>
  <c r="BC1612" i="1"/>
  <c r="BA1612" i="1"/>
  <c r="AZ1612" i="1"/>
  <c r="BC1611" i="1"/>
  <c r="BA1611" i="1"/>
  <c r="AZ1611" i="1"/>
  <c r="BC1610" i="1"/>
  <c r="BA1610" i="1"/>
  <c r="AZ1610" i="1"/>
  <c r="BC1609" i="1"/>
  <c r="BA1609" i="1"/>
  <c r="AZ1609" i="1"/>
  <c r="BC1608" i="1"/>
  <c r="BA1608" i="1"/>
  <c r="AZ1608" i="1"/>
  <c r="BC1607" i="1"/>
  <c r="BA1607" i="1"/>
  <c r="AZ1607" i="1"/>
  <c r="BC1606" i="1"/>
  <c r="BA1606" i="1"/>
  <c r="AZ1606" i="1"/>
  <c r="BC1605" i="1"/>
  <c r="BA1605" i="1"/>
  <c r="AZ1605" i="1"/>
  <c r="BC1604" i="1"/>
  <c r="BA1604" i="1"/>
  <c r="AZ1604" i="1"/>
  <c r="BC1603" i="1"/>
  <c r="BA1603" i="1"/>
  <c r="AZ1603" i="1"/>
  <c r="BC1602" i="1"/>
  <c r="BA1602" i="1"/>
  <c r="AZ1602" i="1"/>
  <c r="BC1601" i="1"/>
  <c r="BA1601" i="1"/>
  <c r="AZ1601" i="1"/>
  <c r="BC1600" i="1"/>
  <c r="BA1600" i="1"/>
  <c r="AZ1600" i="1"/>
  <c r="BC1599" i="1"/>
  <c r="BA1599" i="1"/>
  <c r="AZ1599" i="1"/>
  <c r="BC1598" i="1"/>
  <c r="BA1598" i="1"/>
  <c r="AZ1598" i="1"/>
  <c r="BC1597" i="1"/>
  <c r="BA1597" i="1"/>
  <c r="AZ1597" i="1"/>
  <c r="BC1596" i="1"/>
  <c r="BA1596" i="1"/>
  <c r="AZ1596" i="1"/>
  <c r="BC1595" i="1"/>
  <c r="BA1595" i="1"/>
  <c r="AZ1595" i="1"/>
  <c r="BC1594" i="1"/>
  <c r="BA1594" i="1"/>
  <c r="AZ1594" i="1"/>
  <c r="BC1593" i="1"/>
  <c r="BA1593" i="1"/>
  <c r="AZ1593" i="1"/>
  <c r="BC1592" i="1"/>
  <c r="BA1592" i="1"/>
  <c r="AZ1592" i="1"/>
  <c r="BC1591" i="1"/>
  <c r="BA1591" i="1"/>
  <c r="AZ1591" i="1"/>
  <c r="BC1590" i="1"/>
  <c r="BA1590" i="1"/>
  <c r="AZ1590" i="1"/>
  <c r="BC1589" i="1"/>
  <c r="BA1589" i="1"/>
  <c r="AZ1589" i="1"/>
  <c r="BC1588" i="1"/>
  <c r="BA1588" i="1"/>
  <c r="AZ1588" i="1"/>
  <c r="BC1587" i="1"/>
  <c r="BA1587" i="1"/>
  <c r="AZ1587" i="1"/>
  <c r="BC1586" i="1"/>
  <c r="BA1586" i="1"/>
  <c r="AZ1586" i="1"/>
  <c r="BC1585" i="1"/>
  <c r="BA1585" i="1"/>
  <c r="AZ1585" i="1"/>
  <c r="BC1584" i="1"/>
  <c r="BA1584" i="1"/>
  <c r="AZ1584" i="1"/>
  <c r="BC1583" i="1"/>
  <c r="BA1583" i="1"/>
  <c r="AZ1583" i="1"/>
  <c r="BC1582" i="1"/>
  <c r="BA1582" i="1"/>
  <c r="AZ1582" i="1"/>
  <c r="BC1581" i="1"/>
  <c r="BA1581" i="1"/>
  <c r="AZ1581" i="1"/>
  <c r="BC1580" i="1"/>
  <c r="BA1580" i="1"/>
  <c r="AZ1580" i="1"/>
  <c r="BC1579" i="1"/>
  <c r="BA1579" i="1"/>
  <c r="AZ1579" i="1"/>
  <c r="BC1578" i="1"/>
  <c r="BA1578" i="1"/>
  <c r="AZ1578" i="1"/>
  <c r="BC1577" i="1"/>
  <c r="BA1577" i="1"/>
  <c r="AZ1577" i="1"/>
  <c r="BC1576" i="1"/>
  <c r="BA1576" i="1"/>
  <c r="AZ1576" i="1"/>
  <c r="BC1575" i="1"/>
  <c r="BA1575" i="1"/>
  <c r="AZ1575" i="1"/>
  <c r="BC1574" i="1"/>
  <c r="BA1574" i="1"/>
  <c r="AZ1574" i="1"/>
  <c r="BC1573" i="1"/>
  <c r="BA1573" i="1"/>
  <c r="AZ1573" i="1"/>
  <c r="BC1572" i="1"/>
  <c r="BA1572" i="1"/>
  <c r="AZ1572" i="1"/>
  <c r="BC1571" i="1"/>
  <c r="BA1571" i="1"/>
  <c r="AZ1571" i="1"/>
  <c r="BC1570" i="1"/>
  <c r="BA1570" i="1"/>
  <c r="AZ1570" i="1"/>
  <c r="BC1569" i="1"/>
  <c r="BA1569" i="1"/>
  <c r="AZ1569" i="1"/>
  <c r="BC1568" i="1"/>
  <c r="BA1568" i="1"/>
  <c r="AZ1568" i="1"/>
  <c r="BC1567" i="1"/>
  <c r="BA1567" i="1"/>
  <c r="AZ1567" i="1"/>
  <c r="BC1566" i="1"/>
  <c r="BA1566" i="1"/>
  <c r="AZ1566" i="1"/>
  <c r="BC1565" i="1"/>
  <c r="BA1565" i="1"/>
  <c r="AZ1565" i="1"/>
  <c r="BC1564" i="1"/>
  <c r="BA1564" i="1"/>
  <c r="AZ1564" i="1"/>
  <c r="BC1561" i="1"/>
  <c r="BA1561" i="1"/>
  <c r="AZ1561" i="1"/>
  <c r="BC1560" i="1"/>
  <c r="BA1560" i="1"/>
  <c r="AZ1560" i="1"/>
  <c r="BC1559" i="1"/>
  <c r="BA1559" i="1"/>
  <c r="AZ1559" i="1"/>
  <c r="BC1558" i="1"/>
  <c r="BA1558" i="1"/>
  <c r="AZ1558" i="1"/>
  <c r="BC1557" i="1"/>
  <c r="BA1557" i="1"/>
  <c r="AZ1557" i="1"/>
  <c r="BC1556" i="1"/>
  <c r="BA1556" i="1"/>
  <c r="AZ1556" i="1"/>
  <c r="BC1555" i="1"/>
  <c r="BA1555" i="1"/>
  <c r="AZ1555" i="1"/>
  <c r="BC1554" i="1"/>
  <c r="BA1554" i="1"/>
  <c r="AZ1554" i="1"/>
  <c r="BC1476" i="1"/>
  <c r="BA1476" i="1"/>
  <c r="AZ1476" i="1"/>
  <c r="BC1486" i="1"/>
  <c r="BA1486" i="1"/>
  <c r="AZ1486" i="1"/>
  <c r="BC1485" i="1"/>
  <c r="BA1485" i="1"/>
  <c r="AZ1485" i="1"/>
  <c r="BC1484" i="1"/>
  <c r="BA1484" i="1"/>
  <c r="AZ1484" i="1"/>
  <c r="BC1483" i="1"/>
  <c r="BA1483" i="1"/>
  <c r="AZ1483" i="1"/>
  <c r="BC1482" i="1"/>
  <c r="BA1482" i="1"/>
  <c r="AZ1482" i="1"/>
  <c r="BC1481" i="1"/>
  <c r="BA1481" i="1"/>
  <c r="AZ1481" i="1"/>
  <c r="BC1480" i="1"/>
  <c r="BA1480" i="1"/>
  <c r="AZ1480" i="1"/>
  <c r="BC1479" i="1"/>
  <c r="BA1479" i="1"/>
  <c r="AZ1479" i="1"/>
  <c r="BC1478" i="1"/>
  <c r="BA1478" i="1"/>
  <c r="AZ1478" i="1"/>
  <c r="BC1477" i="1"/>
  <c r="BA1477" i="1"/>
  <c r="AZ1477" i="1"/>
  <c r="BC1475" i="1"/>
  <c r="BA1475" i="1"/>
  <c r="AZ1475" i="1"/>
  <c r="BC1474" i="1"/>
  <c r="BA1474" i="1"/>
  <c r="AZ1474" i="1"/>
  <c r="BC1473" i="1"/>
  <c r="BA1473" i="1"/>
  <c r="AZ1473" i="1"/>
  <c r="BC1472" i="1"/>
  <c r="BA1472" i="1"/>
  <c r="AZ1472" i="1"/>
  <c r="BC1471" i="1"/>
  <c r="BA1471" i="1"/>
  <c r="AZ1471" i="1"/>
  <c r="BC1470" i="1"/>
  <c r="BA1470" i="1"/>
  <c r="AZ1470" i="1"/>
  <c r="BC1469" i="1"/>
  <c r="BA1469" i="1"/>
  <c r="AZ1469" i="1"/>
  <c r="BC1468" i="1"/>
  <c r="BA1468" i="1"/>
  <c r="AZ1468" i="1"/>
  <c r="BC1467" i="1"/>
  <c r="BA1467" i="1"/>
  <c r="AZ1467" i="1"/>
  <c r="BC1466" i="1"/>
  <c r="BA1466" i="1"/>
  <c r="AZ1466" i="1"/>
  <c r="BC1465" i="1"/>
  <c r="BA1465" i="1"/>
  <c r="AZ1465" i="1"/>
  <c r="BC1464" i="1"/>
  <c r="BA1464" i="1"/>
  <c r="AZ1464" i="1"/>
  <c r="BC1463" i="1"/>
  <c r="BA1463" i="1"/>
  <c r="AZ1463" i="1"/>
  <c r="BC1462" i="1"/>
  <c r="BA1462" i="1"/>
  <c r="AZ1462" i="1"/>
  <c r="BC1461" i="1"/>
  <c r="BA1461" i="1"/>
  <c r="AZ1461" i="1"/>
  <c r="BC1456" i="1"/>
  <c r="BA1456" i="1"/>
  <c r="AZ1456" i="1"/>
  <c r="BC1455" i="1"/>
  <c r="BA1455" i="1"/>
  <c r="AZ1455" i="1"/>
  <c r="BC1454" i="1"/>
  <c r="BA1454" i="1"/>
  <c r="AZ1454" i="1"/>
  <c r="BC1453" i="1"/>
  <c r="BA1453" i="1"/>
  <c r="AZ1453" i="1"/>
  <c r="BC1460" i="1"/>
  <c r="BA1460" i="1"/>
  <c r="AZ1460" i="1"/>
  <c r="BC1459" i="1"/>
  <c r="BA1459" i="1"/>
  <c r="AZ1459" i="1"/>
  <c r="BC1458" i="1"/>
  <c r="BA1458" i="1"/>
  <c r="AZ1458" i="1"/>
  <c r="BC1457" i="1"/>
  <c r="BA1457" i="1"/>
  <c r="AZ1457" i="1"/>
  <c r="BC1452" i="1"/>
  <c r="BA1452" i="1"/>
  <c r="AZ1452" i="1"/>
  <c r="BC1451" i="1"/>
  <c r="BA1451" i="1"/>
  <c r="AZ1451" i="1"/>
  <c r="BC1450" i="1"/>
  <c r="BA1450" i="1"/>
  <c r="AZ1450" i="1"/>
  <c r="BC1449" i="1"/>
  <c r="BA1449" i="1"/>
  <c r="AZ1449" i="1"/>
  <c r="BC1494" i="1"/>
  <c r="BA1494" i="1"/>
  <c r="AZ1494" i="1"/>
  <c r="BC1493" i="1"/>
  <c r="BA1493" i="1"/>
  <c r="AZ1493" i="1"/>
  <c r="BC1492" i="1"/>
  <c r="BA1492" i="1"/>
  <c r="AZ1492" i="1"/>
  <c r="BC1491" i="1"/>
  <c r="BA1491" i="1"/>
  <c r="AZ1491" i="1"/>
  <c r="BC1490" i="1"/>
  <c r="BA1490" i="1"/>
  <c r="AZ1490" i="1"/>
  <c r="BC1489" i="1"/>
  <c r="BA1489" i="1"/>
  <c r="AZ1489" i="1"/>
  <c r="BC1488" i="1"/>
  <c r="BA1488" i="1"/>
  <c r="AZ1488" i="1"/>
  <c r="BC1487" i="1"/>
  <c r="BA1487" i="1"/>
  <c r="AZ1487" i="1"/>
  <c r="BC1496" i="1"/>
  <c r="BA1496" i="1"/>
  <c r="AZ1496" i="1"/>
  <c r="BC1495" i="1"/>
  <c r="BA1495" i="1"/>
  <c r="AZ1495" i="1"/>
  <c r="BC1524" i="1"/>
  <c r="BA1524" i="1"/>
  <c r="AZ1524" i="1"/>
  <c r="BC1523" i="1"/>
  <c r="BA1523" i="1"/>
  <c r="AZ1523" i="1"/>
  <c r="BC1522" i="1"/>
  <c r="BA1522" i="1"/>
  <c r="AZ1522" i="1"/>
  <c r="BC1521" i="1"/>
  <c r="BA1521" i="1"/>
  <c r="AZ1521" i="1"/>
  <c r="BC1520" i="1"/>
  <c r="BA1520" i="1"/>
  <c r="AZ1520" i="1"/>
  <c r="BC1519" i="1"/>
  <c r="BA1519" i="1"/>
  <c r="AZ1519" i="1"/>
  <c r="BC1518" i="1"/>
  <c r="BA1518" i="1"/>
  <c r="AZ1518" i="1"/>
  <c r="BC1517" i="1"/>
  <c r="BA1517" i="1"/>
  <c r="AZ1517" i="1"/>
  <c r="BC1516" i="1"/>
  <c r="BA1516" i="1"/>
  <c r="AZ1516" i="1"/>
  <c r="BC1515" i="1"/>
  <c r="BA1515" i="1"/>
  <c r="AZ1515" i="1"/>
  <c r="BC1514" i="1"/>
  <c r="BA1514" i="1"/>
  <c r="AZ1514" i="1"/>
  <c r="BC1513" i="1"/>
  <c r="BA1513" i="1"/>
  <c r="AZ1513" i="1"/>
  <c r="BC1512" i="1"/>
  <c r="BA1512" i="1"/>
  <c r="AZ1512" i="1"/>
  <c r="BC1511" i="1"/>
  <c r="BA1511" i="1"/>
  <c r="AZ1511" i="1"/>
  <c r="BC1510" i="1"/>
  <c r="BA1510" i="1"/>
  <c r="AZ1510" i="1"/>
  <c r="BC1509" i="1"/>
  <c r="BA1509" i="1"/>
  <c r="AZ1509" i="1"/>
  <c r="BC1508" i="1"/>
  <c r="BA1508" i="1"/>
  <c r="AZ1508" i="1"/>
  <c r="BC1507" i="1"/>
  <c r="BA1507" i="1"/>
  <c r="AZ1507" i="1"/>
  <c r="BC1506" i="1"/>
  <c r="BA1506" i="1"/>
  <c r="AZ1506" i="1"/>
  <c r="BC1505" i="1"/>
  <c r="BA1505" i="1"/>
  <c r="AZ1505" i="1"/>
  <c r="BC1504" i="1"/>
  <c r="BA1504" i="1"/>
  <c r="AZ1504" i="1"/>
  <c r="BC1503" i="1"/>
  <c r="BA1503" i="1"/>
  <c r="AZ1503" i="1"/>
  <c r="BC1502" i="1"/>
  <c r="BA1502" i="1"/>
  <c r="AZ1502" i="1"/>
  <c r="BC1501" i="1"/>
  <c r="BA1501" i="1"/>
  <c r="AZ1501" i="1"/>
  <c r="BC1500" i="1"/>
  <c r="BA1500" i="1"/>
  <c r="AZ1500" i="1"/>
  <c r="BC1499" i="1"/>
  <c r="BA1499" i="1"/>
  <c r="AZ1499" i="1"/>
  <c r="BC1498" i="1"/>
  <c r="BA1498" i="1"/>
  <c r="AZ1498" i="1"/>
  <c r="BC1497" i="1"/>
  <c r="BA1497" i="1"/>
  <c r="AZ1497" i="1"/>
  <c r="BC1448" i="1"/>
  <c r="BA1448" i="1"/>
  <c r="AZ1448" i="1"/>
  <c r="BC1447" i="1"/>
  <c r="BA1447" i="1"/>
  <c r="AZ1447" i="1"/>
  <c r="BC1446" i="1"/>
  <c r="BA1446" i="1"/>
  <c r="AZ1446" i="1"/>
  <c r="BC1445" i="1"/>
  <c r="BA1445" i="1"/>
  <c r="AZ1445" i="1"/>
  <c r="BC1442" i="1"/>
  <c r="BA1442" i="1"/>
  <c r="AZ1442" i="1"/>
  <c r="BC1441" i="1"/>
  <c r="BA1441" i="1"/>
  <c r="AZ1441" i="1"/>
  <c r="BC1440" i="1"/>
  <c r="BA1440" i="1"/>
  <c r="AZ1440" i="1"/>
  <c r="BC1444" i="1"/>
  <c r="BA1444" i="1"/>
  <c r="AZ1444" i="1"/>
  <c r="BC1443" i="1"/>
  <c r="BA1443" i="1"/>
  <c r="AZ1443" i="1"/>
  <c r="BC1024" i="1"/>
  <c r="BA1024" i="1"/>
  <c r="AZ1024" i="1"/>
  <c r="BC1023" i="1"/>
  <c r="BA1023" i="1"/>
  <c r="AZ1023" i="1"/>
  <c r="BC1022" i="1"/>
  <c r="BA1022" i="1"/>
  <c r="AZ1022" i="1"/>
  <c r="BC1021" i="1"/>
  <c r="BA1021" i="1"/>
  <c r="AZ1021" i="1"/>
  <c r="BC1020" i="1"/>
  <c r="BA1020" i="1"/>
  <c r="AZ1020" i="1"/>
  <c r="BC1029" i="1"/>
  <c r="BA1029" i="1"/>
  <c r="AZ1029" i="1"/>
  <c r="BC1028" i="1"/>
  <c r="BA1028" i="1"/>
  <c r="AZ1028" i="1"/>
  <c r="BC1027" i="1"/>
  <c r="BA1027" i="1"/>
  <c r="AZ1027" i="1"/>
  <c r="BC1026" i="1"/>
  <c r="BA1026" i="1"/>
  <c r="AZ1026" i="1"/>
  <c r="BB73" i="1" l="1"/>
  <c r="BB75" i="1"/>
  <c r="BB77" i="1"/>
  <c r="BB71" i="1"/>
  <c r="BB1489" i="1"/>
  <c r="BB1493" i="1"/>
  <c r="BB1451" i="1"/>
  <c r="BB1459" i="1"/>
  <c r="BB1455" i="1"/>
  <c r="BB1463" i="1"/>
  <c r="BB1467" i="1"/>
  <c r="BB1471" i="1"/>
  <c r="BB1475" i="1"/>
  <c r="BB1480" i="1"/>
  <c r="BB1484" i="1"/>
  <c r="BB1554" i="1"/>
  <c r="BB1558" i="1"/>
  <c r="BB1564" i="1"/>
  <c r="BB1568" i="1"/>
  <c r="BB1572" i="1"/>
  <c r="BB1576" i="1"/>
  <c r="BB1580" i="1"/>
  <c r="BB1584" i="1"/>
  <c r="BB1588" i="1"/>
  <c r="BB1592" i="1"/>
  <c r="BB1596" i="1"/>
  <c r="BB1600" i="1"/>
  <c r="BB1604" i="1"/>
  <c r="BB1608" i="1"/>
  <c r="BB1612" i="1"/>
  <c r="BB1616" i="1"/>
  <c r="BB1562" i="1"/>
  <c r="BB1029" i="1"/>
  <c r="BB1443" i="1"/>
  <c r="BB1442" i="1"/>
  <c r="BB1448" i="1"/>
  <c r="BB1500" i="1"/>
  <c r="BB1504" i="1"/>
  <c r="BB1508" i="1"/>
  <c r="BB1512" i="1"/>
  <c r="BB1516" i="1"/>
  <c r="BB1520" i="1"/>
  <c r="BB1524" i="1"/>
  <c r="BB1440" i="1"/>
  <c r="BB1446" i="1"/>
  <c r="BB1498" i="1"/>
  <c r="BB1502" i="1"/>
  <c r="BB1506" i="1"/>
  <c r="BB1510" i="1"/>
  <c r="BB1514" i="1"/>
  <c r="BB1518" i="1"/>
  <c r="BB1522" i="1"/>
  <c r="BB1027" i="1"/>
  <c r="BB1021" i="1"/>
  <c r="BB1023" i="1"/>
  <c r="BB1487" i="1"/>
  <c r="BB1491" i="1"/>
  <c r="BB1449" i="1"/>
  <c r="BB1457" i="1"/>
  <c r="BB1453" i="1"/>
  <c r="BB1461" i="1"/>
  <c r="BB1465" i="1"/>
  <c r="BB1469" i="1"/>
  <c r="BB1473" i="1"/>
  <c r="BB1478" i="1"/>
  <c r="BB1482" i="1"/>
  <c r="BB1486" i="1"/>
  <c r="BB1556" i="1"/>
  <c r="BB1560" i="1"/>
  <c r="BB1566" i="1"/>
  <c r="BB1570" i="1"/>
  <c r="BB1574" i="1"/>
  <c r="BB1578" i="1"/>
  <c r="BB1582" i="1"/>
  <c r="BB1586" i="1"/>
  <c r="BB1590" i="1"/>
  <c r="BB1594" i="1"/>
  <c r="BB1598" i="1"/>
  <c r="BB1602" i="1"/>
  <c r="BB1606" i="1"/>
  <c r="BB1610" i="1"/>
  <c r="BB1614" i="1"/>
  <c r="BB1618" i="1"/>
  <c r="BB70" i="1"/>
  <c r="BB72" i="1"/>
  <c r="BB74" i="1"/>
  <c r="BB76" i="1"/>
  <c r="BB64" i="1"/>
  <c r="BB66" i="1"/>
  <c r="BB68" i="1"/>
  <c r="BB63" i="1"/>
  <c r="BB56" i="1"/>
  <c r="BB58" i="1"/>
  <c r="BB60" i="1"/>
  <c r="BB62" i="1"/>
  <c r="BB49" i="1"/>
  <c r="BB50" i="1"/>
  <c r="BB53" i="1"/>
  <c r="BB54" i="1"/>
  <c r="BB45" i="1"/>
  <c r="BB46" i="1"/>
  <c r="BB85" i="1"/>
  <c r="BB86" i="1"/>
  <c r="BB101" i="1"/>
  <c r="BB102" i="1"/>
  <c r="BB105" i="1"/>
  <c r="BB106" i="1"/>
  <c r="BB109" i="1"/>
  <c r="BB110" i="1"/>
  <c r="BB113" i="1"/>
  <c r="BB114" i="1"/>
  <c r="BB117" i="1"/>
  <c r="BB118" i="1"/>
  <c r="BB89" i="1"/>
  <c r="BB90" i="1"/>
  <c r="BB93" i="1"/>
  <c r="BB94" i="1"/>
  <c r="BB98" i="1"/>
  <c r="BB99" i="1"/>
  <c r="BB80" i="1"/>
  <c r="BB81" i="1"/>
  <c r="BB97" i="1"/>
  <c r="BB127" i="1"/>
  <c r="BB181" i="1"/>
  <c r="BB182" i="1"/>
  <c r="BB185" i="1"/>
  <c r="BB186" i="1"/>
  <c r="BB189" i="1"/>
  <c r="BB190" i="1"/>
  <c r="BB193" i="1"/>
  <c r="BB163" i="1"/>
  <c r="BB166" i="1"/>
  <c r="BB167" i="1"/>
  <c r="BB170" i="1"/>
  <c r="BB171" i="1"/>
  <c r="BB174" i="1"/>
  <c r="BB175" i="1"/>
  <c r="BB146" i="1"/>
  <c r="BB147" i="1"/>
  <c r="BB150" i="1"/>
  <c r="BB151" i="1"/>
  <c r="BB154" i="1"/>
  <c r="BB155" i="1"/>
  <c r="BB158" i="1"/>
  <c r="BB159" i="1"/>
  <c r="BB131" i="1"/>
  <c r="BB132" i="1"/>
  <c r="BB135" i="1"/>
  <c r="BB136" i="1"/>
  <c r="BB139" i="1"/>
  <c r="BB140" i="1"/>
  <c r="BB143" i="1"/>
  <c r="BB144" i="1"/>
  <c r="BB123" i="1"/>
  <c r="BB124" i="1"/>
  <c r="BB128" i="1"/>
  <c r="BB129" i="1"/>
  <c r="BB145" i="1"/>
  <c r="BB126" i="1"/>
  <c r="BB877" i="1"/>
  <c r="BB878" i="1"/>
  <c r="BB881" i="1"/>
  <c r="BB882" i="1"/>
  <c r="BB885" i="1"/>
  <c r="BB886" i="1"/>
  <c r="BB889" i="1"/>
  <c r="BB890" i="1"/>
  <c r="BB893" i="1"/>
  <c r="BB894" i="1"/>
  <c r="BB897" i="1"/>
  <c r="BB898" i="1"/>
  <c r="BB901" i="1"/>
  <c r="BB902" i="1"/>
  <c r="BB905" i="1"/>
  <c r="BB906" i="1"/>
  <c r="BB863" i="1"/>
  <c r="BB864" i="1"/>
  <c r="BB867" i="1"/>
  <c r="BB868" i="1"/>
  <c r="BB871" i="1"/>
  <c r="BB829" i="1"/>
  <c r="BB830" i="1"/>
  <c r="BB833" i="1"/>
  <c r="BB834" i="1"/>
  <c r="BB837" i="1"/>
  <c r="BB838" i="1"/>
  <c r="BB841" i="1"/>
  <c r="BB842" i="1"/>
  <c r="BB845" i="1"/>
  <c r="BB846" i="1"/>
  <c r="BB849" i="1"/>
  <c r="BB850" i="1"/>
  <c r="BB853" i="1"/>
  <c r="BB854" i="1"/>
  <c r="BB857" i="1"/>
  <c r="BB858" i="1"/>
  <c r="BB825" i="1"/>
  <c r="BB826" i="1"/>
  <c r="BB816" i="1"/>
  <c r="BB817" i="1"/>
  <c r="BB873" i="1"/>
  <c r="BB824" i="1"/>
  <c r="BB820" i="1"/>
  <c r="BB821" i="1"/>
  <c r="BB861" i="1"/>
  <c r="BB1000" i="1"/>
  <c r="BB1003" i="1"/>
  <c r="BB1004" i="1"/>
  <c r="BB1007" i="1"/>
  <c r="BB1008" i="1"/>
  <c r="BB1011" i="1"/>
  <c r="BB1012" i="1"/>
  <c r="BB994" i="1"/>
  <c r="BB990" i="1"/>
  <c r="BB991" i="1"/>
  <c r="BB996" i="1"/>
  <c r="BB998" i="1"/>
  <c r="BB985" i="1"/>
  <c r="BB987" i="1"/>
  <c r="BB988" i="1"/>
  <c r="BB24" i="1"/>
  <c r="BB25" i="1"/>
  <c r="BB28" i="1"/>
  <c r="BB29" i="1"/>
  <c r="BB32" i="1"/>
  <c r="BB33" i="1"/>
  <c r="BB36" i="1"/>
  <c r="BB37" i="1"/>
  <c r="BB40" i="1"/>
  <c r="BB41" i="1"/>
  <c r="BB9" i="1"/>
  <c r="BB10" i="1"/>
  <c r="BB13" i="1"/>
  <c r="BB14" i="1"/>
  <c r="BB17" i="1"/>
  <c r="BB18" i="1"/>
  <c r="BB4" i="1"/>
  <c r="BB5" i="1"/>
  <c r="BB6" i="1"/>
  <c r="BB7" i="1"/>
  <c r="BB656" i="1"/>
  <c r="BB657" i="1"/>
  <c r="BB660" i="1"/>
  <c r="BB661" i="1"/>
  <c r="BB664" i="1"/>
  <c r="BB665" i="1"/>
  <c r="BB668" i="1"/>
  <c r="BB669" i="1"/>
  <c r="BB672" i="1"/>
  <c r="BB673" i="1"/>
  <c r="BB676" i="1"/>
  <c r="BB677" i="1"/>
  <c r="BB680" i="1"/>
  <c r="BB681" i="1"/>
  <c r="BB684" i="1"/>
  <c r="BB623" i="1"/>
  <c r="BB626" i="1"/>
  <c r="BB627" i="1"/>
  <c r="BB630" i="1"/>
  <c r="BB631" i="1"/>
  <c r="BB634" i="1"/>
  <c r="BB635" i="1"/>
  <c r="BB638" i="1"/>
  <c r="BB639" i="1"/>
  <c r="BB642" i="1"/>
  <c r="BB643" i="1"/>
  <c r="BB646" i="1"/>
  <c r="BB647" i="1"/>
  <c r="BB650" i="1"/>
  <c r="BB651" i="1"/>
  <c r="BB654" i="1"/>
  <c r="BB556" i="1"/>
  <c r="BB559" i="1"/>
  <c r="BB560" i="1"/>
  <c r="BB593" i="1"/>
  <c r="BB594" i="1"/>
  <c r="BB597" i="1"/>
  <c r="BB598" i="1"/>
  <c r="BB601" i="1"/>
  <c r="BB602" i="1"/>
  <c r="BB605" i="1"/>
  <c r="BB606" i="1"/>
  <c r="BB609" i="1"/>
  <c r="BB610" i="1"/>
  <c r="BB613" i="1"/>
  <c r="BB614" i="1"/>
  <c r="BB617" i="1"/>
  <c r="BB618" i="1"/>
  <c r="BB621" i="1"/>
  <c r="BB562" i="1"/>
  <c r="BB565" i="1"/>
  <c r="BB566" i="1"/>
  <c r="BB569" i="1"/>
  <c r="BB571" i="1"/>
  <c r="BB572" i="1"/>
  <c r="BB575" i="1"/>
  <c r="BB576" i="1"/>
  <c r="BB579" i="1"/>
  <c r="BB580" i="1"/>
  <c r="BB583" i="1"/>
  <c r="BB584" i="1"/>
  <c r="BB587" i="1"/>
  <c r="BB588" i="1"/>
  <c r="BB591" i="1"/>
  <c r="BB622" i="1"/>
  <c r="BB547" i="1"/>
  <c r="BB548" i="1"/>
  <c r="BB539" i="1"/>
  <c r="BB540" i="1"/>
  <c r="BB543" i="1"/>
  <c r="BB544" i="1"/>
  <c r="BB551" i="1"/>
  <c r="BB552" i="1"/>
  <c r="BB555" i="1"/>
  <c r="BB746" i="1"/>
  <c r="BB699" i="1"/>
  <c r="BB700" i="1"/>
  <c r="BB786" i="1"/>
  <c r="BB787" i="1"/>
  <c r="BB790" i="1"/>
  <c r="BB791" i="1"/>
  <c r="BB794" i="1"/>
  <c r="BB795" i="1"/>
  <c r="BB798" i="1"/>
  <c r="BB799" i="1"/>
  <c r="BB802" i="1"/>
  <c r="BB803" i="1"/>
  <c r="BB806" i="1"/>
  <c r="BB807" i="1"/>
  <c r="BB810" i="1"/>
  <c r="BB747" i="1"/>
  <c r="BB750" i="1"/>
  <c r="BB751" i="1"/>
  <c r="BB754" i="1"/>
  <c r="BB755" i="1"/>
  <c r="BB758" i="1"/>
  <c r="BB759" i="1"/>
  <c r="BB762" i="1"/>
  <c r="BB763" i="1"/>
  <c r="BB766" i="1"/>
  <c r="BB767" i="1"/>
  <c r="BB770" i="1"/>
  <c r="BB771" i="1"/>
  <c r="BB774" i="1"/>
  <c r="BB775" i="1"/>
  <c r="BB778" i="1"/>
  <c r="BB779" i="1"/>
  <c r="BB813" i="1"/>
  <c r="BB814" i="1"/>
  <c r="BB709" i="1"/>
  <c r="BB710" i="1"/>
  <c r="BB739" i="1"/>
  <c r="BB713" i="1"/>
  <c r="BB736" i="1"/>
  <c r="BB716" i="1"/>
  <c r="BB719" i="1"/>
  <c r="BB720" i="1"/>
  <c r="BB723" i="1"/>
  <c r="BB724" i="1"/>
  <c r="BB726" i="1"/>
  <c r="BB727" i="1"/>
  <c r="BB730" i="1"/>
  <c r="BB731" i="1"/>
  <c r="BB733" i="1"/>
  <c r="BB734" i="1"/>
  <c r="BB701" i="1"/>
  <c r="BB702" i="1"/>
  <c r="BB705" i="1"/>
  <c r="BB706" i="1"/>
  <c r="BB743" i="1"/>
  <c r="BB744" i="1"/>
  <c r="BB782" i="1"/>
  <c r="BB745" i="1"/>
  <c r="BB687" i="1"/>
  <c r="BB688" i="1"/>
  <c r="BB691" i="1"/>
  <c r="BB692" i="1"/>
  <c r="BB694" i="1"/>
  <c r="BB695" i="1"/>
  <c r="BB1026" i="1"/>
  <c r="BB1028" i="1"/>
  <c r="BB1020" i="1"/>
  <c r="BB1022" i="1"/>
  <c r="BB1024" i="1"/>
  <c r="BB1444" i="1"/>
  <c r="BB1441" i="1"/>
  <c r="BB1445" i="1"/>
  <c r="BB1447" i="1"/>
  <c r="BB1497" i="1"/>
  <c r="BB1499" i="1"/>
  <c r="BB1501" i="1"/>
  <c r="BB1503" i="1"/>
  <c r="BB1505" i="1"/>
  <c r="BB1507" i="1"/>
  <c r="BB1509" i="1"/>
  <c r="BB1511" i="1"/>
  <c r="BB1513" i="1"/>
  <c r="BB1515" i="1"/>
  <c r="BB1517" i="1"/>
  <c r="BB1519" i="1"/>
  <c r="BB1521" i="1"/>
  <c r="BB1523" i="1"/>
  <c r="BB1495" i="1"/>
  <c r="BB1496" i="1"/>
  <c r="BB1488" i="1"/>
  <c r="BB1490" i="1"/>
  <c r="BB1492" i="1"/>
  <c r="BB1494" i="1"/>
  <c r="BB1450" i="1"/>
  <c r="BB1452" i="1"/>
  <c r="BB1458" i="1"/>
  <c r="BB1460" i="1"/>
  <c r="BB1454" i="1"/>
  <c r="BB1456" i="1"/>
  <c r="BB1462" i="1"/>
  <c r="BB1464" i="1"/>
  <c r="BB1466" i="1"/>
  <c r="BB1468" i="1"/>
  <c r="BB1470" i="1"/>
  <c r="BB1472" i="1"/>
  <c r="BB1474" i="1"/>
  <c r="BB1477" i="1"/>
  <c r="BB1479" i="1"/>
  <c r="BB1481" i="1"/>
  <c r="BB1483" i="1"/>
  <c r="BB1485" i="1"/>
  <c r="BB1476" i="1"/>
  <c r="BB1555" i="1"/>
  <c r="BB1557" i="1"/>
  <c r="BB1559" i="1"/>
  <c r="BB1561" i="1"/>
  <c r="BB1565" i="1"/>
  <c r="BB1567" i="1"/>
  <c r="BB1569" i="1"/>
  <c r="BB1571" i="1"/>
  <c r="BB1573" i="1"/>
  <c r="BB1575" i="1"/>
  <c r="BB1577" i="1"/>
  <c r="BB1579" i="1"/>
  <c r="BB1581" i="1"/>
  <c r="BB1583" i="1"/>
  <c r="BB1585" i="1"/>
  <c r="BB1587" i="1"/>
  <c r="BB1589" i="1"/>
  <c r="BB1591" i="1"/>
  <c r="BB1593" i="1"/>
  <c r="BB1595" i="1"/>
  <c r="BB1597" i="1"/>
  <c r="BB1599" i="1"/>
  <c r="BB1601" i="1"/>
  <c r="BB1603" i="1"/>
  <c r="BB1605" i="1"/>
  <c r="BB1607" i="1"/>
  <c r="BB1609" i="1"/>
  <c r="BB1611" i="1"/>
  <c r="BB1613" i="1"/>
  <c r="BB1615" i="1"/>
  <c r="BB1617" i="1"/>
  <c r="BB1619" i="1"/>
  <c r="BB1563" i="1"/>
  <c r="BB65" i="1"/>
  <c r="BB67" i="1"/>
  <c r="BB69" i="1"/>
  <c r="BB55" i="1"/>
  <c r="BB57" i="1"/>
  <c r="BB59" i="1"/>
  <c r="BB61" i="1"/>
  <c r="BB48" i="1"/>
  <c r="BB51" i="1"/>
  <c r="BB52" i="1"/>
  <c r="BB43" i="1"/>
  <c r="BB44" i="1"/>
  <c r="BB47" i="1"/>
  <c r="BB84" i="1"/>
  <c r="BB87" i="1"/>
  <c r="BB100" i="1"/>
  <c r="BB103" i="1"/>
  <c r="BB104" i="1"/>
  <c r="BB107" i="1"/>
  <c r="BB108" i="1"/>
  <c r="BB111" i="1"/>
  <c r="BB112" i="1"/>
  <c r="BB115" i="1"/>
  <c r="BB116" i="1"/>
  <c r="BB119" i="1"/>
  <c r="BB88" i="1"/>
  <c r="BB91" i="1"/>
  <c r="BB92" i="1"/>
  <c r="BB95" i="1"/>
  <c r="BB96" i="1"/>
  <c r="BB78" i="1"/>
  <c r="BB79" i="1"/>
  <c r="BB83" i="1"/>
  <c r="BB82" i="1"/>
  <c r="BB179" i="1"/>
  <c r="BB180" i="1"/>
  <c r="BB183" i="1"/>
  <c r="BB184" i="1"/>
  <c r="BB187" i="1"/>
  <c r="BB188" i="1"/>
  <c r="BB191" i="1"/>
  <c r="BB192" i="1"/>
  <c r="BB164" i="1"/>
  <c r="BB165" i="1"/>
  <c r="BB168" i="1"/>
  <c r="BB169" i="1"/>
  <c r="BB172" i="1"/>
  <c r="BB173" i="1"/>
  <c r="BB176" i="1"/>
  <c r="BB177" i="1"/>
  <c r="BB148" i="1"/>
  <c r="BB149" i="1"/>
  <c r="BB152" i="1"/>
  <c r="BB153" i="1"/>
  <c r="BB156" i="1"/>
  <c r="BB157" i="1"/>
  <c r="BB160" i="1"/>
  <c r="BB130" i="1"/>
  <c r="BB133" i="1"/>
  <c r="BB134" i="1"/>
  <c r="BB137" i="1"/>
  <c r="BB138" i="1"/>
  <c r="BB141" i="1"/>
  <c r="BB142" i="1"/>
  <c r="BB121" i="1"/>
  <c r="BB122" i="1"/>
  <c r="BB125" i="1"/>
  <c r="BB120" i="1"/>
  <c r="BB178" i="1"/>
  <c r="BB161" i="1"/>
  <c r="BB162" i="1"/>
  <c r="BB876" i="1"/>
  <c r="BB879" i="1"/>
  <c r="BB880" i="1"/>
  <c r="BB883" i="1"/>
  <c r="BB884" i="1"/>
  <c r="BB887" i="1"/>
  <c r="BB888" i="1"/>
  <c r="BB891" i="1"/>
  <c r="BB892" i="1"/>
  <c r="BB895" i="1"/>
  <c r="BB896" i="1"/>
  <c r="BB899" i="1"/>
  <c r="BB900" i="1"/>
  <c r="BB903" i="1"/>
  <c r="BB904" i="1"/>
  <c r="BB907" i="1"/>
  <c r="BB862" i="1"/>
  <c r="BB865" i="1"/>
  <c r="BB866" i="1"/>
  <c r="BB869" i="1"/>
  <c r="BB870" i="1"/>
  <c r="BB872" i="1"/>
  <c r="BB831" i="1"/>
  <c r="BB832" i="1"/>
  <c r="BB835" i="1"/>
  <c r="BB836" i="1"/>
  <c r="BB839" i="1"/>
  <c r="BB840" i="1"/>
  <c r="BB843" i="1"/>
  <c r="BB844" i="1"/>
  <c r="BB847" i="1"/>
  <c r="BB848" i="1"/>
  <c r="BB851" i="1"/>
  <c r="BB852" i="1"/>
  <c r="BB855" i="1"/>
  <c r="BB856" i="1"/>
  <c r="BB859" i="1"/>
  <c r="BB860" i="1"/>
  <c r="BB827" i="1"/>
  <c r="BB828" i="1"/>
  <c r="BB818" i="1"/>
  <c r="BB819" i="1"/>
  <c r="BB874" i="1"/>
  <c r="BB875" i="1"/>
  <c r="BB822" i="1"/>
  <c r="BB823" i="1"/>
  <c r="BB1001" i="1"/>
  <c r="BB1002" i="1"/>
  <c r="BB1005" i="1"/>
  <c r="BB1006" i="1"/>
  <c r="BB1009" i="1"/>
  <c r="BB1010" i="1"/>
  <c r="BB993" i="1"/>
  <c r="BB989" i="1"/>
  <c r="BB999" i="1"/>
  <c r="BB995" i="1"/>
  <c r="BB992" i="1"/>
  <c r="BB997" i="1"/>
  <c r="BB986" i="1"/>
  <c r="BB984" i="1"/>
  <c r="BB22" i="1"/>
  <c r="BB23" i="1"/>
  <c r="BB26" i="1"/>
  <c r="BB27" i="1"/>
  <c r="BB30" i="1"/>
  <c r="BB31" i="1"/>
  <c r="BB34" i="1"/>
  <c r="BB35" i="1"/>
  <c r="BB38" i="1"/>
  <c r="BB39" i="1"/>
  <c r="BB42" i="1"/>
  <c r="BB21" i="1"/>
  <c r="BB11" i="1"/>
  <c r="BB12" i="1"/>
  <c r="BB15" i="1"/>
  <c r="BB16" i="1"/>
  <c r="BB19" i="1"/>
  <c r="BB20" i="1"/>
  <c r="BB2" i="1"/>
  <c r="BB3" i="1"/>
  <c r="BB8" i="1"/>
  <c r="BB655" i="1"/>
  <c r="BB658" i="1"/>
  <c r="BB659" i="1"/>
  <c r="BB662" i="1"/>
  <c r="BB663" i="1"/>
  <c r="BB666" i="1"/>
  <c r="BB667" i="1"/>
  <c r="BB670" i="1"/>
  <c r="BB671" i="1"/>
  <c r="BB674" i="1"/>
  <c r="BB675" i="1"/>
  <c r="BB678" i="1"/>
  <c r="BB679" i="1"/>
  <c r="BB682" i="1"/>
  <c r="BB683" i="1"/>
  <c r="BB624" i="1"/>
  <c r="BB625" i="1"/>
  <c r="BB628" i="1"/>
  <c r="BB629" i="1"/>
  <c r="BB632" i="1"/>
  <c r="BB633" i="1"/>
  <c r="BB636" i="1"/>
  <c r="BB637" i="1"/>
  <c r="BB640" i="1"/>
  <c r="BB641" i="1"/>
  <c r="BB644" i="1"/>
  <c r="BB645" i="1"/>
  <c r="BB648" i="1"/>
  <c r="BB649" i="1"/>
  <c r="BB652" i="1"/>
  <c r="BB653" i="1"/>
  <c r="BB557" i="1"/>
  <c r="BB558" i="1"/>
  <c r="BB561" i="1"/>
  <c r="BB592" i="1"/>
  <c r="BB595" i="1"/>
  <c r="BB596" i="1"/>
  <c r="BB599" i="1"/>
  <c r="BB600" i="1"/>
  <c r="BB603" i="1"/>
  <c r="BB604" i="1"/>
  <c r="BB607" i="1"/>
  <c r="BB608" i="1"/>
  <c r="BB611" i="1"/>
  <c r="BB612" i="1"/>
  <c r="BB615" i="1"/>
  <c r="BB616" i="1"/>
  <c r="BB619" i="1"/>
  <c r="BB620" i="1"/>
  <c r="BB563" i="1"/>
  <c r="BB564" i="1"/>
  <c r="BB567" i="1"/>
  <c r="BB568" i="1"/>
  <c r="BB707" i="1"/>
  <c r="BB708" i="1"/>
  <c r="BB711" i="1"/>
  <c r="BB712" i="1"/>
  <c r="BB714" i="1"/>
  <c r="BB715" i="1"/>
  <c r="BB717" i="1"/>
  <c r="BB718" i="1"/>
  <c r="BB721" i="1"/>
  <c r="BB722" i="1"/>
  <c r="BB737" i="1"/>
  <c r="BB725" i="1"/>
  <c r="BB728" i="1"/>
  <c r="BB729" i="1"/>
  <c r="BB732" i="1"/>
  <c r="BB738" i="1"/>
  <c r="BB735" i="1"/>
  <c r="BB740" i="1"/>
  <c r="BB703" i="1"/>
  <c r="BB704" i="1"/>
  <c r="BB741" i="1"/>
  <c r="BB742" i="1"/>
  <c r="BB780" i="1"/>
  <c r="BB781" i="1"/>
  <c r="BB685" i="1"/>
  <c r="BB686" i="1"/>
  <c r="BB689" i="1"/>
  <c r="BB690" i="1"/>
  <c r="BB696" i="1"/>
  <c r="BB693" i="1"/>
  <c r="BB570" i="1"/>
  <c r="BB573" i="1"/>
  <c r="BB574" i="1"/>
  <c r="BB577" i="1"/>
  <c r="BB578" i="1"/>
  <c r="BB581" i="1"/>
  <c r="BB582" i="1"/>
  <c r="BB585" i="1"/>
  <c r="BB586" i="1"/>
  <c r="BB589" i="1"/>
  <c r="BB590" i="1"/>
  <c r="BB545" i="1"/>
  <c r="BB546" i="1"/>
  <c r="BB537" i="1"/>
  <c r="BB538" i="1"/>
  <c r="BB541" i="1"/>
  <c r="BB542" i="1"/>
  <c r="BB549" i="1"/>
  <c r="BB550" i="1"/>
  <c r="BB553" i="1"/>
  <c r="BB554" i="1"/>
  <c r="BB697" i="1"/>
  <c r="BB698" i="1"/>
  <c r="BB784" i="1"/>
  <c r="BB785" i="1"/>
  <c r="BB788" i="1"/>
  <c r="BB789" i="1"/>
  <c r="BB792" i="1"/>
  <c r="BB793" i="1"/>
  <c r="BB796" i="1"/>
  <c r="BB797" i="1"/>
  <c r="BB800" i="1"/>
  <c r="BB801" i="1"/>
  <c r="BB804" i="1"/>
  <c r="BB805" i="1"/>
  <c r="BB808" i="1"/>
  <c r="BB809" i="1"/>
  <c r="BB748" i="1"/>
  <c r="BB749" i="1"/>
  <c r="BB752" i="1"/>
  <c r="BB753" i="1"/>
  <c r="BB756" i="1"/>
  <c r="BB757" i="1"/>
  <c r="BB760" i="1"/>
  <c r="BB761" i="1"/>
  <c r="BB764" i="1"/>
  <c r="BB765" i="1"/>
  <c r="BB768" i="1"/>
  <c r="BB769" i="1"/>
  <c r="BB772" i="1"/>
  <c r="BB773" i="1"/>
  <c r="BB776" i="1"/>
  <c r="BB777" i="1"/>
  <c r="BB811" i="1"/>
  <c r="BB812" i="1"/>
  <c r="BB815" i="1"/>
  <c r="BB783" i="1"/>
</calcChain>
</file>

<file path=xl/sharedStrings.xml><?xml version="1.0" encoding="utf-8"?>
<sst xmlns="http://schemas.openxmlformats.org/spreadsheetml/2006/main" count="22072" uniqueCount="1626">
  <si>
    <t>Fecha Inicio Licitación   (dd-mm-aa)</t>
  </si>
  <si>
    <t>(Varios elementos)</t>
  </si>
  <si>
    <t xml:space="preserve">SUMA TOTAL DE MONTOS PLANIFICADOS A LICITAR </t>
  </si>
  <si>
    <t>PROGRAMA</t>
  </si>
  <si>
    <t>Etiquetas de fila</t>
  </si>
  <si>
    <t>Acción</t>
  </si>
  <si>
    <t>Acción_Local</t>
  </si>
  <si>
    <t>Apoyo_a_tu_Plan_laboral</t>
  </si>
  <si>
    <t>Yo_Emprendo</t>
  </si>
  <si>
    <t>Yo_Emprendo_Semilla</t>
  </si>
  <si>
    <t>Yo_Emprendo_Semilla_SSyOO</t>
  </si>
  <si>
    <t>Total general</t>
  </si>
  <si>
    <t>Región01</t>
  </si>
  <si>
    <t>REGION</t>
  </si>
  <si>
    <t>LICITAICON PROGRAMAS</t>
  </si>
  <si>
    <t>AVANCE CONTRATACION SERVICIO EX ANTE</t>
  </si>
  <si>
    <t>Región02</t>
  </si>
  <si>
    <t>Atraso en abrir licitaciones</t>
  </si>
  <si>
    <t>EN LICITACION</t>
  </si>
  <si>
    <t>Región04</t>
  </si>
  <si>
    <t>NO HA INICIADO PROCESO</t>
  </si>
  <si>
    <t>Región05</t>
  </si>
  <si>
    <t>No tiene licitaciones planificadas</t>
  </si>
  <si>
    <t>Región06</t>
  </si>
  <si>
    <t>Región07</t>
  </si>
  <si>
    <t>Al día. Leve variación en YES</t>
  </si>
  <si>
    <t>Región08</t>
  </si>
  <si>
    <t>Región11</t>
  </si>
  <si>
    <t>Al día.</t>
  </si>
  <si>
    <t>Región12</t>
  </si>
  <si>
    <t>Región13</t>
  </si>
  <si>
    <t>Región14</t>
  </si>
  <si>
    <t>Región15</t>
  </si>
  <si>
    <t>Atraso en YE / Adelantado en ACCION</t>
  </si>
  <si>
    <t>Región16</t>
  </si>
  <si>
    <t>Al día</t>
  </si>
  <si>
    <t>EN SEGUNDO PROCESO DE LIC.</t>
  </si>
  <si>
    <t>Atraso en APL, YE, YES y CHISOL</t>
  </si>
  <si>
    <t>Atraso en YES</t>
  </si>
  <si>
    <t xml:space="preserve">SUMA TOTAL MONTOS LICITADOS EFECTIVAMENTE </t>
  </si>
  <si>
    <t xml:space="preserve">PROGRAMA </t>
  </si>
  <si>
    <t>NACIONAL</t>
  </si>
  <si>
    <t>ACCION</t>
  </si>
  <si>
    <t>Acción Local (ex Más Territorio)</t>
  </si>
  <si>
    <t>YO TRABAJO IEF - Apoyo a tu Plan Laboral</t>
  </si>
  <si>
    <t>YO EMPRENDO</t>
  </si>
  <si>
    <t>YO EMPRENDO SEMILLA</t>
  </si>
  <si>
    <t>YO EMPRENDO SEMILLA - CHISOL - IEF</t>
  </si>
  <si>
    <t>Suma de  Monto Presupuestado</t>
  </si>
  <si>
    <t>Etiquetas de columna</t>
  </si>
  <si>
    <t>No Asignado</t>
  </si>
  <si>
    <t>ORGANIZACIONES EN ACCION</t>
  </si>
  <si>
    <t>(en blanco)</t>
  </si>
  <si>
    <t>Suma de TOTAL de Pagos Planificados2</t>
  </si>
  <si>
    <t>ESTADO POR REGION</t>
  </si>
  <si>
    <t>Adelantado a planificación (YE antes de tiempo)</t>
  </si>
  <si>
    <t>Adelantado a planificación (YES antes de tiempo)</t>
  </si>
  <si>
    <t>Adelantado en ACCION y YE</t>
  </si>
  <si>
    <t>Adelantado en ACCION</t>
  </si>
  <si>
    <t xml:space="preserve">Al día </t>
  </si>
  <si>
    <t>Total (filtrado)</t>
  </si>
  <si>
    <t>Monto adelantado a la planificacion</t>
  </si>
  <si>
    <t>Suma de Total coberturas (N°)</t>
  </si>
  <si>
    <t>Autogestionados</t>
  </si>
  <si>
    <t>Listado Predeterminado</t>
  </si>
  <si>
    <t>Listado Predeterminado con SPP</t>
  </si>
  <si>
    <t>SPP</t>
  </si>
  <si>
    <t>Región03</t>
  </si>
  <si>
    <t>Región09</t>
  </si>
  <si>
    <t>Región10</t>
  </si>
  <si>
    <t>ID PIP</t>
  </si>
  <si>
    <t>Región</t>
  </si>
  <si>
    <t>Comuna</t>
  </si>
  <si>
    <t>Territorio/Localidad</t>
  </si>
  <si>
    <t>Programa</t>
  </si>
  <si>
    <t>Componente/Línea</t>
  </si>
  <si>
    <t>Código de Línea</t>
  </si>
  <si>
    <t>Total coberturas (N°)</t>
  </si>
  <si>
    <t>Inversión comunal $</t>
  </si>
  <si>
    <t>Tarifa Unitaria</t>
  </si>
  <si>
    <t>Cobertura Regular
(Nº)</t>
  </si>
  <si>
    <t>Cobertura SSyO
(Nº)</t>
  </si>
  <si>
    <t>IRAL</t>
  </si>
  <si>
    <t>Tipo Usuario</t>
  </si>
  <si>
    <t>Grupo Objetivo</t>
  </si>
  <si>
    <t>Característica Grupo Objetivo</t>
  </si>
  <si>
    <t>Modalidad de Acceso a la Oferta</t>
  </si>
  <si>
    <t>Modalidad de Asignación de recursos</t>
  </si>
  <si>
    <t>Correlativo Programa/Licitación</t>
  </si>
  <si>
    <t>Código de Licitación</t>
  </si>
  <si>
    <t>Cod región</t>
  </si>
  <si>
    <t>Correlativo proyecto en licitación</t>
  </si>
  <si>
    <t>ID Proyecto de Licitación</t>
  </si>
  <si>
    <t>Desierta</t>
  </si>
  <si>
    <t>Fecha de Inicio de Postulación   (dd-mm-aa)</t>
  </si>
  <si>
    <t>Tiempo Postulación (días)</t>
  </si>
  <si>
    <t>Fecha de Término de Postulación   (dd-mm-aa)</t>
  </si>
  <si>
    <t>Tiempo de Licitación (dias)</t>
  </si>
  <si>
    <t>Fecha de Cierre de Licitación  (dd-mm-aa)</t>
  </si>
  <si>
    <t>Fecha Inicio evaluación ex Ante
(dd-mm-aa)</t>
  </si>
  <si>
    <t>Tiempo Ev exante (días)</t>
  </si>
  <si>
    <t>Fecha Término evaluación Ex Ante
(dd-mm-aa)</t>
  </si>
  <si>
    <t>Fecha Adjudicacion    (dd-mm-aa)</t>
  </si>
  <si>
    <t>Tiempo Contratación (días)</t>
  </si>
  <si>
    <t>Fecha Contratación o Renovación Contrato(Res. Contrato)  (dd-mm-aa)</t>
  </si>
  <si>
    <t>Tiempo Proyecto (mes)</t>
  </si>
  <si>
    <t>Fecha Término Ejecución (dd-mm-aa)</t>
  </si>
  <si>
    <t>Fecha de término del Contrato 
(dd-mm-aa)</t>
  </si>
  <si>
    <t>Pagos Enero</t>
  </si>
  <si>
    <t>Pagos Febrero</t>
  </si>
  <si>
    <t>Pagos Marzo</t>
  </si>
  <si>
    <t>Pagos Abril</t>
  </si>
  <si>
    <t>Pagos Mayo</t>
  </si>
  <si>
    <t>Pagos Junio</t>
  </si>
  <si>
    <t>Pagos Julio</t>
  </si>
  <si>
    <t>Pagos Agosto</t>
  </si>
  <si>
    <t>Pagos Septiembre</t>
  </si>
  <si>
    <t>Pagos Octubre</t>
  </si>
  <si>
    <t>Pagos Noviembre</t>
  </si>
  <si>
    <t>Pagos Diciembre</t>
  </si>
  <si>
    <t>TOTAL de Pagos Planificados</t>
  </si>
  <si>
    <t>Revisión (Total Pagos - Inversion Total)</t>
  </si>
  <si>
    <t>N° Cuotas</t>
  </si>
  <si>
    <t>Riesgo</t>
  </si>
  <si>
    <t>Revisión NC</t>
  </si>
  <si>
    <t>Alto Hospicio</t>
  </si>
  <si>
    <t>Casco antiguo</t>
  </si>
  <si>
    <t>Fortalecimiento_Planes_de_Trabajo_Comunitario</t>
  </si>
  <si>
    <t>SI</t>
  </si>
  <si>
    <t>Hogar (Aplica en Acción)</t>
  </si>
  <si>
    <t>Grupo objetivo del Programa/Componente</t>
  </si>
  <si>
    <t>Familias en situación de pobreza y/o vulnerabilidad que residen el territorio.</t>
  </si>
  <si>
    <t>Licitación Pública Regular</t>
  </si>
  <si>
    <t>01-388202--22</t>
  </si>
  <si>
    <t>--</t>
  </si>
  <si>
    <t>Pozo Almonte</t>
  </si>
  <si>
    <t xml:space="preserve">Pozo Almonte </t>
  </si>
  <si>
    <t>Fortalecimiento_Planes_de_Trabajo_Familiar</t>
  </si>
  <si>
    <t>01-388101--22</t>
  </si>
  <si>
    <t>Camiña</t>
  </si>
  <si>
    <t>Acción_autogestionada</t>
  </si>
  <si>
    <t>Financiamiento_iniciativas_autogestionadas</t>
  </si>
  <si>
    <t>Organización (Aplica en Accion Autogestonada)</t>
  </si>
  <si>
    <t>Organizaciones presentes en territorios vulnerables</t>
  </si>
  <si>
    <t>01-370101--22</t>
  </si>
  <si>
    <t>Pozo Almonte (comunal)</t>
  </si>
  <si>
    <t>Huara</t>
  </si>
  <si>
    <t>Huara (comunal)</t>
  </si>
  <si>
    <t>Iquique</t>
  </si>
  <si>
    <t>Alto Playa Blanca</t>
  </si>
  <si>
    <t>Accion_local_territorios_vulnerables</t>
  </si>
  <si>
    <t>NO</t>
  </si>
  <si>
    <t>Territorios/Barrios (Aplica en Acción Local)</t>
  </si>
  <si>
    <t xml:space="preserve">Familias que se encuentran residiendo en territorio focalizado, el cual se caracteriza por ser rural, con predominancia de actividades agrícolas. Presencia de adultos mayores y niños/as principalmente. </t>
  </si>
  <si>
    <t>01-723301-09-22</t>
  </si>
  <si>
    <t>iquique</t>
  </si>
  <si>
    <t>YO_EMPR._Avanzado</t>
  </si>
  <si>
    <t>Persona</t>
  </si>
  <si>
    <t>Persona mayor de 18 años que reside en los territorios focalizados cuya situación ocupacional sea  ocupado. Con un negocio en funcionamiento y cuyo emprendimiento este orientado a la comercialización de productos de elaboración propia y/o adquiridos en otros comercios.</t>
  </si>
  <si>
    <t>01-488301--22</t>
  </si>
  <si>
    <t>YO_EMPR._Básico</t>
  </si>
  <si>
    <t>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</t>
  </si>
  <si>
    <t>01-488102--22</t>
  </si>
  <si>
    <t>Colchane</t>
  </si>
  <si>
    <t>Colchane (comunal)</t>
  </si>
  <si>
    <t>01-488103--22</t>
  </si>
  <si>
    <t>Camiña (comunal)</t>
  </si>
  <si>
    <t>Pica</t>
  </si>
  <si>
    <t>Pica (comunal)</t>
  </si>
  <si>
    <t>01-488104--22</t>
  </si>
  <si>
    <t>Regional/Provincial</t>
  </si>
  <si>
    <t>Regional</t>
  </si>
  <si>
    <t>YO_EMPR._Feria_de_Emprendimiento</t>
  </si>
  <si>
    <t>Persona mayor de 18 años cuya situación ocupacional sea  ocupado u ocupado precario, con un negocio en funcionamiento y cuyo emprendimiento este orientado a la comercialización de productos de elaboración propia preferentemente.</t>
  </si>
  <si>
    <t>01-488905-08-22</t>
  </si>
  <si>
    <t>YO_EMP_SEM._Servicio_de_Apoyo_Integral_Regular</t>
  </si>
  <si>
    <t>Mujer víctima de violencia</t>
  </si>
  <si>
    <t>Mujeres mayores de 18 años que asisten o asistieon a un centro de la mujer producto de violencia intrafamiliar que se encuentren cesantes, inactivos, buscando trabajo o con ocupación precaria</t>
  </si>
  <si>
    <t>01-581101-01-22</t>
  </si>
  <si>
    <t>Personas cumpliendo condena</t>
  </si>
  <si>
    <t>Personas mayores de 18 años que están cumpliendo condena o en proceso de reinserción social  en alguno de los sistemas penitenciarios, que se encuentren cesantes, inactivos, buscando trabajo o con ocupación precaria</t>
  </si>
  <si>
    <t>Personas con dependencia y cuidadores</t>
  </si>
  <si>
    <t>Personas mayores de 18 años que participan de los programas de rhabilitación implementados por Teletón</t>
  </si>
  <si>
    <t>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</t>
  </si>
  <si>
    <t>01-581102-02-22</t>
  </si>
  <si>
    <t>01-581103-03-22</t>
  </si>
  <si>
    <t>YO_EMP_SEM._Servicio_de_Apoyo_Integral_SSyO</t>
  </si>
  <si>
    <t>Personas Mayores de 18 años cesantes, inactivos, buscando trabajo o con ocupación precaria que residan en los territorios focalizados y pertenezcn al Subsistema de Seguridades y Oportunidades SSO</t>
  </si>
  <si>
    <t>01-591101-04-22</t>
  </si>
  <si>
    <t>01-591102-05-22</t>
  </si>
  <si>
    <t>01-591103-06-22</t>
  </si>
  <si>
    <t>01-591104-07-22</t>
  </si>
  <si>
    <t>Antofagasta</t>
  </si>
  <si>
    <t>Hogares presentes en el Registro Social de Hogares que se encuentran en los tramos de hasta 60% de vulnerabilidad, con presencia de niños, niñas y adolescentes hasta 18 años.</t>
  </si>
  <si>
    <t>02-388201-01-22</t>
  </si>
  <si>
    <t>Tocopilla</t>
  </si>
  <si>
    <t>PACIFICO NORTE</t>
  </si>
  <si>
    <t>Calama</t>
  </si>
  <si>
    <t>COMUNA POR CONFIRMAR</t>
  </si>
  <si>
    <t>Organizaciones de tipo funcionales y territoriales, regidas por la Ley 19.418, vigentes en el registro de organizaciones sociales del Registro Civil que representan a comunas que tienen una concentración igual o mayor al 65% de hogares con RSH en tramo 60%.</t>
  </si>
  <si>
    <t>02-370101-01-22</t>
  </si>
  <si>
    <t>02-723301-01-22</t>
  </si>
  <si>
    <t>YEA PROV ANTOFAGASTA</t>
  </si>
  <si>
    <t xml:space="preserve">Hombres y mujeres mayores de 18 años ubicados en el 40% RSH. Cuya situación ocupacional sea ocupado, independientes y que tengan una actividad económica en funcionamiento, también de carácter independiente. </t>
  </si>
  <si>
    <t>02-488302-01-22</t>
  </si>
  <si>
    <t>Taltal</t>
  </si>
  <si>
    <t>Mejillones</t>
  </si>
  <si>
    <t>YEA PROV EL LOA</t>
  </si>
  <si>
    <t>02-488302-02-22</t>
  </si>
  <si>
    <t>San Pedro de Atacama</t>
  </si>
  <si>
    <t>María Elena</t>
  </si>
  <si>
    <t>YEB PROV TOCOPILLA</t>
  </si>
  <si>
    <t>02-488303-01-22</t>
  </si>
  <si>
    <t>Hombres y mujeres mayores de 18 años ubicados en el 40% RSH.
Cuya situación ocupacional sea ocupado u ocupado precario, en ambos casos independiente y que tengan una actividad económica independiente en funcionamiento.</t>
  </si>
  <si>
    <t>02-488101-01-22</t>
  </si>
  <si>
    <t>YEB PROV ANTOFAGASTA</t>
  </si>
  <si>
    <t>Sierra Gorda</t>
  </si>
  <si>
    <t>YEB PROV EL LOA</t>
  </si>
  <si>
    <t>02-488101-02-22</t>
  </si>
  <si>
    <t>02-488101-03-22</t>
  </si>
  <si>
    <t>REGIONAL</t>
  </si>
  <si>
    <t xml:space="preserve">Hombres y mujeres mayores de 18 años ubicados en el 60% RSH.
Cuya situación ocupacional sea ocupado u ocupado precario, en ambos casos independiente y que tengan una actividad económica independiente en funcionamiento. </t>
  </si>
  <si>
    <t>02-488904-01-22</t>
  </si>
  <si>
    <t>YES REGULAR GRUPOS FOCALIZADOS</t>
  </si>
  <si>
    <t>Hombres y mujeres Mayores de 18 años, que pertenecen al 40% RSH derivados de Centros Teletón y/o Gendarmería
Desocupados, ocupados precarios o inactivos. Con una idea de negocios o emprendimiento precario</t>
  </si>
  <si>
    <t>02-581101-01-22</t>
  </si>
  <si>
    <t>YES REGULAR PROV ANTOFAGASTA</t>
  </si>
  <si>
    <t>Hombres y mujeres Mayores de 18 años, que pertenecen al 40% RSH.
Desocupados, ocupados precarios o inactivos. Con una idea de negocios o emprendimiento precario.</t>
  </si>
  <si>
    <t>02-581102-02-22</t>
  </si>
  <si>
    <t>YES SSOO PROV ANTOFAGASTA</t>
  </si>
  <si>
    <t>Hombres y mujeres Mayores de 18 años, que pertenecen al SSOO.
Desocupados, ocupados precarios o inactivos. Con una idea de negocios o emprendimiento precario</t>
  </si>
  <si>
    <t>02-591101-01-22</t>
  </si>
  <si>
    <t>YES SSOO PROV EL LOA</t>
  </si>
  <si>
    <t>02-591101-02-22</t>
  </si>
  <si>
    <t>YES SSOO PROV TOCOPILLA</t>
  </si>
  <si>
    <t>02-591101-03-22</t>
  </si>
  <si>
    <t>Copiapó</t>
  </si>
  <si>
    <t>Niños, niñas y jóvenes</t>
  </si>
  <si>
    <t>Hogares con Registro Social de Hogares que se encuentran en los tramos de hasta 60% de vulnerabilidad, con presencia de niños, niñas y adolescentes hasta 18 años.</t>
  </si>
  <si>
    <t>03-388101-01-22</t>
  </si>
  <si>
    <t>Tierra Amarilla</t>
  </si>
  <si>
    <t>Vallenar</t>
  </si>
  <si>
    <t>Huasco</t>
  </si>
  <si>
    <t>Freirina</t>
  </si>
  <si>
    <t>Organizaciones comunitarias, funcionales y territoriales de la comuna de Freirina. Se dará preferencia a organización de personas en situación de discapacidad y de adultos mayores.</t>
  </si>
  <si>
    <t>03-370103-01-22</t>
  </si>
  <si>
    <t>Sector Paipote (Copiapó)</t>
  </si>
  <si>
    <t>Campamento y barrios prioritarios</t>
  </si>
  <si>
    <t>Territorio con participación de las organizaciones funcionales y territoriales del sector, con necesidades que impiden el desarrollo del territorio.</t>
  </si>
  <si>
    <t>03-723302-01-22</t>
  </si>
  <si>
    <t>Piloto</t>
  </si>
  <si>
    <t>YO_EMPR._Avanzado_Piloto</t>
  </si>
  <si>
    <t>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</t>
  </si>
  <si>
    <t>01</t>
  </si>
  <si>
    <t>03</t>
  </si>
  <si>
    <t>Caldera</t>
  </si>
  <si>
    <t>Chañaral</t>
  </si>
  <si>
    <t>YO_EMPR._Básico_Piloto</t>
  </si>
  <si>
    <t>Personas en situación de vulnerabilidad cuya situación  sea ocupado u ocupado precario, en ambos casos independiente con negocio en funcionamiento. Se dará preferencia a usuarios detacados de los Programas YES 2020-2021 y Adultos Mayores.</t>
  </si>
  <si>
    <t>Diego de Almagro</t>
  </si>
  <si>
    <t>Personas en situación de vulnerabilidad cuya situación  sea ocupado u ocupado precario, en ambos casos independiente con negocio en funcionamiento. Se dejarán 15 cupos para atender grupos especificos: mujeres victima de violencia que participaron en el piloto YES 2021, usuarios/as TELETON y personas en situación de discapacidad o sus tutores.</t>
  </si>
  <si>
    <t>Alto del Carmen</t>
  </si>
  <si>
    <t>Dirigido a personas en situación de vulnerabilidad cuya situación  sea ocupado u ocupado precario, en ambos casos independiente con negocio en funcionamiento.</t>
  </si>
  <si>
    <t>03-488901-01-22</t>
  </si>
  <si>
    <t>YO_EMPR._Grupal</t>
  </si>
  <si>
    <t>Integrante de organización</t>
  </si>
  <si>
    <t>Grupos organizados y vulnerables que esten desarrollando una actividad productiva con disposición al aporte propio y la unidad económica pertenezca a la comuna de focalización.</t>
  </si>
  <si>
    <t>03-489101-01-22</t>
  </si>
  <si>
    <t>YO_EMP_SEM_Reg_Piloto</t>
  </si>
  <si>
    <t xml:space="preserve">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</t>
  </si>
  <si>
    <t>Mujeres víctimas de violencia en situación de vulnerabilidad, y que sean intervenidas por SERNAMEG y/o Fiscalía</t>
  </si>
  <si>
    <t>02</t>
  </si>
  <si>
    <t>Copiapo</t>
  </si>
  <si>
    <t>YO_EMP_SEM_SSyOO_Piloto</t>
  </si>
  <si>
    <t>Otro</t>
  </si>
  <si>
    <t>Personas mayores de 18 años, sin empleo y buscando trabajo por más de 3 meses y que no cuentan con ninguna fuente de ingreso, o con ingreso precario,  que pertenecen al Subsistema Seguridades y Oportunidades. Se dará prioridad a Adultos Mayores Programa Vínculos.</t>
  </si>
  <si>
    <t>Diego De Almagro</t>
  </si>
  <si>
    <t>Alto Del Carmen</t>
  </si>
  <si>
    <t>Personas mayores de 18 años, con ingreso precario,  que pertenecen al Subsistema Seguridades y Oportunidades. Preferentemente que hayan recibido un YES SSYO año  2020 o 2021.</t>
  </si>
  <si>
    <t>La Higuera</t>
  </si>
  <si>
    <t>Comunidad con presencia de hogares que requieren fortalecer habilidades para la vida.</t>
  </si>
  <si>
    <t>04-388202-18-22</t>
  </si>
  <si>
    <t>La Serena</t>
  </si>
  <si>
    <t>Elqui</t>
  </si>
  <si>
    <t>Familias de Niños (as) y Jóvenes que viven en residencias o que se encuentran con Medidas de Protección de SENAME</t>
  </si>
  <si>
    <t>04-388101-16-22</t>
  </si>
  <si>
    <t>Coquimbo</t>
  </si>
  <si>
    <t>Ovalle</t>
  </si>
  <si>
    <t>Limarí</t>
  </si>
  <si>
    <t>04-388101-17-22</t>
  </si>
  <si>
    <t>Illapel</t>
  </si>
  <si>
    <t>Choapa</t>
  </si>
  <si>
    <t>Los Vilos</t>
  </si>
  <si>
    <t>Provicia de Elqui</t>
  </si>
  <si>
    <t xml:space="preserve">Organizaciones comunitarias, funcionales y territoriales, con escasa capacidad de autogestión, insertas en comunidades en situación de pobreza y vulnerabilidad. </t>
  </si>
  <si>
    <t>04-370101-23-22</t>
  </si>
  <si>
    <t xml:space="preserve">Lambert </t>
  </si>
  <si>
    <t xml:space="preserve">Hogares sector rural de La Serena, localidad de Lambert, con un alto porcentaje de hogares en tramo del 40% RSH; que requieren fortalecimiento de la vida comunitaria. </t>
  </si>
  <si>
    <t>04-723301-01-22</t>
  </si>
  <si>
    <t>YO_TR_SSyO_Apoyo_a_tu_Plan_Laboral</t>
  </si>
  <si>
    <t>Personas del Acompañamiento Socio Laboral  del Subsistema de Seguridades y Oportunidades que requieran financiar  los requerimientos que tiendan a disminuir las brechas de empleabilidad de los usuarios atendidos.</t>
  </si>
  <si>
    <t>04-891301-19-22</t>
  </si>
  <si>
    <t>Monte Patria</t>
  </si>
  <si>
    <t>Personas con una actividad económica independiente en funcionamiento y ocupadas, independientes</t>
  </si>
  <si>
    <t>04-488302-13-22</t>
  </si>
  <si>
    <t>Andacollo</t>
  </si>
  <si>
    <t>Paiguano</t>
  </si>
  <si>
    <t>Vicuña</t>
  </si>
  <si>
    <t>04-488302-15-22</t>
  </si>
  <si>
    <t>Canela</t>
  </si>
  <si>
    <t>Salamanca</t>
  </si>
  <si>
    <t>04-488302-14-22</t>
  </si>
  <si>
    <t>Combarbalá</t>
  </si>
  <si>
    <t>Punitaqui</t>
  </si>
  <si>
    <t>Río Hurtado</t>
  </si>
  <si>
    <t>Conurbación La Serena-Coquimbo</t>
  </si>
  <si>
    <t>Mujeres VIF, Adulto responsable de de Niños (as) y Jóvenes SENAME, Personas con Discapacidad, Adultos Mayores, Personas cumpliendo condena GENCHI</t>
  </si>
  <si>
    <t>04-488304-22-22</t>
  </si>
  <si>
    <t>Personas con una actividad económica independiente en funcionamiento y ocupadas u ocupadas precarias</t>
  </si>
  <si>
    <t>04-488101-10-22</t>
  </si>
  <si>
    <t>04-488101-12-22</t>
  </si>
  <si>
    <t>04-488101-11-22</t>
  </si>
  <si>
    <t>04-488103-21-22</t>
  </si>
  <si>
    <t>Región de Coquimbo</t>
  </si>
  <si>
    <t>Personas que se encuentren el tramo de hasta el 60% más vulnerables de la población según RSH, ocupados u ocupado precarios, que tengan una actividad económica independiente en funcionamiento y requieran fortalecimiento de redes y acceso a oportunidades de mercado.</t>
  </si>
  <si>
    <t>04-488905-24-22</t>
  </si>
  <si>
    <t>Personas pobres o de mayor vulnerabilidad, que se encuentran desocupadas, inactivas (con una idea de negocios) o con una ocupación precaria y que requieran mejorar las condiciones de empleabilidad y/o generación de ingresos autónomos</t>
  </si>
  <si>
    <t>04-581101-07-22</t>
  </si>
  <si>
    <t>04-581101-09-22</t>
  </si>
  <si>
    <t>04-581101-08-22</t>
  </si>
  <si>
    <t>Mujeres VIF, Adulto responsable de de Niños (as) y Jóvenes SENAME, Personas con Discapacidad-Teletón, Adultos Mayores, Personas cumpliendo condena GENCHI</t>
  </si>
  <si>
    <t>04-581102-20-22</t>
  </si>
  <si>
    <t>Personas pertenecientes a SSyOO que se encuentran desocupadas, ocupados precarios o inactivos, con una idea de negocio, con recidencia en territorios focalizados por FOSIS, que no hayan participado del programa al menos dos años antes, mayores de 18 años.</t>
  </si>
  <si>
    <t>04-591101-03-22</t>
  </si>
  <si>
    <t>04-591101-02-22</t>
  </si>
  <si>
    <t>04-591101-06-22</t>
  </si>
  <si>
    <t>04-591101-04-22</t>
  </si>
  <si>
    <t>04-591101-05-22</t>
  </si>
  <si>
    <t>Petorca</t>
  </si>
  <si>
    <t>Provincia Petorca</t>
  </si>
  <si>
    <t>Hogares con integrantes niños y niñas menores de 18 años que asisten a escuelas con alto IVE</t>
  </si>
  <si>
    <t>05-388101-01-22</t>
  </si>
  <si>
    <t>La Ligua</t>
  </si>
  <si>
    <t>Cabildo</t>
  </si>
  <si>
    <t>Llaillay</t>
  </si>
  <si>
    <t>Provincia San Felipe</t>
  </si>
  <si>
    <t>05-388101-02-22</t>
  </si>
  <si>
    <t>Catemu</t>
  </si>
  <si>
    <t>Nogales</t>
  </si>
  <si>
    <t>Povincia Quillota</t>
  </si>
  <si>
    <t>05-388101-03-22</t>
  </si>
  <si>
    <t>Hijuelas</t>
  </si>
  <si>
    <t>San Antonio</t>
  </si>
  <si>
    <t>Provincia San Antonio</t>
  </si>
  <si>
    <t>05-388101-04-22</t>
  </si>
  <si>
    <t>Cartagena</t>
  </si>
  <si>
    <t>Calle Larga</t>
  </si>
  <si>
    <t>Provincia Los Andes</t>
  </si>
  <si>
    <t>05-388101-05-22</t>
  </si>
  <si>
    <t>Rinconada</t>
  </si>
  <si>
    <t>Limache</t>
  </si>
  <si>
    <t>Provincia Marga Marga</t>
  </si>
  <si>
    <t>05-388101-06-22</t>
  </si>
  <si>
    <t>Olmué</t>
  </si>
  <si>
    <t>Quintero</t>
  </si>
  <si>
    <t>Quintero - Puchuncavi</t>
  </si>
  <si>
    <t>05-388101-07-22</t>
  </si>
  <si>
    <t>Puchuncaví</t>
  </si>
  <si>
    <t xml:space="preserve">oganizaciones territoriales y/o funcionales del territorio </t>
  </si>
  <si>
    <t>05-370101--22</t>
  </si>
  <si>
    <t>Provincia Quillota</t>
  </si>
  <si>
    <t>Valparaiso - Casablanca</t>
  </si>
  <si>
    <t>Viña del Mar - Con Con</t>
  </si>
  <si>
    <t>Viña del Mar</t>
  </si>
  <si>
    <t>Barrio San Expedito</t>
  </si>
  <si>
    <t>barrio con 75% de hogares en el 40% RSH, viviendas sociales</t>
  </si>
  <si>
    <t>05-72331-1-22</t>
  </si>
  <si>
    <t>San Felipe</t>
  </si>
  <si>
    <t>Pertenecientes a Calle-Camino-Vínculo</t>
  </si>
  <si>
    <t>05-8913-01-22</t>
  </si>
  <si>
    <t>Los Andes</t>
  </si>
  <si>
    <t>San Esteban</t>
  </si>
  <si>
    <t>Putaendo</t>
  </si>
  <si>
    <t>Viña del Mar-Concón</t>
  </si>
  <si>
    <t>Valparaíso</t>
  </si>
  <si>
    <t>Marga marga</t>
  </si>
  <si>
    <t>Calera</t>
  </si>
  <si>
    <t>La Cruz</t>
  </si>
  <si>
    <t>Quillota</t>
  </si>
  <si>
    <t>Quilpué</t>
  </si>
  <si>
    <t>Villa Alemana</t>
  </si>
  <si>
    <t>Casablanca</t>
  </si>
  <si>
    <t>Valparaíso-Casablanca</t>
  </si>
  <si>
    <t>Pertenecientes al 40% más vulnerable del RSH con perfil YE avanzado</t>
  </si>
  <si>
    <t>05-488302-01-22</t>
  </si>
  <si>
    <t>05-488302-02-22</t>
  </si>
  <si>
    <t>Provincia Marga marga</t>
  </si>
  <si>
    <t>05-488302-03-22</t>
  </si>
  <si>
    <t>05-488302-04-22</t>
  </si>
  <si>
    <t>05-488302-05-22</t>
  </si>
  <si>
    <t>05-488302-06-22</t>
  </si>
  <si>
    <t>Provincia los Andes</t>
  </si>
  <si>
    <t>05-488302-07-22</t>
  </si>
  <si>
    <t>Pertenecientes al 40% más vulnerable del RSH con perfil YE básico</t>
  </si>
  <si>
    <t>05-488101-01-22</t>
  </si>
  <si>
    <t>05-488101-02-22</t>
  </si>
  <si>
    <t>05-488101-03-22</t>
  </si>
  <si>
    <t>05-488101-04-22</t>
  </si>
  <si>
    <t>05-488101-05-22</t>
  </si>
  <si>
    <t>05-488101-06-22</t>
  </si>
  <si>
    <t>05-488101-07-22</t>
  </si>
  <si>
    <t>05-488101-08-22</t>
  </si>
  <si>
    <t>05-488101-09-22</t>
  </si>
  <si>
    <t>Región de Valparaíso</t>
  </si>
  <si>
    <t>Usuarios previamente atendidos por proyectos FOSIS cuentan con oportunidades de comercialización.</t>
  </si>
  <si>
    <t>05-488904-01-22</t>
  </si>
  <si>
    <t>Provincia La Ligua</t>
  </si>
  <si>
    <t>Agrupaciones productivas</t>
  </si>
  <si>
    <t>05-489103-01-22</t>
  </si>
  <si>
    <t>05-489103-02-22</t>
  </si>
  <si>
    <t>Pertenecientes al 40% más vulnerable del RSH</t>
  </si>
  <si>
    <t>05-5811-01-22</t>
  </si>
  <si>
    <t>Concón</t>
  </si>
  <si>
    <t>Santo Domingo</t>
  </si>
  <si>
    <t>El Tabo</t>
  </si>
  <si>
    <t>El Quisco</t>
  </si>
  <si>
    <t>Algarrobo</t>
  </si>
  <si>
    <t>Provincia San Felipe-Los Andes</t>
  </si>
  <si>
    <t>Panquehue</t>
  </si>
  <si>
    <t>Santa María</t>
  </si>
  <si>
    <t>Petorca-Quintero-Puchuncaví</t>
  </si>
  <si>
    <t>Zapallar</t>
  </si>
  <si>
    <t>Papudo</t>
  </si>
  <si>
    <t>TELETON</t>
  </si>
  <si>
    <t>CASA DE LA MUJER</t>
  </si>
  <si>
    <t>GENDARMERÍA</t>
  </si>
  <si>
    <t>Cuidadores+migrantes+pescadores+noche digna PILOTO</t>
  </si>
  <si>
    <t>05</t>
  </si>
  <si>
    <t>Pertenecientes a Subsistema de seguridades y oportunidades</t>
  </si>
  <si>
    <t>Provincia los andes</t>
  </si>
  <si>
    <t>Pertenecientes a Subsistema de seguridades y oportunidades y que cuenten con trayectoria laboral</t>
  </si>
  <si>
    <t>Adultos mayores</t>
  </si>
  <si>
    <t>Adultos Mayores pertenecientes al Subistema de seguridades y  oportunidades</t>
  </si>
  <si>
    <t>Viña del mar-Concón</t>
  </si>
  <si>
    <t>Valparaíso-Viña del mar</t>
  </si>
  <si>
    <t>Pertenecientes a subsistema de seguridades y oportunidades radicadas en campamentos</t>
  </si>
  <si>
    <t>Jóvenes pertenecientes a subsistema de seguridades y oportunidades</t>
  </si>
  <si>
    <t>Graneros</t>
  </si>
  <si>
    <t>AC COM Territorio 1</t>
  </si>
  <si>
    <t>Familias con precariedad económica y de vivienda.</t>
  </si>
  <si>
    <t>06-3882-03-22</t>
  </si>
  <si>
    <t>Machalí</t>
  </si>
  <si>
    <t>Familias que vivien en sectores rurales</t>
  </si>
  <si>
    <t>Rengo</t>
  </si>
  <si>
    <t>San Fernando</t>
  </si>
  <si>
    <t>AC COM Territorio 2</t>
  </si>
  <si>
    <t>Nancagua</t>
  </si>
  <si>
    <t>06-3882--22</t>
  </si>
  <si>
    <t>Lolol</t>
  </si>
  <si>
    <t>Rancagua</t>
  </si>
  <si>
    <t>AC FAM Territorio 1</t>
  </si>
  <si>
    <t>Familia que cuente con un menor con condición de autismo o  sordera</t>
  </si>
  <si>
    <t>06-3881--22</t>
  </si>
  <si>
    <t>Codegua</t>
  </si>
  <si>
    <t>Coinco</t>
  </si>
  <si>
    <t>Chimbarongo</t>
  </si>
  <si>
    <t>AC FAM Territorio 2</t>
  </si>
  <si>
    <t>Paredones</t>
  </si>
  <si>
    <t>Litueche</t>
  </si>
  <si>
    <t>Provincia Cachapoal</t>
  </si>
  <si>
    <t>organizaciones comunitarias, funcionales y territoriales, regidas por Ley 19.418, de las 16 comunas de la provincia de Cachapoal (exceptuando Machali)</t>
  </si>
  <si>
    <t>06-3701--22</t>
  </si>
  <si>
    <t>Pichilemu</t>
  </si>
  <si>
    <t>Territorio 1</t>
  </si>
  <si>
    <t>06-7233--22</t>
  </si>
  <si>
    <t>APL Territorio 1</t>
  </si>
  <si>
    <t>Familias del SSyO que requieran de un apoyo a Plan Laboral</t>
  </si>
  <si>
    <t>06-891301-01-22</t>
  </si>
  <si>
    <t>Santa Cruz</t>
  </si>
  <si>
    <t>YEA CD Territorio 1</t>
  </si>
  <si>
    <t xml:space="preserve">Personas emprendedoras que requieren reducir brecha en comercio digital </t>
  </si>
  <si>
    <t>06-488301-01-22</t>
  </si>
  <si>
    <t>YEB Territorio 1</t>
  </si>
  <si>
    <t>Mujeres jefas de hogar, campamentos, adultos mayores y emprendedores</t>
  </si>
  <si>
    <t>06-488101-03-22</t>
  </si>
  <si>
    <t>Mostazal</t>
  </si>
  <si>
    <t>YEB Territorio 2</t>
  </si>
  <si>
    <t>Requínoa</t>
  </si>
  <si>
    <t>YEB Territorio 3</t>
  </si>
  <si>
    <t>Quinta de Tilcoco</t>
  </si>
  <si>
    <t>Malloa</t>
  </si>
  <si>
    <t>Olivar</t>
  </si>
  <si>
    <t>YEB Territorio 4</t>
  </si>
  <si>
    <t>Doñihue</t>
  </si>
  <si>
    <t>Coltauco</t>
  </si>
  <si>
    <t>San Vicente</t>
  </si>
  <si>
    <t>YEB Territorio 5</t>
  </si>
  <si>
    <t>Peumo</t>
  </si>
  <si>
    <t>Pichidegua</t>
  </si>
  <si>
    <t>Las Cabras</t>
  </si>
  <si>
    <t>YEB Territorio 6</t>
  </si>
  <si>
    <t>Placilla</t>
  </si>
  <si>
    <t>YEB Territorio 7</t>
  </si>
  <si>
    <t>Chépica</t>
  </si>
  <si>
    <t>Palmilla</t>
  </si>
  <si>
    <t>YEB Territorio 8</t>
  </si>
  <si>
    <t>Pumanque</t>
  </si>
  <si>
    <t>Peralillo</t>
  </si>
  <si>
    <t>YEB Territorio 9</t>
  </si>
  <si>
    <t>Marchigüe</t>
  </si>
  <si>
    <t>La Estrella</t>
  </si>
  <si>
    <t>YEB Territorio 10</t>
  </si>
  <si>
    <t>Navidad</t>
  </si>
  <si>
    <t>FERIA Territorio 1</t>
  </si>
  <si>
    <t>Regular</t>
  </si>
  <si>
    <t>06-488901-04-22</t>
  </si>
  <si>
    <t>YEG Territorio 1</t>
  </si>
  <si>
    <t>Organización productiva</t>
  </si>
  <si>
    <t>06-489101-02-22</t>
  </si>
  <si>
    <t>YES REGULAR T1</t>
  </si>
  <si>
    <t>Personas mayores de 18 años desocupados, cesantes u ocupado precario</t>
  </si>
  <si>
    <t>06-581101-01-22</t>
  </si>
  <si>
    <t>YES REGULAR T2</t>
  </si>
  <si>
    <t>YES REGULAR T3</t>
  </si>
  <si>
    <t>YES REGULAR GENDARMERIA T1</t>
  </si>
  <si>
    <t>Personas infractores de ley en sistema abierto</t>
  </si>
  <si>
    <t>06-581101-02-22</t>
  </si>
  <si>
    <t>YES REGULAR SENADIS T1</t>
  </si>
  <si>
    <t>Personas derivadas de programas SENADIS y TELETON</t>
  </si>
  <si>
    <t>YES SSyO Territorio 1</t>
  </si>
  <si>
    <t>Personas mayores de 18 años desocupados, cesantes u ocupado precario pertenecientes al SSyO</t>
  </si>
  <si>
    <t>06-591101-01-22</t>
  </si>
  <si>
    <t>YES SSyO Territorio 2</t>
  </si>
  <si>
    <t>YES SSyO Territorio 3</t>
  </si>
  <si>
    <t>YES SSyO Territorio 4</t>
  </si>
  <si>
    <t>YES SSyO Territorio 5</t>
  </si>
  <si>
    <t>YES SSyO Territorio 6</t>
  </si>
  <si>
    <t>YES SSyO Territorio 7</t>
  </si>
  <si>
    <t>YES SSyO Territorio 8</t>
  </si>
  <si>
    <t>YES SSyO Territorio 9</t>
  </si>
  <si>
    <t>Marchihue</t>
  </si>
  <si>
    <t>YES SSyO Territorio 10</t>
  </si>
  <si>
    <t>YES SSyO Territorio Abriendo Camino</t>
  </si>
  <si>
    <t>Personas programa Abriendo Caminos</t>
  </si>
  <si>
    <t>06-591101-02-22</t>
  </si>
  <si>
    <t>YES SSyO Territorio Vinculo</t>
  </si>
  <si>
    <t>Personas programa Vinculo</t>
  </si>
  <si>
    <t>YES SSyO Territorio 1 Calle</t>
  </si>
  <si>
    <t>Personas en situación de calle</t>
  </si>
  <si>
    <t>Talca</t>
  </si>
  <si>
    <t>Hogares  Vulnerables que vivan en territorios con alta ruralidad</t>
  </si>
  <si>
    <t>07-388201-01-22</t>
  </si>
  <si>
    <t>Curepto</t>
  </si>
  <si>
    <t>San Clemente</t>
  </si>
  <si>
    <t>San Rafael</t>
  </si>
  <si>
    <t>Yerbas Buenas</t>
  </si>
  <si>
    <t>Territorio 2</t>
  </si>
  <si>
    <t>Retiro</t>
  </si>
  <si>
    <t>Longaví</t>
  </si>
  <si>
    <t>Colbún</t>
  </si>
  <si>
    <t>07-388101-01-22</t>
  </si>
  <si>
    <t>Pencahue</t>
  </si>
  <si>
    <t>Vichuquén</t>
  </si>
  <si>
    <t>Licantén</t>
  </si>
  <si>
    <t>Org territoriales y funcionales regidas bajo la ley 19418 con concentracion de hogares con RSH 60%  y de sectores Rurales</t>
  </si>
  <si>
    <t>07-370101-01-22</t>
  </si>
  <si>
    <t>Curicó</t>
  </si>
  <si>
    <t>Linares</t>
  </si>
  <si>
    <t>Territorio 3</t>
  </si>
  <si>
    <t>Cauquenes</t>
  </si>
  <si>
    <t>Territorio 4</t>
  </si>
  <si>
    <t>Territorio 5</t>
  </si>
  <si>
    <t>Territorio 6</t>
  </si>
  <si>
    <t>Los Cristales</t>
  </si>
  <si>
    <t>Comunidad con alta ruralidad localidad de  los Cristales</t>
  </si>
  <si>
    <t>07-723301-01-22</t>
  </si>
  <si>
    <t>Curico</t>
  </si>
  <si>
    <t>Familias SSyOO </t>
  </si>
  <si>
    <t>07-891301-01-22</t>
  </si>
  <si>
    <t>Teno</t>
  </si>
  <si>
    <t>Romeral</t>
  </si>
  <si>
    <t>Molina</t>
  </si>
  <si>
    <t>Sagrada Familia</t>
  </si>
  <si>
    <t>Rauco</t>
  </si>
  <si>
    <t>CAUQUENES</t>
  </si>
  <si>
    <t xml:space="preserve">Actividad economica independiente en funcionamiento </t>
  </si>
  <si>
    <t>07-488301-01-22</t>
  </si>
  <si>
    <t>CHANCO</t>
  </si>
  <si>
    <t>EMPEDRADO</t>
  </si>
  <si>
    <t>PELLUHUE</t>
  </si>
  <si>
    <t>PARRAL</t>
  </si>
  <si>
    <t xml:space="preserve">RETIRO </t>
  </si>
  <si>
    <t xml:space="preserve">LONGAVI </t>
  </si>
  <si>
    <t>LINARES</t>
  </si>
  <si>
    <t>07-488301-02-22</t>
  </si>
  <si>
    <t>VILLA ALEGRE</t>
  </si>
  <si>
    <t>COLBUN</t>
  </si>
  <si>
    <t>CONSTITUCION</t>
  </si>
  <si>
    <t>YERBAS BUENAS</t>
  </si>
  <si>
    <t>MAULE</t>
  </si>
  <si>
    <t>SAN JAVIER</t>
  </si>
  <si>
    <t>PELARCO</t>
  </si>
  <si>
    <t>07-488301-03-22</t>
  </si>
  <si>
    <t>SAN CLEMENTE</t>
  </si>
  <si>
    <t xml:space="preserve">SAN RAFAEL </t>
  </si>
  <si>
    <t>TALCA</t>
  </si>
  <si>
    <t>PENCAHUE</t>
  </si>
  <si>
    <t>CUREPTO</t>
  </si>
  <si>
    <t xml:space="preserve">RIO CLARO </t>
  </si>
  <si>
    <t>TENO</t>
  </si>
  <si>
    <t>07-488301-04-22</t>
  </si>
  <si>
    <t>ROMERAL</t>
  </si>
  <si>
    <t>SAGRADA FAMILIA</t>
  </si>
  <si>
    <t>MOLINA</t>
  </si>
  <si>
    <t xml:space="preserve">CURICO </t>
  </si>
  <si>
    <t>HUALAÑE</t>
  </si>
  <si>
    <t>RAUCO</t>
  </si>
  <si>
    <t>LICANTEN</t>
  </si>
  <si>
    <t>VICHUQUEN</t>
  </si>
  <si>
    <t>poblacion objetivo regular del programa con acceso preferente , Personas con dependencia y cuidadores, Familias que viven en sectores rurales</t>
  </si>
  <si>
    <t>07-488101-01-22</t>
  </si>
  <si>
    <t>07-488101-02-22</t>
  </si>
  <si>
    <t>07-488101-03-22</t>
  </si>
  <si>
    <t>07-488101-04-22</t>
  </si>
  <si>
    <t>07-488901-01-22</t>
  </si>
  <si>
    <t>Personas cesantes, ocupados precarios con una idea de negocio , con acceso preferente a perfiles de usuario : Personas con dependencia y cuidadores, Familias que viven en sectores rurales</t>
  </si>
  <si>
    <t>07-581101-01-22</t>
  </si>
  <si>
    <t>RETIRO</t>
  </si>
  <si>
    <t>LONGAVI</t>
  </si>
  <si>
    <t>07-581101-02-22</t>
  </si>
  <si>
    <t>RIO CLARO</t>
  </si>
  <si>
    <t>SAN RAFAEL</t>
  </si>
  <si>
    <t>07-581101-03-22</t>
  </si>
  <si>
    <t>07-581101-04-22</t>
  </si>
  <si>
    <t>CURICO</t>
  </si>
  <si>
    <t>Personas cesantes, ocupados precarios con una idea de negocio , perfiles de usuario tales como: Persona Cumpliendo Condena, Teleton</t>
  </si>
  <si>
    <t>07-581101-05-22</t>
  </si>
  <si>
    <t>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</t>
  </si>
  <si>
    <t>07-591101-01-22</t>
  </si>
  <si>
    <t>07-591101-02-22</t>
  </si>
  <si>
    <t>07-591101-03-22</t>
  </si>
  <si>
    <t>07-591101-04-22</t>
  </si>
  <si>
    <t>07-591101-05-22</t>
  </si>
  <si>
    <t>07-591101-06-22</t>
  </si>
  <si>
    <t>Territorio 7</t>
  </si>
  <si>
    <t>07-591101-07-22</t>
  </si>
  <si>
    <t>Cañete</t>
  </si>
  <si>
    <t>Provincia de Arauco</t>
  </si>
  <si>
    <t>Hogares del 60% de vulnerabilidad según RSH/niños, niñas y adolescentes hasta 18 años.</t>
  </si>
  <si>
    <t>08-388101-01-22</t>
  </si>
  <si>
    <t>Curanilahue</t>
  </si>
  <si>
    <t>Quilaco</t>
  </si>
  <si>
    <t>Provincia de BioBío</t>
  </si>
  <si>
    <t>08-388101-02-22</t>
  </si>
  <si>
    <t>Santa Bárbara</t>
  </si>
  <si>
    <t>Alto Biobío</t>
  </si>
  <si>
    <t>Hualpén</t>
  </si>
  <si>
    <t>Provincia de Concepción</t>
  </si>
  <si>
    <t>08-388101-03-22</t>
  </si>
  <si>
    <t>Santa Juana</t>
  </si>
  <si>
    <t>Hualqui</t>
  </si>
  <si>
    <t>En comunas que cumplan con el criterio de focalización del programa. Organizaciones Comunitarias, funcionales y territoriales, regidas por Ley 19.418. Otras relacionadas con alguna temática específica trabajada a nivel regional</t>
  </si>
  <si>
    <t>08-370101-01-22</t>
  </si>
  <si>
    <t>Talcahuano</t>
  </si>
  <si>
    <t>Territorios vulnerables, siendo estos barrios para sectores urbanos, con alta presencia de familias en situación de vulnerabilidad. Con proyección para vincular el programa al ámbito público y privado</t>
  </si>
  <si>
    <t>08-723301-01-22</t>
  </si>
  <si>
    <t>Arauco</t>
  </si>
  <si>
    <t>ARAUCO - CONCEPCION 1</t>
  </si>
  <si>
    <t>Personas mayores de 18 años pertenecientes al SSYO con trayectoria laboral y sesion laboral</t>
  </si>
  <si>
    <t>08-891301-01-22</t>
  </si>
  <si>
    <t>Lota</t>
  </si>
  <si>
    <t>Coronel</t>
  </si>
  <si>
    <t>Tomé</t>
  </si>
  <si>
    <t>CONCEPCION 1 AV</t>
  </si>
  <si>
    <t>Personas que realizan una actividad económica independiente, que estén en situación de pobreza (40% RSH). Sus ventas deben ser de $400.000 hasta $1500000 mensual. YEA FORMALIZACIÓN</t>
  </si>
  <si>
    <t>08-488303-01-22</t>
  </si>
  <si>
    <t>Penco</t>
  </si>
  <si>
    <t>Concepción</t>
  </si>
  <si>
    <t>San Pedro de la Paz</t>
  </si>
  <si>
    <t>BIOBIO 1</t>
  </si>
  <si>
    <t>Personas que realizan una actividad económica independiente, que estén en situación de pobreza (40% RSH). Sus ventas deben ser de $130.001 hasta $900.000 mensual</t>
  </si>
  <si>
    <t>08-488101-03-22</t>
  </si>
  <si>
    <t>Antuco</t>
  </si>
  <si>
    <t>BIOBIO 3</t>
  </si>
  <si>
    <t>08-488101-05-22</t>
  </si>
  <si>
    <t>Arauco 2</t>
  </si>
  <si>
    <t>08-488101-02-22</t>
  </si>
  <si>
    <t>Cabrero</t>
  </si>
  <si>
    <t>Arauco 1</t>
  </si>
  <si>
    <t>08-488101-01-22</t>
  </si>
  <si>
    <t>Chiguayante</t>
  </si>
  <si>
    <t xml:space="preserve">CONCEPCION 1 </t>
  </si>
  <si>
    <t>08-488101-06-22</t>
  </si>
  <si>
    <t>Contulmo</t>
  </si>
  <si>
    <t>CONCEPCION 2</t>
  </si>
  <si>
    <t>08-488101-07-22</t>
  </si>
  <si>
    <t>CONCEPCION 1</t>
  </si>
  <si>
    <t>CONCEPCION 4</t>
  </si>
  <si>
    <t>08-488101-09-22</t>
  </si>
  <si>
    <t>Laja</t>
  </si>
  <si>
    <t>Los Álamos</t>
  </si>
  <si>
    <t>Los Ángeles</t>
  </si>
  <si>
    <t>Mulchén</t>
  </si>
  <si>
    <t>BIOBIO 2</t>
  </si>
  <si>
    <t>08-488101-04-22</t>
  </si>
  <si>
    <t>Nacimiento</t>
  </si>
  <si>
    <t>Negrete</t>
  </si>
  <si>
    <t>Quilleco</t>
  </si>
  <si>
    <t>San Rosendo</t>
  </si>
  <si>
    <t>Tirúa</t>
  </si>
  <si>
    <t>Tucapel</t>
  </si>
  <si>
    <t>Yumbel</t>
  </si>
  <si>
    <t>Lebu</t>
  </si>
  <si>
    <t>Florida</t>
  </si>
  <si>
    <t>CONCEPCION 3</t>
  </si>
  <si>
    <t>08</t>
  </si>
  <si>
    <t>CONCEPCION 3 - REDISEÑO</t>
  </si>
  <si>
    <t>YEB REDISEÑO</t>
  </si>
  <si>
    <t>Personas mayores de 18 años en situación de pobreza  (60% RSH), con iniciativa económica en funcionamiento y que hayan participado en un programa FOSIS (incluido FNDR)en un plazo no superior a 3 años.</t>
  </si>
  <si>
    <t>08-488904-01-22</t>
  </si>
  <si>
    <t xml:space="preserve">CONCEPCIÓN  </t>
  </si>
  <si>
    <t xml:space="preserve">Hombres y mujeres mayores de 18 años, en situación de pobreza extrema y/o vulnerabilidad, desocupados, ocupados precarios o inactivos, con idea de negocios, que no hayan participado en el programa al menos 2 años antes. </t>
  </si>
  <si>
    <t>08-581101-01-22</t>
  </si>
  <si>
    <t>BIOBÍO</t>
  </si>
  <si>
    <t>08-581101-02-22</t>
  </si>
  <si>
    <t>ARAUCO</t>
  </si>
  <si>
    <t>08-581101-03-22</t>
  </si>
  <si>
    <t>CONCEPCIÓN YES Casos Sociales</t>
  </si>
  <si>
    <t xml:space="preserve">Hombres y mujeres mayores de 18 años, en situación de pobreza extrema y/o vulnerabilidad, desocupados, ocupados precarios o inactivos, con idea de negocios, que se califique como un caso social, acreditado con un informe socioeconomico.  </t>
  </si>
  <si>
    <t>08-581102-01-22</t>
  </si>
  <si>
    <t>Hombres y mujeres mayores de 18 años, en situación de pobreza extrema y/o vulnerabilidad, desocupados, ocupados precarios o inactivos, con idea de negocios, que presenten situación de discapacidad o sus cuidadores que cumplan el perfil del programa. Provenientes de Teletón.</t>
  </si>
  <si>
    <t>08-581103-01-22</t>
  </si>
  <si>
    <t>PROVINCIA DE ARAUCO</t>
  </si>
  <si>
    <t>Jovenes de 18 a 29 años pertenecientes al ssyo y/o jovenes que hayan participado del programa Yo trabajo Joven entre los años 2019-2020 con desenlace independiente con una idea de negocio o negocio precario en funcionamiento.</t>
  </si>
  <si>
    <t>08-591101-01-22</t>
  </si>
  <si>
    <t>Concepción 1</t>
  </si>
  <si>
    <t>Hombres y mujeres mayores de 18 años de edad con una idea de negocio o negocio precario en funcionamiento pertenecientes al SSYO</t>
  </si>
  <si>
    <t>08-591102-13-22</t>
  </si>
  <si>
    <t>Concepción 2</t>
  </si>
  <si>
    <t>08-591102-14-22</t>
  </si>
  <si>
    <t>Concepción 3</t>
  </si>
  <si>
    <t>08-591102-15-22</t>
  </si>
  <si>
    <t>Concepción 4</t>
  </si>
  <si>
    <t>08-591102-16-22</t>
  </si>
  <si>
    <t>Concepción 5</t>
  </si>
  <si>
    <t>08-591102-17-22</t>
  </si>
  <si>
    <t>Concepción 6</t>
  </si>
  <si>
    <t>08-591102-18-22</t>
  </si>
  <si>
    <t>Concepción 7</t>
  </si>
  <si>
    <t>08-591102-19-22</t>
  </si>
  <si>
    <t>Concepción 8</t>
  </si>
  <si>
    <t>08-591102-20-22</t>
  </si>
  <si>
    <t>08-591102-01-22</t>
  </si>
  <si>
    <t>08-591102-02-22</t>
  </si>
  <si>
    <t>Arauco 3</t>
  </si>
  <si>
    <t>08-591102-03-22</t>
  </si>
  <si>
    <t>Arauco 4</t>
  </si>
  <si>
    <t>08-591102-04-22</t>
  </si>
  <si>
    <t>Arauco 5</t>
  </si>
  <si>
    <t>08-591102-05-22</t>
  </si>
  <si>
    <t>Bio Bio 1</t>
  </si>
  <si>
    <t>08-591102-06-22</t>
  </si>
  <si>
    <t>Bio Bio 2</t>
  </si>
  <si>
    <t>08-591102-07-22</t>
  </si>
  <si>
    <t>Bio Bio 3</t>
  </si>
  <si>
    <t>08-591102-08-22</t>
  </si>
  <si>
    <t>Bio Bio 4</t>
  </si>
  <si>
    <t>08-591102-09-22</t>
  </si>
  <si>
    <t>Bio Bio 5</t>
  </si>
  <si>
    <t>08-591102-10-22</t>
  </si>
  <si>
    <t>Bio Bio 6</t>
  </si>
  <si>
    <t>08-591102-11-22</t>
  </si>
  <si>
    <t>Bio Bio 7</t>
  </si>
  <si>
    <t>08-591102-12-22</t>
  </si>
  <si>
    <t>CONCEPCIÓN YES AVANZADO SSYO</t>
  </si>
  <si>
    <t>Personas mayores de 18 años que hayan participado anteriormente en un YES con un emprendimiento en funcionamiento</t>
  </si>
  <si>
    <t>08-591103-01-22</t>
  </si>
  <si>
    <t>BIOBÍO YES AVANZADO SSYO</t>
  </si>
  <si>
    <t>08-591103-02-22</t>
  </si>
  <si>
    <t>ARAUCO YES AVANZADO SSYO</t>
  </si>
  <si>
    <t>08-591103-03-22</t>
  </si>
  <si>
    <t xml:space="preserve">CALLE- Abriendo Caminos Prov Concepcion </t>
  </si>
  <si>
    <t>Hombres y mujeres mayores de 18 años de edad con una idea de negocio o negocio precario en funcionamiento pertenecientes al SSYO- Participantes de Programas Calle- Abriendo Caminos</t>
  </si>
  <si>
    <t>08-591104-01-22</t>
  </si>
  <si>
    <t>ARAUCO 1 YES MEJOR</t>
  </si>
  <si>
    <t>Hombres y mujeres mayores de 59 años de edad con una idea de negocio o negocio precario en funcionamiento pertenecientes al SSYO- programa vinculos</t>
  </si>
  <si>
    <t>08-591105-01-22</t>
  </si>
  <si>
    <t>BIO BIO 1 YES MEJOR</t>
  </si>
  <si>
    <t>08-591105-02-22</t>
  </si>
  <si>
    <t>CONCEPCIÓN 1 YES MEJOR</t>
  </si>
  <si>
    <t>08-591105-03-22</t>
  </si>
  <si>
    <t>PROVINCIA CONCEPCION REDISEÑO</t>
  </si>
  <si>
    <t>Hombres y mujeres mayores de 18 años de edad con una idea de negocio o negocio precario en funcionamiento pertenecientes al SSYO - YES SSYO REDISEÑO</t>
  </si>
  <si>
    <t>06</t>
  </si>
  <si>
    <t>Angol</t>
  </si>
  <si>
    <t>Malleco Norte</t>
  </si>
  <si>
    <t xml:space="preserve">Lumaco </t>
  </si>
  <si>
    <t>Nahuelbuta</t>
  </si>
  <si>
    <t>Renaico</t>
  </si>
  <si>
    <t>Victoria</t>
  </si>
  <si>
    <t>Valle Asociativo Central</t>
  </si>
  <si>
    <t>Cholchol</t>
  </si>
  <si>
    <t>Organizaciones comunitarias, funcionales y territoriales</t>
  </si>
  <si>
    <t>Pitrufquén</t>
  </si>
  <si>
    <t>Asociación Cautín Sur</t>
  </si>
  <si>
    <t>Ercilla</t>
  </si>
  <si>
    <t>Lumaco</t>
  </si>
  <si>
    <t>Lonquimay</t>
  </si>
  <si>
    <t>Unidad Vecinal N°008</t>
  </si>
  <si>
    <t>Comunas donde el 60% de los hogares pertenecen al tramo del 40% más vulnerable según Registro Social de Hogares y donde la pobreza multidimensional tenga mayor concentración, al igual que la concentración de familias pertenecientes a pueblos indígenas.</t>
  </si>
  <si>
    <t>Freire</t>
  </si>
  <si>
    <t>Personas mayores de 18 años pertenecientes al SS y OO (programas Familias, Calle, Caminos y Vínculos), que participen del Acompañamiento Sociolaboral y que tengan Plan Laboral</t>
  </si>
  <si>
    <t>Gorbea</t>
  </si>
  <si>
    <t>Loncoche</t>
  </si>
  <si>
    <t>Personas mayores de 18 años, que pertenezcan al 40% más vulnerable de la población, según RSH, ocupado u ocupado precario, con una actividad económica independiente en funcionamiento y que cumplan con el perfil definido en el SPP</t>
  </si>
  <si>
    <t>Carahue</t>
  </si>
  <si>
    <t>Intercultural de Ríos y Mar</t>
  </si>
  <si>
    <t>Collipulli</t>
  </si>
  <si>
    <t>Cunco</t>
  </si>
  <si>
    <t>Araucanía Andina</t>
  </si>
  <si>
    <t>Curacautín</t>
  </si>
  <si>
    <t>Curarrehue</t>
  </si>
  <si>
    <t>Araucanía Lacustre</t>
  </si>
  <si>
    <t>Galvarino</t>
  </si>
  <si>
    <t>Lautaro</t>
  </si>
  <si>
    <t>Los Sauces</t>
  </si>
  <si>
    <t>Melipeuco</t>
  </si>
  <si>
    <t>Nueva Imperial</t>
  </si>
  <si>
    <t>Padre Las Casas</t>
  </si>
  <si>
    <t>Temuco - P. Las Casas</t>
  </si>
  <si>
    <t>Perquenco</t>
  </si>
  <si>
    <t>Pucón</t>
  </si>
  <si>
    <t>Purén</t>
  </si>
  <si>
    <t>Saavedra</t>
  </si>
  <si>
    <t>Temuco</t>
  </si>
  <si>
    <t>Teodoro Schmidt</t>
  </si>
  <si>
    <t>Toltén</t>
  </si>
  <si>
    <t>Traiguén</t>
  </si>
  <si>
    <t>Vilcún</t>
  </si>
  <si>
    <t>Villarrica</t>
  </si>
  <si>
    <t>Personas mayores de 18 años, que pertenezcan al 60% más vulnerable de la población, según RSH, ocupado u ocupado precario, con una actividad económica independiente en funcionamiento que hayan participado o estén participando de programas de emprendimiento y/o empleabilidad de FOSIS</t>
  </si>
  <si>
    <t>Hombres y mujeres mayores de 18 años, en situación de pobreza extrema, pobreza y/o vulnerabilidad (priorizando aquella población más vulnerable del tramo 40% según RSH), desocupados, ocupados precarios o inactivos, con al menos una idea de negocios.</t>
  </si>
  <si>
    <t>Hombres y mujeres mayores de 18 años, en situación de pobreza extrema, pobreza y/o vulnerabilidad, desocupados, ocupados precarios o inactivos (derivados en marco de convenios con Teletón, GENCHI, SENAMA e INJUV).</t>
  </si>
  <si>
    <t>Migrantes</t>
  </si>
  <si>
    <t>Hombres y mujeres migrantes, mayores de 18 años, cuya Situación Ocupacional sea: desocupados (cesantes y /o que buscan trabajo por primera vez), ocupado precario e inactivos,  que cuenten con al menos una idea de negocios</t>
  </si>
  <si>
    <t>Hombres y mujeres, mayores de 18 años, en situación de pobreza y/o vulnerabilidad, que participen del Subsistema de SSyOO, desocupados, ocupados precarios o inactivos.</t>
  </si>
  <si>
    <t>Puerto Montt</t>
  </si>
  <si>
    <t>Hogares con NNA, RSH hasta 60% y de Puerto Montt</t>
  </si>
  <si>
    <t>3881</t>
  </si>
  <si>
    <t>10-3881-01-22</t>
  </si>
  <si>
    <t>Castro</t>
  </si>
  <si>
    <t>Hogares con NNA, RSH hasta 60% y de Castro</t>
  </si>
  <si>
    <t>Río Negro</t>
  </si>
  <si>
    <t>Rio Negro</t>
  </si>
  <si>
    <t>Organizaciones funcionales o territoriales de Río Negro</t>
  </si>
  <si>
    <t>10-3701-03-22</t>
  </si>
  <si>
    <t>Puyehue</t>
  </si>
  <si>
    <t>Organizaciones funcionales o territoriales de Puyehue</t>
  </si>
  <si>
    <t>San Pablo</t>
  </si>
  <si>
    <t>Organizaciones funcionales o territoriales de San Pablo</t>
  </si>
  <si>
    <t>Los Muermos</t>
  </si>
  <si>
    <t>Organizaciones funcionales o territoriales de Los Muermos</t>
  </si>
  <si>
    <t>Chan Chan</t>
  </si>
  <si>
    <t>Territorio o barrio vulnerable de Río Negro</t>
  </si>
  <si>
    <t>10-7233-02-22</t>
  </si>
  <si>
    <t>FAMILIA SS Y O/CCV</t>
  </si>
  <si>
    <t>10-8913-01-22</t>
  </si>
  <si>
    <t>Calbuco</t>
  </si>
  <si>
    <t>Cochamó</t>
  </si>
  <si>
    <t>Fresia</t>
  </si>
  <si>
    <t>Frutillar</t>
  </si>
  <si>
    <t>Llanquihue</t>
  </si>
  <si>
    <t>Maullín</t>
  </si>
  <si>
    <t>Puerto Varas</t>
  </si>
  <si>
    <t>Osorno</t>
  </si>
  <si>
    <t>REGULAR</t>
  </si>
  <si>
    <t>10-488302-01-22</t>
  </si>
  <si>
    <t>10-488302-02-22</t>
  </si>
  <si>
    <t>Chiloe</t>
  </si>
  <si>
    <t>10-488302-03-22</t>
  </si>
  <si>
    <t>Comercio Digital</t>
  </si>
  <si>
    <t>10-488304-01-22</t>
  </si>
  <si>
    <t>10-488101-01-22</t>
  </si>
  <si>
    <t>10-488101-02-22</t>
  </si>
  <si>
    <t>10-488101-03-22</t>
  </si>
  <si>
    <t>Palena</t>
  </si>
  <si>
    <t>Osorno - Llanquihue</t>
  </si>
  <si>
    <t>Apalancamiento YES/YES SSyOO</t>
  </si>
  <si>
    <t>10-488103-01-22</t>
  </si>
  <si>
    <t>Llanquihue - Osorno</t>
  </si>
  <si>
    <t>Convenio Fiscalia - SERNAMEG</t>
  </si>
  <si>
    <t>10-488103-02-22</t>
  </si>
  <si>
    <t>Convenio Teleton - SENADIS</t>
  </si>
  <si>
    <t>10-488103-03-22</t>
  </si>
  <si>
    <t>Un por definir (convenio)</t>
  </si>
  <si>
    <t>Emprendedores de pueblo indigena Chiloé</t>
  </si>
  <si>
    <t>10-488103-05-22</t>
  </si>
  <si>
    <t>Emprendedores de las Provincias de Osorno y Llanquihue</t>
  </si>
  <si>
    <t>10-488906-08-22</t>
  </si>
  <si>
    <t>Agrupaciones de la Prvincia de Llanquihue</t>
  </si>
  <si>
    <t>10-489105-07-22</t>
  </si>
  <si>
    <t>Agrupaciones de la Prvincia de Chiloe</t>
  </si>
  <si>
    <t>CONVENIO TELETON</t>
  </si>
  <si>
    <t>10-5811-01-22</t>
  </si>
  <si>
    <t>CONVENIO PRODEMU</t>
  </si>
  <si>
    <t>10-5811-02-22</t>
  </si>
  <si>
    <t>CONVENIO INDAP</t>
  </si>
  <si>
    <t>10-5811-03-22</t>
  </si>
  <si>
    <t>CONVENIO HOSPITAL REGIONAL PUERTO MONTT / GENDARMERIA</t>
  </si>
  <si>
    <t>10-5811-04-22</t>
  </si>
  <si>
    <t>OFICIOS Y SERVICIOS</t>
  </si>
  <si>
    <t>10-5811-05-22</t>
  </si>
  <si>
    <t>AFECTADOS INCENDIOS CHILOE</t>
  </si>
  <si>
    <t>Puerto Octay</t>
  </si>
  <si>
    <t>FAMILIA SS Y O</t>
  </si>
  <si>
    <t>10-5911-01-22</t>
  </si>
  <si>
    <t>Purranque</t>
  </si>
  <si>
    <t>San Juan de la Costa</t>
  </si>
  <si>
    <t>10-5911-02-22</t>
  </si>
  <si>
    <t>10-5911-03-22</t>
  </si>
  <si>
    <t>10-5911-04-22</t>
  </si>
  <si>
    <t>10-5911-05-22</t>
  </si>
  <si>
    <t>10-5911-06-22</t>
  </si>
  <si>
    <t>10-5911-07-22</t>
  </si>
  <si>
    <t>Dalcahue</t>
  </si>
  <si>
    <t>Curaco de Vélez</t>
  </si>
  <si>
    <t>Ancud</t>
  </si>
  <si>
    <t>Quemchi</t>
  </si>
  <si>
    <t>Queilén</t>
  </si>
  <si>
    <t>10-5911-08-22</t>
  </si>
  <si>
    <t>Quellón</t>
  </si>
  <si>
    <t>Quinchao</t>
  </si>
  <si>
    <t>Chonchi</t>
  </si>
  <si>
    <t>Puqueldón</t>
  </si>
  <si>
    <t>Hualaihué</t>
  </si>
  <si>
    <t>10-5911-09-22</t>
  </si>
  <si>
    <t>Chaitén</t>
  </si>
  <si>
    <t>Futaleufú</t>
  </si>
  <si>
    <t>FAMILIA SS Y O CALLE Y CAMINO</t>
  </si>
  <si>
    <t>10-5911-10-22</t>
  </si>
  <si>
    <t>Río Ibáñez</t>
  </si>
  <si>
    <t>Pto Sanchez</t>
  </si>
  <si>
    <t>Familias vulnerables de Pto Sanchez</t>
  </si>
  <si>
    <t>11-3882-2-22</t>
  </si>
  <si>
    <t>Coyhaique</t>
  </si>
  <si>
    <t>Ciudad Coyhaique</t>
  </si>
  <si>
    <t>Familias con mujeres menor de 29 años con hijos</t>
  </si>
  <si>
    <t>11-3881-1-22</t>
  </si>
  <si>
    <t>Aysén</t>
  </si>
  <si>
    <t>Pto Aysén</t>
  </si>
  <si>
    <t xml:space="preserve">Familias vulnerables con hijos preferentemente educación básica </t>
  </si>
  <si>
    <t>O’Higgins</t>
  </si>
  <si>
    <t>Villa O' Higgins</t>
  </si>
  <si>
    <t>organizaciones sociales de Villa O' Higgins</t>
  </si>
  <si>
    <t>11-3701-1-22</t>
  </si>
  <si>
    <t>Villa Cerro Cordón</t>
  </si>
  <si>
    <t>Poblcación Vulnerable Villa Cerro Cordón (Pertenece a Ribera Sur)</t>
  </si>
  <si>
    <t>11-7233-1-22</t>
  </si>
  <si>
    <t>Ciudad de Coyhaique, El Blanco, Valle Simpsón, Villa Frei y Balmaceda</t>
  </si>
  <si>
    <t xml:space="preserve">Emprendedores </t>
  </si>
  <si>
    <t>11-4883-2-22</t>
  </si>
  <si>
    <t>Cochrane</t>
  </si>
  <si>
    <t>Cochrane y sector chacras</t>
  </si>
  <si>
    <t>11-4883-1-22</t>
  </si>
  <si>
    <t>Pto Aysén y Chacabuco</t>
  </si>
  <si>
    <t>Cisnes</t>
  </si>
  <si>
    <t>Puyuhuapi, La Junta y Rául Marín Balmaceda</t>
  </si>
  <si>
    <t>Ciudad de Coyhaique, Villa Ortega, Alto Baguales, Sector El Claro</t>
  </si>
  <si>
    <t>Emprendedores migrantes, adultos mayores, personas de gendarmeria con modalidad libre, personas participando activamente en programas de Sernameg y hasta 10 cupos de Emprendedores  con discapacidad o cuidadores derivados por  Teletón</t>
  </si>
  <si>
    <t>11-4881-1-22</t>
  </si>
  <si>
    <t>Ciudad de Coyhaique</t>
  </si>
  <si>
    <t>Jóvenes Emprendedores hasta 29 años</t>
  </si>
  <si>
    <t>Pto Aysén, Chacabuco y Villa Mañihuales</t>
  </si>
  <si>
    <t>Pto Cisnes, Puyuhuapi y La Junta</t>
  </si>
  <si>
    <t>Emprendedores preferentemente migrantes, adultos mayores, mujeres participando activamente en programas de Sernameg y personas que este en modalidad libre de Gendarmería</t>
  </si>
  <si>
    <t>Chile Chico</t>
  </si>
  <si>
    <t xml:space="preserve">Comunal </t>
  </si>
  <si>
    <t xml:space="preserve">Lago Verde </t>
  </si>
  <si>
    <t>Todas las comunas</t>
  </si>
  <si>
    <t>11-4889-3-22</t>
  </si>
  <si>
    <t>personas cesantes o con empleos precarios</t>
  </si>
  <si>
    <t>11-5811-1-22</t>
  </si>
  <si>
    <t xml:space="preserve">Pto Aysén e Islas Huichas </t>
  </si>
  <si>
    <t>personas cesantes o con empleos precarios con al menos 5 cupos para Islas Huichas</t>
  </si>
  <si>
    <t>Tortel</t>
  </si>
  <si>
    <t>Caleta Tortel</t>
  </si>
  <si>
    <t>Personas cesantes o con empleos precarios pertenencientes al programa Familia o al subsistema SSYO</t>
  </si>
  <si>
    <t>11-5911-1-22</t>
  </si>
  <si>
    <t>Punta Arenas</t>
  </si>
  <si>
    <t xml:space="preserve">Hogares con integrantes con RSH hasta el 60%, con presencia de NNA hasta 18 años y que trabajen en temáticas de Salud Mental, Deporte, Cultura, Recreación, Discapacidad. </t>
  </si>
  <si>
    <t>12</t>
  </si>
  <si>
    <t>Hogares con RSH hasta el 60% , con presencia de NNA hasta 18 años, preferentemente hogares derivados de establecimientos educacionales subvencionados con alta vulnerabilidad social y/o insertos en el sector periferico/rural.</t>
  </si>
  <si>
    <t>Natales</t>
  </si>
  <si>
    <t>Hogares con RSH hasta el  60%,  con presencia de NNA hasta 18 años, preferentemente hogares derivados de instituciones que trabajen población migrantes, MJH, discapacidad  y establecimientos educacionales.</t>
  </si>
  <si>
    <t>Porvenir</t>
  </si>
  <si>
    <t>Hogares con RSH hasta el 60%, con presencia de NNA hasta 18 años, preferentemente hogares derivados de establecimientos educacionales con precencia de personas migrantes,  adultos mayores, personas con discapacidad,  JH femenina.</t>
  </si>
  <si>
    <t>Hogares con RSH hasta el 60%, con presencia de NNA hasta 18 años,preferentemente hogares derivados de organizaciones de base y/o instituciones que trabajen con familias migrantes, campamentos o tomas.</t>
  </si>
  <si>
    <t>Organizaciones funcionales o territoriales que tengan concentración igual o mayor al 65% de hogares con RSH en tramo del 60%, preferentemente organizaciones donde participen adultos mayores; niños, niñas y adolescentes; personas con discapacidad.</t>
  </si>
  <si>
    <t>Población Nelda Panicucci</t>
  </si>
  <si>
    <t>Territorio vulnerable donde al menos el 60% de las personas que habitan el territorio se encuentran en el tramo del 40% de vulnerabilidad según RSH.</t>
  </si>
  <si>
    <t>Personas con actividad económica independiente en funcionamiento del rubro comercio y producción, ocupados independientes con acceso preferente a MJH,  personas migrantes, Adultos Mayores, personas con discapacidad.</t>
  </si>
  <si>
    <t>Personas con actividad económica independiente en funcionamiento, ocupados y ocupado sin contrato, con enfasis en el fortalecimiento de las áreas de comercio digital y  de formalización. Acceso preferente del sector turismo, artesanía;  MJH; participación en YEB año 2021; personas migrantes;  personas con discapacidad; personas pertenecientes a pueblos originarios.</t>
  </si>
  <si>
    <t>Porvenir-Cabo de Hornos</t>
  </si>
  <si>
    <t>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</t>
  </si>
  <si>
    <t>Cabo de Hornos (Ex - Navarino)</t>
  </si>
  <si>
    <t>Personas con actvidad económica independiente, ocupados, rubro servicio (peluquería, manicure, masajes, mueblista, jardinería, construcción, aseo y limpieza, mecánica, entre otros).</t>
  </si>
  <si>
    <t>04</t>
  </si>
  <si>
    <t>Personas igual o mayor a 30 años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</t>
  </si>
  <si>
    <t>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</t>
  </si>
  <si>
    <t>Jovenes entre 18 y 29 AÑOS con actividad económica independiente en funcionamiento, ocupados precario-ocupados, ambos independientes.</t>
  </si>
  <si>
    <t>Personas cumpliendo condena derivados de Gendarmería con actividad económica independiente en funcionamiento, ocupados precariosu ocupados en ambos casos independientes, preferentemente con participación en el YES 2021.</t>
  </si>
  <si>
    <t>Hombres y mujeres que se encuentren cesantes, desocupados, inactivos o con empleo precario, con acceso preferente a adultos mayores, personas pertenecientes a pueblos originarios, mujeres jefas de hogar, personas en situación de discapacidad que requieran aumentar sus ingresos autónomos.</t>
  </si>
  <si>
    <t>Hombres y mujeres que se encuentren cesantes, desocupados, inactivos o con empleo precario, con acceso preferente a adultos mayores,personas  pertenecientes a pueblos originarios, mujeres jefas de hogar, personas en situación de discapacidad que requieran aumentar sus ingresos autónomos. Se dará mayor acceso preferente a Mujeres Jefas de Hogar y a usuarios/as vinculadas a los rubros de turismo, artesanía y pesca.</t>
  </si>
  <si>
    <t xml:space="preserve">Hombres y mujeres que se encuentren cesantes, desocupados, inactivos o con empleo precario, con acceso preferente a adultos mayores, peronas pertenecientes a pueblos originarios, mujeres jefas de hogar, personas en situación de discapacidad que requieran aumentar sus ingresos autónomos. Se dará acceso preferente a tres grupos objetivos : usuarios/as SSOO, MJH y a jóvenes entre 18 y 29 años. </t>
  </si>
  <si>
    <t>Hombres y mujeres, pertenecientes al SSyOO, que se encuentren cesantes, desocupados, inactivos o con empleo precario, con acceso preferente a adultos mayores, pertenecientes a pueblos originarios, mujeres jefas de hogar, personas en situación de discapacidad que requieran aumentar sus ingresos autónomos. Se dará acceso preferente a usuarios/as CCV a través de 12 cupos, los cuales de no completarse serán absorvidos por usuarios/as Familia.</t>
  </si>
  <si>
    <t>Hombres y mujeres, pertenecientes al SSyOO, que se encuentren cesantes, desocupados, inactivos o con empleo precario, con acceso preferente a adultos mayores, personas pertenecientes a pueblos originarios, mujeres jefas de hogar, personas en situación de discapacidad que requieran aumentar sus ingresos autónomos. Se dará acceso preferente a usuarios/as CCV a través de 8 cupos, los cuales de no completarse serán absorvidos por usuarios/as Familia.</t>
  </si>
  <si>
    <t>Puente Alto</t>
  </si>
  <si>
    <t>Cordillera (Fase 2)</t>
  </si>
  <si>
    <t xml:space="preserve">Hogares presentes en el registro social de hogares que se encuentren en los tramos de hasta 60% de la vulnerabilidad, con presencia de niños, niñas y adolescentes hasta 18 años </t>
  </si>
  <si>
    <t>Renovación de Contrato</t>
  </si>
  <si>
    <t>13-388201-01-22</t>
  </si>
  <si>
    <t>La Pintana</t>
  </si>
  <si>
    <t>El Bosque</t>
  </si>
  <si>
    <t>Poniente Sur (Fase 2)</t>
  </si>
  <si>
    <t>13-388201-02-22</t>
  </si>
  <si>
    <t>Pedro Aguirre Cerda</t>
  </si>
  <si>
    <t>Cerrillos</t>
  </si>
  <si>
    <t>Lo Prado</t>
  </si>
  <si>
    <t>Poniente (Fase 2)</t>
  </si>
  <si>
    <t>13-388201-03-22</t>
  </si>
  <si>
    <t>Estación Central</t>
  </si>
  <si>
    <t>Quinta Normal</t>
  </si>
  <si>
    <t>Colina</t>
  </si>
  <si>
    <t>Chacabuco (Fase 2)</t>
  </si>
  <si>
    <t>13-388201-04-22</t>
  </si>
  <si>
    <t xml:space="preserve">Lampa </t>
  </si>
  <si>
    <t>Tiltil</t>
  </si>
  <si>
    <t>Recoleta</t>
  </si>
  <si>
    <t>Centro Norte (Fase 2)</t>
  </si>
  <si>
    <t>13-388201-05-22</t>
  </si>
  <si>
    <t>Conchalí</t>
  </si>
  <si>
    <t>Santiago</t>
  </si>
  <si>
    <t>El Monte</t>
  </si>
  <si>
    <t>Talagante 1</t>
  </si>
  <si>
    <t>13-388101-01-22</t>
  </si>
  <si>
    <t>Isla de Maipo</t>
  </si>
  <si>
    <t>Padre Hurtado</t>
  </si>
  <si>
    <t>Talagante 2</t>
  </si>
  <si>
    <t>13-388101-02-22</t>
  </si>
  <si>
    <t>Peñaflor</t>
  </si>
  <si>
    <t>Talagante</t>
  </si>
  <si>
    <t>San Pedro</t>
  </si>
  <si>
    <t>Melipilla</t>
  </si>
  <si>
    <t>13-388101-03-22</t>
  </si>
  <si>
    <t>Curacaví</t>
  </si>
  <si>
    <t>María Pinto</t>
  </si>
  <si>
    <t>Buin</t>
  </si>
  <si>
    <t>Maipo</t>
  </si>
  <si>
    <t>13-388101-04-22</t>
  </si>
  <si>
    <t>paine</t>
  </si>
  <si>
    <t>san Bernardo</t>
  </si>
  <si>
    <t>Cerro Navia</t>
  </si>
  <si>
    <t xml:space="preserve">Poniente </t>
  </si>
  <si>
    <t>13-388101-05-22</t>
  </si>
  <si>
    <t>Renca</t>
  </si>
  <si>
    <t>Pudahuel</t>
  </si>
  <si>
    <t>La Granja</t>
  </si>
  <si>
    <t xml:space="preserve">Oriente </t>
  </si>
  <si>
    <t>13-388101-06-22</t>
  </si>
  <si>
    <t>Peñalolén</t>
  </si>
  <si>
    <t>San Joaquín</t>
  </si>
  <si>
    <t>Macul</t>
  </si>
  <si>
    <t>Ñuñoa</t>
  </si>
  <si>
    <t>Huechuraba</t>
  </si>
  <si>
    <t xml:space="preserve">Centro norte </t>
  </si>
  <si>
    <t>13-388101-07-22</t>
  </si>
  <si>
    <t>Independencia</t>
  </si>
  <si>
    <t>Quilicura</t>
  </si>
  <si>
    <t>Maipú</t>
  </si>
  <si>
    <t>Poniente 1</t>
  </si>
  <si>
    <t>13-388101-08-22</t>
  </si>
  <si>
    <t>Lo Espejo</t>
  </si>
  <si>
    <t>San Ramón</t>
  </si>
  <si>
    <t>Poniente 2</t>
  </si>
  <si>
    <t>13-388101-09-22</t>
  </si>
  <si>
    <t>La Cisterna</t>
  </si>
  <si>
    <t>San Miguel</t>
  </si>
  <si>
    <t xml:space="preserve">Regional / provincial </t>
  </si>
  <si>
    <t>Organizaciones comunitarias que representen a comunas que  cumplan con una concentración igual o mayor al 65% de hogares con RSH en tramo 60%. Las comunas que no cumplan con la condición, quedarán excluídas de la convocatoria.</t>
  </si>
  <si>
    <t>13-370101-01-22</t>
  </si>
  <si>
    <t>La Florida</t>
  </si>
  <si>
    <t>Población Los Navíos</t>
  </si>
  <si>
    <t>Territorio o barrio vulnerable con un 60% de los hogares se encuentren en el tramo del 40%</t>
  </si>
  <si>
    <t>13-723301-01-22</t>
  </si>
  <si>
    <t>Rural</t>
  </si>
  <si>
    <t xml:space="preserve">Personas mayores de 18 años pertenecientes al SSy OO (familia, calle, caminos y vínculos) que tengan plan laboral </t>
  </si>
  <si>
    <t>13-891301-01-22</t>
  </si>
  <si>
    <t>San Bernardo</t>
  </si>
  <si>
    <t>13-891301-02-22</t>
  </si>
  <si>
    <t>Poniente</t>
  </si>
  <si>
    <t>13-891301-03-22</t>
  </si>
  <si>
    <t>Poniente Sur</t>
  </si>
  <si>
    <t>13-891301-04-22</t>
  </si>
  <si>
    <t>Centro Norte</t>
  </si>
  <si>
    <t xml:space="preserve">Personas microempresarias de 18 años y más, que requieren consolidar sus emprendimiento mediante la entrega de herramientas de gestión y de capital, que les permitan aumentar la produccion y ventas. </t>
  </si>
  <si>
    <t>13-488303-01-22</t>
  </si>
  <si>
    <t>Las Condes</t>
  </si>
  <si>
    <t>Oriente</t>
  </si>
  <si>
    <t>13-488303-06-22</t>
  </si>
  <si>
    <t>Lo Barnechea</t>
  </si>
  <si>
    <t>Chacabuco</t>
  </si>
  <si>
    <t>13-488303-02-22</t>
  </si>
  <si>
    <t>Cordillera Sur</t>
  </si>
  <si>
    <t>13-488303-03-22</t>
  </si>
  <si>
    <t>Pirque</t>
  </si>
  <si>
    <t>San José de Maipo</t>
  </si>
  <si>
    <t>13-488303-04-22</t>
  </si>
  <si>
    <t>Calera de Tango</t>
  </si>
  <si>
    <t>Paine</t>
  </si>
  <si>
    <t>Alhué</t>
  </si>
  <si>
    <t>13-488303-05-22</t>
  </si>
  <si>
    <t>Oriente 1</t>
  </si>
  <si>
    <t>13-488303-07-22</t>
  </si>
  <si>
    <t>La Reina</t>
  </si>
  <si>
    <t>Providencia</t>
  </si>
  <si>
    <t>13-488303-08-22</t>
  </si>
  <si>
    <t>Sur Ponieniente 1</t>
  </si>
  <si>
    <t>13-488303-10-22</t>
  </si>
  <si>
    <t>Sur Ponieniente</t>
  </si>
  <si>
    <t>13-488303-09-22</t>
  </si>
  <si>
    <t>13-488303-11-22</t>
  </si>
  <si>
    <t>Personas microempresarias de 18 años y más con negocios precarios que requieren herramientas de gestión y capital para mejorar su producción y ventas de modo de aumentar sus ingresos.</t>
  </si>
  <si>
    <t>13-488101-10-22</t>
  </si>
  <si>
    <t>Centro Norte 1</t>
  </si>
  <si>
    <t>13-488101-02-22</t>
  </si>
  <si>
    <t>13-488101-08-22</t>
  </si>
  <si>
    <t>13-488101-01-22</t>
  </si>
  <si>
    <t>13-488101-03-22</t>
  </si>
  <si>
    <t>13-488101-04-22</t>
  </si>
  <si>
    <t>13-488101-05-22</t>
  </si>
  <si>
    <t>13-488101-06-22</t>
  </si>
  <si>
    <t>13-488101-07-22</t>
  </si>
  <si>
    <t>13-488101-09-22</t>
  </si>
  <si>
    <t>13-488101-12-22</t>
  </si>
  <si>
    <t>13-488101-11-22</t>
  </si>
  <si>
    <t>13-488101-13-22</t>
  </si>
  <si>
    <t>Personas microempresarias de 55 años y más con negocios precarios que requieren herramientas de gestión y capital para mejorar su producción y ventas de modo de aumentar sus ingresos.</t>
  </si>
  <si>
    <t>13-488102-01-22</t>
  </si>
  <si>
    <t>13-488102-07-22</t>
  </si>
  <si>
    <t>13-488102-02-22</t>
  </si>
  <si>
    <t>13-488102-03-22</t>
  </si>
  <si>
    <t>13-488102-04-22</t>
  </si>
  <si>
    <t>13-488102-05-22</t>
  </si>
  <si>
    <t>13-488102-06-22</t>
  </si>
  <si>
    <t>13-488102-08-22</t>
  </si>
  <si>
    <t>13-488102-10-22</t>
  </si>
  <si>
    <t>13-488102-09-22</t>
  </si>
  <si>
    <t xml:space="preserve">Sur Ponieniente </t>
  </si>
  <si>
    <t>13-488102-11-22</t>
  </si>
  <si>
    <t xml:space="preserve">Personas en situación de discapacidad y en condiciones de vulnerabIilidad, que requieren apoyo para emprender y que cumplen con las caracteristicas generales del  Programa Yo Emprendo Básico e integran los Programas de rehabilitación de Teletón. </t>
  </si>
  <si>
    <t>13-488104-01-22</t>
  </si>
  <si>
    <t>Usuarios/as de los Programas FOSIS que requieren espacios de comercializacion.</t>
  </si>
  <si>
    <t>13-488905-01-22</t>
  </si>
  <si>
    <t>Regional PeSD</t>
  </si>
  <si>
    <t>Personas en Situación de Discapacidad y Cuidadores/as</t>
  </si>
  <si>
    <t>13-581101-02-22</t>
  </si>
  <si>
    <t>Regional Teletón</t>
  </si>
  <si>
    <t>Pacientes y Cuidadores Teletón</t>
  </si>
  <si>
    <t>13-581102-03-22</t>
  </si>
  <si>
    <t>Personas Vulnerables (40% RSH)</t>
  </si>
  <si>
    <t>13-581103-01-22</t>
  </si>
  <si>
    <t>Isla De Maipo</t>
  </si>
  <si>
    <t>13-581103-02-22</t>
  </si>
  <si>
    <t>13-581103-03-22</t>
  </si>
  <si>
    <t>13-581103-04-22</t>
  </si>
  <si>
    <t>Calera De Tango</t>
  </si>
  <si>
    <t>13-581103-05-22</t>
  </si>
  <si>
    <t>13-581103-06-22</t>
  </si>
  <si>
    <t>Regiona Derivaciones Sociales</t>
  </si>
  <si>
    <t>Derivaciones Sociales</t>
  </si>
  <si>
    <t>13-581104-01-22</t>
  </si>
  <si>
    <t>Personas Integrantes SSYO</t>
  </si>
  <si>
    <t>13-591101-01-22</t>
  </si>
  <si>
    <t>13-591101-02-22</t>
  </si>
  <si>
    <t>13-591101-03-22</t>
  </si>
  <si>
    <t xml:space="preserve">Chacabuco </t>
  </si>
  <si>
    <t>13-591101-04-22</t>
  </si>
  <si>
    <t>13-591101-05-22</t>
  </si>
  <si>
    <t>13-591101-06-22</t>
  </si>
  <si>
    <t>13-591101-07-22</t>
  </si>
  <si>
    <t>13-591101-08-22</t>
  </si>
  <si>
    <t>13-591101-09-22</t>
  </si>
  <si>
    <t>13-591101-10-22</t>
  </si>
  <si>
    <t>13-591101-11-22</t>
  </si>
  <si>
    <t>13-591101-12-22</t>
  </si>
  <si>
    <t>13-591101-13-22</t>
  </si>
  <si>
    <t>13-591101-14-22</t>
  </si>
  <si>
    <t>13-591101-15-22</t>
  </si>
  <si>
    <t>13-591101-16-22</t>
  </si>
  <si>
    <t>13-591101-18-22</t>
  </si>
  <si>
    <t>13-591101-17-22</t>
  </si>
  <si>
    <t>13-591101-19-22</t>
  </si>
  <si>
    <t>13-591101-20-22</t>
  </si>
  <si>
    <t>13-591101-21-22</t>
  </si>
  <si>
    <t>13-591101-22-22</t>
  </si>
  <si>
    <t>Sur Poniente</t>
  </si>
  <si>
    <t>13-591101-23-22</t>
  </si>
  <si>
    <t>13-591101-24-22</t>
  </si>
  <si>
    <t>13-591101-25-22</t>
  </si>
  <si>
    <t>13-591101-26-22</t>
  </si>
  <si>
    <t>13-591101-27-22</t>
  </si>
  <si>
    <t>Norte</t>
  </si>
  <si>
    <t>Personas  Mayores Participantes Programa Vinculos (SSyO)</t>
  </si>
  <si>
    <t>13-591102-01-22</t>
  </si>
  <si>
    <t>13-591102-02-22</t>
  </si>
  <si>
    <t>13-591102-03-22</t>
  </si>
  <si>
    <t>13-591102-04-22</t>
  </si>
  <si>
    <t>Sur</t>
  </si>
  <si>
    <t>13-591102-05-22</t>
  </si>
  <si>
    <t>Regional Calle</t>
  </si>
  <si>
    <t>Personas en Situacion Calle - Programa Calle SSYO</t>
  </si>
  <si>
    <t>13-591103-01-22</t>
  </si>
  <si>
    <t>Regional Abriendo Caminos</t>
  </si>
  <si>
    <t>Participantes Programa Abriendo Caminos SSYO</t>
  </si>
  <si>
    <t>13-591104-04-22</t>
  </si>
  <si>
    <t>13-591105-01-22</t>
  </si>
  <si>
    <t>13-591105-02-22</t>
  </si>
  <si>
    <t>13-591105-03-22</t>
  </si>
  <si>
    <t>13-591105-04-22</t>
  </si>
  <si>
    <t>13-591105-05-22</t>
  </si>
  <si>
    <t>13-591105-06-22</t>
  </si>
  <si>
    <t>13-591105-07-22</t>
  </si>
  <si>
    <t>13-591105-08-22</t>
  </si>
  <si>
    <t>13-591105-09-22</t>
  </si>
  <si>
    <t>13-591105-10-22</t>
  </si>
  <si>
    <t>13-591105-11-22</t>
  </si>
  <si>
    <t>13-591105-12-22</t>
  </si>
  <si>
    <t>13-591105-13-22</t>
  </si>
  <si>
    <t>13-591105-14-22</t>
  </si>
  <si>
    <t>13-591105-15-22</t>
  </si>
  <si>
    <t>13-591105-16-22</t>
  </si>
  <si>
    <t>13-591105-17-22</t>
  </si>
  <si>
    <t>Usuarios/as Programa YES SSYO 2020-2021, que cumplen con requisitos para acceder a un segundo nivel.</t>
  </si>
  <si>
    <t>13-591106-01-22</t>
  </si>
  <si>
    <t>13-591106-02-22</t>
  </si>
  <si>
    <t>13-591106-03-22</t>
  </si>
  <si>
    <t>13-591106-04-22</t>
  </si>
  <si>
    <t>13-591106-05-22</t>
  </si>
  <si>
    <t>13-591106-06-22</t>
  </si>
  <si>
    <t>13-591106-07-22</t>
  </si>
  <si>
    <t>13-591106-08-22</t>
  </si>
  <si>
    <t>13-591106-09-22</t>
  </si>
  <si>
    <t>13-591106-10-22</t>
  </si>
  <si>
    <t>13-591106-11-22</t>
  </si>
  <si>
    <t>13-591106-12-22</t>
  </si>
  <si>
    <t>Valdivia</t>
  </si>
  <si>
    <t>Norte Grande</t>
  </si>
  <si>
    <t>3 comunidades con las cuales se trabajo en el Acción en Familia 2020</t>
  </si>
  <si>
    <t>14</t>
  </si>
  <si>
    <t>Panguipulli</t>
  </si>
  <si>
    <t>Ruca Suyai</t>
  </si>
  <si>
    <t>Familia relaciondas a hogar de niñas Ruca Suyai</t>
  </si>
  <si>
    <t>Los Lagos</t>
  </si>
  <si>
    <t>Sector Urbano</t>
  </si>
  <si>
    <t>Familias relacionadas a programas del cesfam</t>
  </si>
  <si>
    <t>Provicnia de Ranco</t>
  </si>
  <si>
    <t>Organizaciones (comunitarias, funcionales y territoriales, regidas por ley 19.418) de Adultos mayores</t>
  </si>
  <si>
    <t>Mariquina</t>
  </si>
  <si>
    <t>Tralcao</t>
  </si>
  <si>
    <t>Sector rural con trabajo comunitario de rescate del humedal por conflicto ambiental</t>
  </si>
  <si>
    <t>Comunal</t>
  </si>
  <si>
    <t>Personas que participen del programa Familia con plan laboral</t>
  </si>
  <si>
    <t>Paillaco</t>
  </si>
  <si>
    <t>Territorio</t>
  </si>
  <si>
    <t xml:space="preserve">Personas que formen parte de los Programas Calle; Camino; Vínculos </t>
  </si>
  <si>
    <t>Río Bueno</t>
  </si>
  <si>
    <t>Foco Comercio Digital  (Evento exclusivo y revisar mensaje comunicacional)</t>
  </si>
  <si>
    <t>15</t>
  </si>
  <si>
    <t>La Unión</t>
  </si>
  <si>
    <t>Futrono</t>
  </si>
  <si>
    <t>Lago Ranco</t>
  </si>
  <si>
    <t>Máfil</t>
  </si>
  <si>
    <t>Lanco</t>
  </si>
  <si>
    <t>Comunal Piloto Metodología</t>
  </si>
  <si>
    <t>Rediseño contenidos</t>
  </si>
  <si>
    <t>16</t>
  </si>
  <si>
    <t>Corral</t>
  </si>
  <si>
    <t>Personas derivadas del Convenio con Senda</t>
  </si>
  <si>
    <t>Aylin</t>
  </si>
  <si>
    <t>Personas que viven en el territorio donde se ejecuto el programaAcción Local</t>
  </si>
  <si>
    <t>Dulce hogar Lago verde Piloto</t>
  </si>
  <si>
    <t>Personas que viven en el territorio donde se ejecuto el programa Acción Local Rediseño contenidos</t>
  </si>
  <si>
    <t>Comunal Piloto metodología</t>
  </si>
  <si>
    <t>La Union</t>
  </si>
  <si>
    <t>Agrupación perteneciente al territorio donde se ejecuta el acción Local</t>
  </si>
  <si>
    <t xml:space="preserve">Grupo objetivo del programa </t>
  </si>
  <si>
    <t>13</t>
  </si>
  <si>
    <t>Dulce hogar Lago verde</t>
  </si>
  <si>
    <t>Personas derivadas del Convenio con Gendarmería</t>
  </si>
  <si>
    <t>Personas derivadas del Convenio con Fiscalía</t>
  </si>
  <si>
    <t>Teletón</t>
  </si>
  <si>
    <t>Personas derivadas del Convenio Mi Abogado</t>
  </si>
  <si>
    <t>Aylin Piloto metodología</t>
  </si>
  <si>
    <t>Personas que participen del programa Familia menores de 50</t>
  </si>
  <si>
    <t>07</t>
  </si>
  <si>
    <t>Personas que formen parte de los Programas Calle; Camino</t>
  </si>
  <si>
    <t>Personas que participen del programa Familia  de 50 años omás</t>
  </si>
  <si>
    <t>09</t>
  </si>
  <si>
    <t xml:space="preserve">Personas que formen parte de los Programas Vínculos </t>
  </si>
  <si>
    <t>10</t>
  </si>
  <si>
    <t>11</t>
  </si>
  <si>
    <t>Arica-Putre</t>
  </si>
  <si>
    <t xml:space="preserve"> Hogares presentes en el Registro Social de Hogares que se encuentran en los tramos de hasta 60% de vulnerabilidad, con presencia de niños, niñas y adolescentes hasta 18 años.</t>
  </si>
  <si>
    <t>15-38811-1-22</t>
  </si>
  <si>
    <t>Arica</t>
  </si>
  <si>
    <t>15-38811-2-22</t>
  </si>
  <si>
    <t>15-38811-3-22</t>
  </si>
  <si>
    <t>Arica Rural</t>
  </si>
  <si>
    <t>Organizaciones de tipo funcionales y territoriales, regidas por la Ley 19.418, vigentes en el registro de organizaciones sociales del Registro Civil que representan a comunas que tienen una concentración igual o mayor al 65% de hogares con RSH en tramo 60%</t>
  </si>
  <si>
    <t>15-37011-1-22</t>
  </si>
  <si>
    <t>organizaciones de tipo funcionales y territoriales, regidas por la Ley 19.418, vigentes en el registro de organizaciones sociales del Registro Civil que representan a comunas que tienen una concentración igual o mayor al 65% de hogares con RSH en tramo 60%</t>
  </si>
  <si>
    <t>15-37011-2-22</t>
  </si>
  <si>
    <t>15-37011-3-22</t>
  </si>
  <si>
    <t>Junta de Vecinos N°39, Aurora de Chile. Núcleo urbano ubicado entre las calles al norte con; calle Fuertes Bulnes, al sur con Robinson Rojas y concepción, al este con calle Robinson Rojas y al oeste con El Roble. Barrio con viviendas sólidas, compuesta de 1422 viviendas y 6.422 familias, posee un alto porcentaje de Adultos mayores y Niños. Familias en su mayoría nuclear y extensa.</t>
  </si>
  <si>
    <t>Barrios vulnerables, compuestas por unidades vecinales, donde: A lo menos 60% de los hogares se encuentra en el tramo del 40% de vulnerabilidad según RSH (hogares según definición del RSH), tienen una identidad propia y sus habitantes cuentan con un sentido de pertenencia.</t>
  </si>
  <si>
    <t>15-72331-1-22</t>
  </si>
  <si>
    <t>Personas en situación de pobreza o vulnerabilidad, que desarrollan actividades económicas autónomas, perciben ingresos mayores y más estables fruto de su actividad independiente de generación de ingresos.Foco TELETON</t>
  </si>
  <si>
    <t>15-48831-1-22</t>
  </si>
  <si>
    <t>Personas en situación de pobreza o vulnerabilidad, que desarrollan actividades económicas autónomas, perciben ingresos mayores y más estables fruto de su actividad independiente de generación de ingresos</t>
  </si>
  <si>
    <t>Putre</t>
  </si>
  <si>
    <t xml:space="preserve">Personas en situación de pobreza o vulnerabilidad, que desarrollan actividades económicas autónomas, perciben ingresos mayores y más estables fruto de su actividad independiente de generación de ingresos. </t>
  </si>
  <si>
    <t>Camarones</t>
  </si>
  <si>
    <t>Personas en situación de pobreza o vulnerabilidad, que desarrollan actividades económicas autónomas, perciben ingresos mayores y más estables fruto de su actividad independiente de generación de ingresos.</t>
  </si>
  <si>
    <t>15-48811-1-22</t>
  </si>
  <si>
    <t>Personas en situación de pobreza o vulnerabilidad, que desarrollan actividades económicas autónomas, perciben ingresos mayores y más estables fruto de su actividad independiente de generación de ingresos. Foco TELETON</t>
  </si>
  <si>
    <t>Personas en situación de pobreza o vulnerabilidad, que desarrollan</t>
  </si>
  <si>
    <t>15-48811-2-22</t>
  </si>
  <si>
    <t>General Lagos</t>
  </si>
  <si>
    <t>Personas en situación de pobreza o vulnerabilidad, que desarrollan actividades económicas autónomas, perciben ingresos mayores y más estables fruto de su actividad independiente de generación de ingresos. Foco GENCHI</t>
  </si>
  <si>
    <t>Arica,Putre,General Lagos, Putre</t>
  </si>
  <si>
    <t>15-48891-1-22</t>
  </si>
  <si>
    <t>Personas mayores de 18 años, desocupadas o con empleo precario, pertenecientes al 40% CSE, o personas en situación de pobreza o vulnerabilidad específica que no cuentan con RSH, acceden a financiamiento y formación de capacidades para el desarrollo de un emprendimiento.</t>
  </si>
  <si>
    <t>15-58111-1-22</t>
  </si>
  <si>
    <t>15-58111-2-22</t>
  </si>
  <si>
    <t xml:space="preserve"> $-   </t>
  </si>
  <si>
    <t>Personas mayores de 18 años, desocupadas o con empleo precario, pertenecientes al 40% CSE, o personas en situación de pobreza o vulnerabilidad específica que no cuentan con RSH, acceden a financiamiento y formación de capacidades para el desarrollo de un emprendimiento. Foco TELETON</t>
  </si>
  <si>
    <t>Personas mayores de 18 años, desocupadas o con empleo precario, pertenecientes al subsistema SSyOO, acceden a financiamiento y formación de capacidades para el desarrollo de un emprendimiento</t>
  </si>
  <si>
    <t>15-59111-1-22</t>
  </si>
  <si>
    <t>15-59111-2-22</t>
  </si>
  <si>
    <t>Bulnes</t>
  </si>
  <si>
    <t>Diguillín - Punilla</t>
  </si>
  <si>
    <t xml:space="preserve">Hogares que se encuentren en los tramos de hasta 60%  de vulnerabilidad, con NNA de hasta 18 años, todos según RSH </t>
  </si>
  <si>
    <t>Chillán Viejo</t>
  </si>
  <si>
    <t>San Nicolás</t>
  </si>
  <si>
    <t>Quillón</t>
  </si>
  <si>
    <t>Ránquil</t>
  </si>
  <si>
    <t>Itata - Diguillín</t>
  </si>
  <si>
    <t>El Carmen</t>
  </si>
  <si>
    <t>Quirihue</t>
  </si>
  <si>
    <t>Sector Santa Clara</t>
  </si>
  <si>
    <t>Territorio o barrio vulnerable donde a lo menos el 60% de los hogares se encuentra en el tramo del 40% de vulnerabilidad según RSH.</t>
  </si>
  <si>
    <t>Chillán</t>
  </si>
  <si>
    <t>Diguillín</t>
  </si>
  <si>
    <t>Personas mayores de 18 años pertenecientes al SSyOO (programas Familias, Calle, Caminos y Vínculos), que participen del acompañamiento sociolaboral y que tengan plan laboral. No haber participado del APL.</t>
  </si>
  <si>
    <t xml:space="preserve">Diguillín </t>
  </si>
  <si>
    <t>Personas mayores de 18 años, cuya situación ocupacional sea ocupado independiente, con una actividad económica en funcionamiento, con características socioeconómicas de pobreza y/o vulnerabilidad, priorizando según tramo RSH en el 40% más vulnerable</t>
  </si>
  <si>
    <t>San Carlos</t>
  </si>
  <si>
    <t>Pinto</t>
  </si>
  <si>
    <t>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</t>
  </si>
  <si>
    <t>Pemuco</t>
  </si>
  <si>
    <t>Punilla - Diguillín</t>
  </si>
  <si>
    <t>Ñiquén</t>
  </si>
  <si>
    <t>San Fabián</t>
  </si>
  <si>
    <t>Coelemu</t>
  </si>
  <si>
    <t>Cobquecura</t>
  </si>
  <si>
    <t>Coihueco</t>
  </si>
  <si>
    <t>Punilla - Itata - Diguillín</t>
  </si>
  <si>
    <t>Personas que hayan participado anteriormente y/o estén participando de programas de emprendimiento y/o empleabilidad del FOSIS, en un plazo no superior al definido regionalmente. Excepcionalmente podrían aceptarse usuarias/os de otros programas siempre que cuenten con una actividad económica independiente en funcionamiento (FNDR, Innova u otro del FOSIS). Podrán participar también organizaciones productivas que hayan participando del programa Apoyo a Organizaciones Productivas el 2021.</t>
  </si>
  <si>
    <t>Diguillín - Itata</t>
  </si>
  <si>
    <t>Personas mayores de 18 años, preferentemente jefas de hogar con NNA menores  de 18 años a su cargo, mujeres víctimas de VIF,  personas en situación de discapacidad y/o dependencia, provenientes del convenio Teletón,  convenio Gendarmería, desempleadas o con ingresos precarios, idea de negocio y/o emprendimientos precarios en funcionamiento.</t>
  </si>
  <si>
    <t>Portezuelo</t>
  </si>
  <si>
    <t>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</t>
  </si>
  <si>
    <t>Punilla</t>
  </si>
  <si>
    <t>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</t>
  </si>
  <si>
    <t>Punilla I</t>
  </si>
  <si>
    <t>Diguillín I</t>
  </si>
  <si>
    <t>San Ignacio</t>
  </si>
  <si>
    <t>Diguillín II</t>
  </si>
  <si>
    <t>Yungay</t>
  </si>
  <si>
    <t>Punilla II</t>
  </si>
  <si>
    <t>Ninhue</t>
  </si>
  <si>
    <t>Itata I</t>
  </si>
  <si>
    <t>Itata II</t>
  </si>
  <si>
    <t>Treguaco</t>
  </si>
  <si>
    <t>Diguillín III</t>
  </si>
  <si>
    <t>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</t>
  </si>
  <si>
    <t>Diguillín IV</t>
  </si>
  <si>
    <t>Punilla Itata</t>
  </si>
  <si>
    <t>Porgrama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</si>
  <si>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</si>
  <si>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</si>
  <si>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</si>
  <si>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</si>
  <si>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</si>
  <si>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</si>
  <si>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</si>
  <si>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</si>
  <si>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</si>
  <si>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</si>
  <si>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</si>
  <si>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</si>
  <si>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Pagos</t>
  </si>
  <si>
    <t>TOTAL INVERSIÓN</t>
  </si>
  <si>
    <t>Suma de Inversión comunal $</t>
  </si>
  <si>
    <t>PREASIGNACIÓN PRESUPUESTARIA 2022</t>
  </si>
  <si>
    <t xml:space="preserve">I de Tarapacá </t>
  </si>
  <si>
    <t xml:space="preserve">II de Antofagasta </t>
  </si>
  <si>
    <t xml:space="preserve">III de Atacama </t>
  </si>
  <si>
    <t xml:space="preserve">IV de Coquimbo </t>
  </si>
  <si>
    <t xml:space="preserve">V de Valparaíso </t>
  </si>
  <si>
    <t xml:space="preserve">VI del Libertador General Bernardo O'Higgins </t>
  </si>
  <si>
    <t xml:space="preserve">VII del Maule </t>
  </si>
  <si>
    <t>VIII del Biobío</t>
  </si>
  <si>
    <t xml:space="preserve">IX de la Araucanía </t>
  </si>
  <si>
    <t>X de los Lagos</t>
  </si>
  <si>
    <t>XI Aysén del General Carlos Ibáñez del Campo</t>
  </si>
  <si>
    <t>XII de Magallanes y Antártica Chilena</t>
  </si>
  <si>
    <t>XIII Metropolitana de Santiago</t>
  </si>
  <si>
    <t>XIV de los Ríos</t>
  </si>
  <si>
    <t xml:space="preserve">XV de Arica y Parinacota </t>
  </si>
  <si>
    <t>XVI de Ñuble</t>
  </si>
  <si>
    <t>Total</t>
  </si>
  <si>
    <t>INVERSIÓN EN PIP</t>
  </si>
  <si>
    <t>DIFERENCIAS ENTRE INVESION PIP Y PREASIGNACIÓN (PREASIGN - PIP)</t>
  </si>
  <si>
    <t>TOTAL INVERSIÓN NO IRAL</t>
  </si>
  <si>
    <t>TOTAL INVERSIÓN IRAL</t>
  </si>
  <si>
    <t>(Todas)</t>
  </si>
  <si>
    <t>Total Inversión</t>
  </si>
  <si>
    <t>Inversión con cierre de lic al 30 de Abril</t>
  </si>
  <si>
    <t>Avance al 30 de Abril</t>
  </si>
  <si>
    <t>Inicio Licitación</t>
  </si>
  <si>
    <t>ene</t>
  </si>
  <si>
    <t>feb</t>
  </si>
  <si>
    <t>mar</t>
  </si>
  <si>
    <t>abr</t>
  </si>
  <si>
    <t>Región/Componente/Licitación</t>
  </si>
  <si>
    <t>581502</t>
  </si>
  <si>
    <t>581501</t>
  </si>
  <si>
    <t>591501</t>
  </si>
  <si>
    <t>591502</t>
  </si>
  <si>
    <t>487401</t>
  </si>
  <si>
    <t>487201</t>
  </si>
  <si>
    <t>591506</t>
  </si>
  <si>
    <t>487202</t>
  </si>
  <si>
    <t>487402</t>
  </si>
  <si>
    <t>487204</t>
  </si>
  <si>
    <t>El contenido de las celdas marcadas en verde, hay que seleccionarlo de la lista diponible.</t>
  </si>
  <si>
    <t>El contenido  de estas celdas surge en forma automática.</t>
  </si>
  <si>
    <t>El contenido de las celdas de texto abierto</t>
  </si>
  <si>
    <t>ord PIP</t>
  </si>
  <si>
    <t>Nombre Columna</t>
  </si>
  <si>
    <t>DESCRIPCIÓN</t>
  </si>
  <si>
    <t xml:space="preserve">Número correlativo que identifica y ordena las lineas de la PIP </t>
  </si>
  <si>
    <t>Nombre de la región</t>
  </si>
  <si>
    <t>Nombre de la comuna</t>
  </si>
  <si>
    <t>Corresponde a los nombres de territorios/localidades definidos en cada región para armar sus licitaciones. Se entiende por un territorio una agrupación de una o mas comunas de la región y una localidad como unidad geográfica inferior a una comuna.</t>
  </si>
  <si>
    <t xml:space="preserve">Identifica  al programa que se planifica </t>
  </si>
  <si>
    <t>Componente / Línea</t>
  </si>
  <si>
    <t>Identifica la relación entre Programa, Componente y Línea, que se planifica</t>
  </si>
  <si>
    <t>Indica el codigo de la linea del componente seleccionado</t>
  </si>
  <si>
    <t>Indica la suma de Cobertura Regular y Cobertura SSYo</t>
  </si>
  <si>
    <t>Indica el monto de la comuna</t>
  </si>
  <si>
    <t>Indica la relación entre Inversión comunal y Total cobertura</t>
  </si>
  <si>
    <r>
      <t xml:space="preserve">Indica el número de usuarios que </t>
    </r>
    <r>
      <rPr>
        <b/>
        <sz val="10"/>
        <color indexed="8"/>
        <rFont val="Arial Narrow"/>
        <family val="2"/>
      </rPr>
      <t>no</t>
    </r>
    <r>
      <rPr>
        <sz val="10"/>
        <color theme="1"/>
        <rFont val="Arial Narrow"/>
        <family val="2"/>
      </rPr>
      <t xml:space="preserve"> son integrantes de SSyO,</t>
    </r>
  </si>
  <si>
    <t xml:space="preserve">Indica el número de usuarios que son SSyO, </t>
  </si>
  <si>
    <t>Identifica la aplicación de la modalidad IRAL (si ; no) según instrucción por programas</t>
  </si>
  <si>
    <t>Identifica el tipo de usuario (Persona, Organización, Familia, Niños [Aplica en Ed Fin], Territorios/Barrios [Aplica en Acción Local])</t>
  </si>
  <si>
    <t>Corresponde a características del grupo de usuarios a intervenir (estandarizado para poder consolidar nacionalmente)</t>
  </si>
  <si>
    <t>Especifica las características del grupo objetivo de acuerdo a las orientaciones del programa.</t>
  </si>
  <si>
    <t>Identifica el modo en que los usuarios acceden a la Oferta que se planifica (SPP, Listado Predeterminado con SPP, Listado Predeterminado, Autogestionados).</t>
  </si>
  <si>
    <t>Corresponde a la identificación de la forma en que se asignaran los recursos (Licitación Pública, Renovación de Contrato, Asignación Directa, Licitación Privada).</t>
  </si>
  <si>
    <t>Correlativo Licitación</t>
  </si>
  <si>
    <t>Corresponde al número único correlativo que identifica a la licitación de un programa</t>
  </si>
  <si>
    <t>Indentifica el código de licitación: cód. línea - correlativo licitación</t>
  </si>
  <si>
    <t>Indentifica un código único de proyecto (similar, pero no igual, al código de proyecto que genera el SGI)</t>
  </si>
  <si>
    <t>Indica si la licitación fue desierta</t>
  </si>
  <si>
    <t>Identifica la fecha en que se estima se deberá dar inicio al proceso de postulación</t>
  </si>
  <si>
    <t>Tiempo de postulación (días)</t>
  </si>
  <si>
    <t>Indicar n° de días en que estará abierta la postulación</t>
  </si>
  <si>
    <t>Identifica la fecha en que se estima se deberá dar termino al proceso de postulación</t>
  </si>
  <si>
    <t>Indica fecha en que se estima se iniciará el proceso Licitación</t>
  </si>
  <si>
    <t>Tiempo de licitación (días)</t>
  </si>
  <si>
    <t>Indicar n° de días en que estará abierta la licitación</t>
  </si>
  <si>
    <t>Indica fecha en que se estima se terminará el proceso Licitación</t>
  </si>
  <si>
    <t>Indica fecha en que se estima se iniciará el proceso de evaluación exante</t>
  </si>
  <si>
    <t>Tiempo evaluación ex ante (días)</t>
  </si>
  <si>
    <t>Indicar n° de días en que se desarrollará la evaluación ex ante</t>
  </si>
  <si>
    <t>Indica fecha en que se estima se terminará el proceso evaluación exante</t>
  </si>
  <si>
    <t>Fecha Adjudicación    (dd-mm-aa)</t>
  </si>
  <si>
    <t xml:space="preserve">Indica la fecha en que se estima se definirán las propuestas adjudicadas </t>
  </si>
  <si>
    <t>Tiempo contratación</t>
  </si>
  <si>
    <t>Indicar n° de días que durará la confección/tramitación del contrato</t>
  </si>
  <si>
    <t>Indica la fecha en que se estima se tendrá la Resolución que aprueba el contrato o la renovación del contrato</t>
  </si>
  <si>
    <t>Tiempo proyecto (meses)</t>
  </si>
  <si>
    <t>Indicar n° de meses que durará el proyecto</t>
  </si>
  <si>
    <t>Indica fecha en que se estima se termina de ejecución del proyecto y corresponde a cuando el ejecutor entrega los verificadores finales</t>
  </si>
  <si>
    <t>Indica la fecha del cierre administrativo del proyecto cuya evidencia es la Resolución de cierre.</t>
  </si>
  <si>
    <t>Indica el monto(s) y mes(es) que se pagará la inversion comunal. Ingresar números enteros.</t>
  </si>
  <si>
    <t>Indica la suma de pagos por mes para cada monto de ”Inversión Comunal”.</t>
  </si>
  <si>
    <t>Copia de Inversion comunal para facilitra la revisión y cuadratura con Total pagos planificados</t>
  </si>
  <si>
    <t>Revisión (Total Pagos - Inversión Total)</t>
  </si>
  <si>
    <t>Indica la diferencia entre las celdas de Inversión Comunal y Total de Pagos Planificados</t>
  </si>
  <si>
    <t>Número de pagos en el año</t>
  </si>
  <si>
    <t>Especifcar si la region obseva algun riego en esa ejecución y que medida puede tomar al respecto</t>
  </si>
  <si>
    <t>Se utiliza para la revisión desde el Nivel Central. En caso de haber observaciones, estas se detallan en la hoja Observaciones PIP</t>
  </si>
  <si>
    <t>Correlativo</t>
  </si>
  <si>
    <t>Observación 1</t>
  </si>
  <si>
    <t>Respuesta a observación</t>
  </si>
  <si>
    <t>Observación 2</t>
  </si>
  <si>
    <t>Respuesta observación 2</t>
  </si>
  <si>
    <t>Dias</t>
  </si>
  <si>
    <t>Meses</t>
  </si>
  <si>
    <t>Fecha</t>
  </si>
  <si>
    <t>Constitución</t>
  </si>
  <si>
    <t>Laguna Blanca</t>
  </si>
  <si>
    <t>Río Verde</t>
  </si>
  <si>
    <t>Juan Fernández</t>
  </si>
  <si>
    <t>Empedrado</t>
  </si>
  <si>
    <t>San Gregorio</t>
  </si>
  <si>
    <t>Maule</t>
  </si>
  <si>
    <t>Guaitecas</t>
  </si>
  <si>
    <t/>
  </si>
  <si>
    <t>Ollagüe</t>
  </si>
  <si>
    <t>Pelarco</t>
  </si>
  <si>
    <t>Antártica</t>
  </si>
  <si>
    <t>Isla de Pascua</t>
  </si>
  <si>
    <t>Río Claro</t>
  </si>
  <si>
    <t>Primavera</t>
  </si>
  <si>
    <t>Timaukel</t>
  </si>
  <si>
    <t>Torres del Paine</t>
  </si>
  <si>
    <t>Chanco</t>
  </si>
  <si>
    <t>Pelluhue</t>
  </si>
  <si>
    <t>Hualañé</t>
  </si>
  <si>
    <t>Parral</t>
  </si>
  <si>
    <t>San Javier</t>
  </si>
  <si>
    <t>Villa Alegre</t>
  </si>
  <si>
    <t>Lago Verde</t>
  </si>
  <si>
    <t>Vitacura</t>
  </si>
  <si>
    <t>Programas</t>
  </si>
  <si>
    <t>Educación_Financiera</t>
  </si>
  <si>
    <t>Yo_Trabajo</t>
  </si>
  <si>
    <t>Yo_Trabajo_Jóvenes</t>
  </si>
  <si>
    <t>Yo_Trabajo_Jóvenes_SSyO</t>
  </si>
  <si>
    <t>ProgramasObs</t>
  </si>
  <si>
    <t>Apoyo_org_productivas</t>
  </si>
  <si>
    <t>Barrios_en_Acción_Activación_Barrial</t>
  </si>
  <si>
    <t>EDUC_FIN_Niños</t>
  </si>
  <si>
    <t>YO_EMPR._Autogestionado</t>
  </si>
  <si>
    <t>YO_TR_Form._Laboral_Coloc._Laboral</t>
  </si>
  <si>
    <t>YO_TR_JOV_Form._Laboral_Derivación_Efectiva</t>
  </si>
  <si>
    <t>YO_TR_JOV_SSyO_Form._Laboral_Derivación_Efectiva</t>
  </si>
  <si>
    <t>Yo_Trabajo_Emergencia</t>
  </si>
  <si>
    <t>YO_TR_JOV_MXT_Form._Laboral_Derivación_Efectiva</t>
  </si>
  <si>
    <t>Yo_Trabajo_Jóvenes_SSyO_Emergencia</t>
  </si>
  <si>
    <t>Yo_Trabajo_Jóvenes_Emergencia</t>
  </si>
  <si>
    <t>YO_EMPR._Básico_Campamento</t>
  </si>
  <si>
    <t>YO_EMPR._CONVENIOS</t>
  </si>
  <si>
    <t>Todos los programas</t>
  </si>
  <si>
    <t>Programas de Habilitacion Social</t>
  </si>
  <si>
    <t>ACC._Fortalecimiento_de_la_acción_comunitaria_Autogestión</t>
  </si>
  <si>
    <t>Programas de Empleabilidad y Emprendimiento</t>
  </si>
  <si>
    <t>ACC._Integración_de_las_familias_a_su_comunidad_fase1</t>
  </si>
  <si>
    <t>ACC._Integración_de_las_familias_a_su_comunidad_fase2</t>
  </si>
  <si>
    <t>ACC._Fortalecimiento_de_la_vida_en_comunidad</t>
  </si>
  <si>
    <t>ACC._Fortalecimiento_de_la_vida_en_familia</t>
  </si>
  <si>
    <t>ACC._Fortalecimiento_de_hogares_unipersonales</t>
  </si>
  <si>
    <t>Accion_local_foco_en_infancia</t>
  </si>
  <si>
    <t>EDUC_FIN</t>
  </si>
  <si>
    <t>Apoyo_a_tu_Plan_laboral_Emergencia</t>
  </si>
  <si>
    <t>YO_EMP_SEM._Emergencia_SSyOO</t>
  </si>
  <si>
    <t>YO_EMP_SEM._Emergencia</t>
  </si>
  <si>
    <t>YO_EMPR._Emergencia</t>
  </si>
  <si>
    <t>Origen de los Recursos</t>
  </si>
  <si>
    <t>Modo Acceso a la Oferta</t>
  </si>
  <si>
    <t>Foco_Encad</t>
  </si>
  <si>
    <t>EstadoLicitacion</t>
  </si>
  <si>
    <t>CHISOL</t>
  </si>
  <si>
    <t>Por iniciar</t>
  </si>
  <si>
    <t>Privados de libertad</t>
  </si>
  <si>
    <t>FOSIS</t>
  </si>
  <si>
    <t>Usuario</t>
  </si>
  <si>
    <t>En proceso</t>
  </si>
  <si>
    <t>MIXTO</t>
  </si>
  <si>
    <t>Asignación Directa</t>
  </si>
  <si>
    <t>Territorio-Usuario</t>
  </si>
  <si>
    <t>Terminada</t>
  </si>
  <si>
    <t>Campamento</t>
  </si>
  <si>
    <t>Licitación Privada Regular</t>
  </si>
  <si>
    <t>Discapacidad y cuidadores</t>
  </si>
  <si>
    <t>Niños (Aplica en Ed Fin)</t>
  </si>
  <si>
    <t>RevisarNC</t>
  </si>
  <si>
    <t>Pueblos originarios</t>
  </si>
  <si>
    <t>OK</t>
  </si>
  <si>
    <t>Con observación</t>
  </si>
  <si>
    <t>SENAME</t>
  </si>
  <si>
    <t>Víctimas de violencia rural</t>
  </si>
  <si>
    <t>Emergencia</t>
  </si>
  <si>
    <t>Mujeres Jefas de Hogar</t>
  </si>
  <si>
    <t>Organizaciones sociales que estén insertas en localidades en situación de pobreza y vulnerabilidad</t>
  </si>
  <si>
    <t>Familias con NNA en situación de vulnerabilidad (que habitan barrios vulnerables – alta concentración de hogares del 40% RSH)</t>
  </si>
  <si>
    <t>Organizaciones sociales que estén insertas en localidades con alta presencia de población infantil y adolescente</t>
  </si>
  <si>
    <t>Familias con NNA en situación de vulnerabilidad que presenten problemas de VIF y/o maltrato infantil.</t>
  </si>
  <si>
    <t>Mujeres Víctimas de Violencia Intrafamiliar</t>
  </si>
  <si>
    <t>Familias cuidadoras con NNA en situación de vulnerabilidad o de protección especial</t>
  </si>
  <si>
    <t>Privados/as de libertad</t>
  </si>
  <si>
    <t>Familias migrantes con NNA en situación de vulnerabilidad</t>
  </si>
  <si>
    <t>Barrios críticos</t>
  </si>
  <si>
    <t>Familias con NNA con integrantes en situación de discapacidad en situación de vulnerabilidad</t>
  </si>
  <si>
    <t>Campamentos</t>
  </si>
  <si>
    <t>Familias extendidas al cuidado de NNA</t>
  </si>
  <si>
    <t>Familias que vivan en comunidades y/o localidades con alta concentración infantil y adolescente</t>
  </si>
  <si>
    <t>Personas con discapacidad</t>
  </si>
  <si>
    <t>Familias con características de vulnerabilidad específica (migrantes, discapacidades, personas mayores, etc.)</t>
  </si>
  <si>
    <t>Cuidadores de personas dependientes</t>
  </si>
  <si>
    <t>Jóvenes</t>
  </si>
  <si>
    <t>YO_EMPR._Autogestionado_en_Comunidad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</si>
</sst>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;[Red]&quot;$&quot;\-#,##0"/>
    <numFmt numFmtId="165" formatCode="_ &quot;$&quot;* #,##0_ ;_ &quot;$&quot;* \-#,##0_ ;_ &quot;$&quot;* &quot;-&quot;_ ;_ @_ "/>
    <numFmt numFmtId="166" formatCode="_ * #,##0_ ;_ * \-#,##0_ ;_ * &quot;-&quot;_ ;_ @_ "/>
    <numFmt numFmtId="167" formatCode="#,##0_ ;[Red]\-#,##0\ "/>
    <numFmt numFmtId="168" formatCode="_ [$$-340A]* #,##0_ ;_ [$$-340A]* \-#,##0_ ;_ [$$-340A]* &quot;-&quot;??_ ;_ @_ "/>
    <numFmt numFmtId="169" formatCode="&quot;$&quot;#,##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10"/>
      <color indexed="8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7"/>
        <bgColor theme="4" tint="0.79998168889431442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9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14" fontId="0" fillId="0" borderId="0" xfId="0" applyNumberFormat="1"/>
    <xf numFmtId="168" fontId="0" fillId="0" borderId="0" xfId="0" applyNumberFormat="1"/>
    <xf numFmtId="1" fontId="0" fillId="0" borderId="0" xfId="0" applyNumberFormat="1"/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 vertical="center"/>
    </xf>
    <xf numFmtId="168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0" fillId="7" borderId="0" xfId="0" applyFill="1"/>
    <xf numFmtId="49" fontId="2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7" fontId="2" fillId="4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vertical="center"/>
    </xf>
    <xf numFmtId="167" fontId="2" fillId="0" borderId="1" xfId="0" applyNumberFormat="1" applyFont="1" applyBorder="1" applyAlignment="1">
      <alignment horizontal="center" vertical="center" wrapText="1"/>
    </xf>
    <xf numFmtId="165" fontId="2" fillId="0" borderId="1" xfId="1" applyFont="1" applyFill="1" applyBorder="1" applyAlignment="1" applyProtection="1">
      <alignment horizontal="center" vertical="center" wrapText="1"/>
    </xf>
    <xf numFmtId="49" fontId="0" fillId="0" borderId="0" xfId="0" applyNumberFormat="1"/>
    <xf numFmtId="49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/>
    <xf numFmtId="0" fontId="0" fillId="4" borderId="0" xfId="0" applyFill="1"/>
    <xf numFmtId="0" fontId="0" fillId="4" borderId="2" xfId="0" applyFill="1" applyBorder="1"/>
    <xf numFmtId="0" fontId="4" fillId="0" borderId="1" xfId="0" applyFont="1" applyBorder="1" applyAlignment="1">
      <alignment vertical="center"/>
    </xf>
    <xf numFmtId="0" fontId="0" fillId="7" borderId="1" xfId="0" applyFill="1" applyBorder="1"/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0" applyNumberFormat="1"/>
    <xf numFmtId="9" fontId="0" fillId="0" borderId="0" xfId="2" applyFont="1"/>
    <xf numFmtId="0" fontId="0" fillId="0" borderId="0" xfId="0" applyAlignment="1" applyProtection="1">
      <alignment wrapText="1"/>
      <protection locked="0"/>
    </xf>
    <xf numFmtId="164" fontId="0" fillId="0" borderId="0" xfId="0" applyNumberFormat="1"/>
    <xf numFmtId="9" fontId="0" fillId="3" borderId="0" xfId="2" applyFont="1" applyFill="1"/>
    <xf numFmtId="166" fontId="0" fillId="0" borderId="0" xfId="3" applyFont="1"/>
    <xf numFmtId="0" fontId="0" fillId="3" borderId="0" xfId="0" applyFill="1" applyAlignment="1">
      <alignment horizontal="left"/>
    </xf>
    <xf numFmtId="166" fontId="0" fillId="3" borderId="0" xfId="0" applyNumberFormat="1" applyFill="1"/>
    <xf numFmtId="0" fontId="0" fillId="4" borderId="0" xfId="0" applyFill="1" applyProtection="1">
      <protection locked="0"/>
    </xf>
    <xf numFmtId="0" fontId="0" fillId="0" borderId="0" xfId="0" applyAlignment="1">
      <alignment horizontal="left" indent="1"/>
    </xf>
    <xf numFmtId="0" fontId="0" fillId="0" borderId="0" xfId="0" quotePrefix="1" applyProtection="1">
      <protection locked="0"/>
    </xf>
    <xf numFmtId="0" fontId="0" fillId="0" borderId="0" xfId="0" quotePrefix="1"/>
    <xf numFmtId="0" fontId="0" fillId="0" borderId="0" xfId="0" applyAlignment="1">
      <alignment horizontal="left" indent="2"/>
    </xf>
    <xf numFmtId="0" fontId="7" fillId="8" borderId="3" xfId="0" applyFont="1" applyFill="1" applyBorder="1"/>
    <xf numFmtId="0" fontId="7" fillId="8" borderId="4" xfId="0" applyFont="1" applyFill="1" applyBorder="1" applyAlignment="1">
      <alignment horizontal="left"/>
    </xf>
    <xf numFmtId="166" fontId="7" fillId="8" borderId="4" xfId="0" applyNumberFormat="1" applyFont="1" applyFill="1" applyBorder="1"/>
    <xf numFmtId="166" fontId="0" fillId="0" borderId="1" xfId="3" applyFont="1" applyBorder="1"/>
    <xf numFmtId="166" fontId="0" fillId="7" borderId="0" xfId="0" applyNumberFormat="1" applyFill="1"/>
    <xf numFmtId="0" fontId="7" fillId="0" borderId="1" xfId="0" applyFont="1" applyBorder="1"/>
    <xf numFmtId="9" fontId="0" fillId="0" borderId="1" xfId="2" applyFont="1" applyBorder="1"/>
    <xf numFmtId="9" fontId="7" fillId="0" borderId="1" xfId="2" applyFont="1" applyBorder="1"/>
    <xf numFmtId="166" fontId="0" fillId="0" borderId="0" xfId="0" pivotButton="1" applyNumberFormat="1"/>
    <xf numFmtId="166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0" fontId="7" fillId="8" borderId="0" xfId="0" applyFont="1" applyFill="1"/>
    <xf numFmtId="0" fontId="7" fillId="8" borderId="4" xfId="0" applyFont="1" applyFill="1" applyBorder="1"/>
    <xf numFmtId="169" fontId="0" fillId="0" borderId="0" xfId="0" applyNumberFormat="1"/>
    <xf numFmtId="165" fontId="0" fillId="0" borderId="1" xfId="1" applyFont="1" applyBorder="1"/>
    <xf numFmtId="165" fontId="7" fillId="8" borderId="4" xfId="1" applyFont="1" applyFill="1" applyBorder="1"/>
    <xf numFmtId="0" fontId="0" fillId="9" borderId="1" xfId="0" applyFill="1" applyBorder="1" applyAlignment="1">
      <alignment horizontal="right"/>
    </xf>
    <xf numFmtId="0" fontId="0" fillId="9" borderId="1" xfId="0" applyFill="1" applyBorder="1" applyAlignment="1">
      <alignment horizontal="center"/>
    </xf>
    <xf numFmtId="0" fontId="0" fillId="9" borderId="1" xfId="0" applyFill="1" applyBorder="1"/>
    <xf numFmtId="0" fontId="7" fillId="10" borderId="0" xfId="0" applyFont="1" applyFill="1"/>
    <xf numFmtId="0" fontId="7" fillId="11" borderId="0" xfId="0" applyFont="1" applyFill="1"/>
    <xf numFmtId="169" fontId="0" fillId="12" borderId="0" xfId="0" applyNumberFormat="1" applyFill="1"/>
    <xf numFmtId="165" fontId="0" fillId="13" borderId="1" xfId="1" applyFont="1" applyFill="1" applyBorder="1"/>
    <xf numFmtId="166" fontId="0" fillId="14" borderId="0" xfId="0" applyNumberFormat="1" applyFill="1"/>
    <xf numFmtId="165" fontId="7" fillId="8" borderId="4" xfId="0" applyNumberFormat="1" applyFont="1" applyFill="1" applyBorder="1"/>
    <xf numFmtId="0" fontId="0" fillId="5" borderId="0" xfId="0" applyFill="1"/>
    <xf numFmtId="0" fontId="7" fillId="10" borderId="3" xfId="0" applyFont="1" applyFill="1" applyBorder="1"/>
    <xf numFmtId="0" fontId="0" fillId="5" borderId="1" xfId="0" applyFill="1" applyBorder="1" applyAlignment="1">
      <alignment horizontal="left"/>
    </xf>
    <xf numFmtId="165" fontId="0" fillId="5" borderId="1" xfId="1" applyFont="1" applyFill="1" applyBorder="1"/>
    <xf numFmtId="169" fontId="0" fillId="5" borderId="0" xfId="0" applyNumberFormat="1" applyFill="1"/>
    <xf numFmtId="0" fontId="7" fillId="10" borderId="4" xfId="0" applyFont="1" applyFill="1" applyBorder="1" applyAlignment="1">
      <alignment horizontal="left"/>
    </xf>
    <xf numFmtId="165" fontId="7" fillId="10" borderId="4" xfId="1" applyFont="1" applyFill="1" applyBorder="1"/>
    <xf numFmtId="165" fontId="0" fillId="0" borderId="0" xfId="1" applyFont="1"/>
    <xf numFmtId="165" fontId="7" fillId="15" borderId="0" xfId="1" applyFont="1" applyFill="1"/>
    <xf numFmtId="0" fontId="0" fillId="0" borderId="0" xfId="0" applyAlignment="1">
      <alignment wrapText="1"/>
    </xf>
    <xf numFmtId="166" fontId="0" fillId="0" borderId="0" xfId="0" applyNumberFormat="1" applyAlignment="1">
      <alignment wrapText="1"/>
    </xf>
    <xf numFmtId="166" fontId="0" fillId="0" borderId="0" xfId="0" applyNumberFormat="1" applyAlignment="1">
      <alignment horizontal="left" wrapText="1"/>
    </xf>
    <xf numFmtId="0" fontId="7" fillId="10" borderId="3" xfId="0" applyFont="1" applyFill="1" applyBorder="1" applyAlignment="1">
      <alignment wrapText="1"/>
    </xf>
    <xf numFmtId="165" fontId="0" fillId="0" borderId="0" xfId="0" applyNumberFormat="1" applyAlignment="1">
      <alignment wrapText="1"/>
    </xf>
    <xf numFmtId="165" fontId="0" fillId="5" borderId="0" xfId="0" applyNumberFormat="1" applyFill="1" applyAlignment="1">
      <alignment wrapText="1"/>
    </xf>
    <xf numFmtId="0" fontId="7" fillId="16" borderId="0" xfId="0" applyFont="1" applyFill="1"/>
    <xf numFmtId="166" fontId="0" fillId="16" borderId="0" xfId="0" applyNumberFormat="1" applyFill="1"/>
    <xf numFmtId="0" fontId="8" fillId="16" borderId="0" xfId="0" applyFont="1" applyFill="1"/>
    <xf numFmtId="0" fontId="3" fillId="0" borderId="1" xfId="0" applyFont="1" applyBorder="1" applyAlignment="1">
      <alignment horizontal="left" vertical="center"/>
    </xf>
  </cellXfs>
  <cellStyles count="4">
    <cellStyle name="Millares [0]" xfId="3" builtinId="6"/>
    <cellStyle name="Moneda [0]" xfId="1" builtinId="7"/>
    <cellStyle name="Normal" xfId="0" builtinId="0"/>
    <cellStyle name="Porcentaje" xfId="2" builtinId="5"/>
  </cellStyles>
  <dxfs count="57"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fill>
        <patternFill patternType="solid">
          <bgColor rgb="FF92D050"/>
        </patternFill>
      </fill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numFmt numFmtId="166" formatCode="_ * #,##0_ ;_ * \-#,##0_ ;_ * &quot;-&quot;_ ;_ @_ "/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theme="0"/>
        </patternFill>
      </fill>
    </dxf>
    <dxf>
      <alignment wrapText="1"/>
    </dxf>
    <dxf>
      <numFmt numFmtId="165" formatCode="_ &quot;$&quot;* #,##0_ ;_ &quot;$&quot;* \-#,##0_ ;_ &quot;$&quot;* &quot;-&quot;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sis-my.sharepoint.com/personal/pablo_cardenas_fosis_gob_cl/Documents/Escritorio/UNIDAD%20GESTI&#211;N/INFORME%20LICITACIONES%20110222.xlsb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 Orellana" refreshedDate="44546.388601736115" createdVersion="6" refreshedVersion="6" minRefreshableVersion="3" recordCount="1597" xr:uid="{00000000-000A-0000-FFFF-FFFF00000000}">
  <cacheSource type="worksheet">
    <worksheetSource ref="A1:BE1595" sheet="PIP NACIONAL"/>
  </cacheSource>
  <cacheFields count="58">
    <cacheField name="ID PIP" numFmtId="0">
      <sharedItems containsBlank="1" count="2">
        <m/>
        <s v="Piloto"/>
      </sharedItems>
    </cacheField>
    <cacheField name="Región" numFmtId="0">
      <sharedItems count="16">
        <s v="Región12"/>
        <s v="Región14"/>
        <s v="Región16"/>
        <s v="Región02"/>
        <s v="Región03"/>
        <s v="Región04"/>
        <s v="Región09"/>
        <s v="Región11"/>
        <s v="Región01"/>
        <s v="Región07"/>
        <s v="Región08"/>
        <s v="Región05"/>
        <s v="Región06"/>
        <s v="Región10"/>
        <s v="Región13"/>
        <s v="Región15"/>
      </sharedItems>
    </cacheField>
    <cacheField name="Comuna" numFmtId="0">
      <sharedItems/>
    </cacheField>
    <cacheField name="Territorio/Localidad" numFmtId="0">
      <sharedItems containsBlank="1" longText="1"/>
    </cacheField>
    <cacheField name="Programa" numFmtId="0">
      <sharedItems/>
    </cacheField>
    <cacheField name="Componente/Línea" numFmtId="0">
      <sharedItems count="15">
        <s v="Fortalecimiento_Planes_de_Trabajo_Familiar"/>
        <s v="Fortalecimiento_Planes_de_Trabajo_Comunitario"/>
        <s v="Financiamiento_iniciativas_autogestionadas"/>
        <s v="Accion_local_territorios_vulnerables"/>
        <s v="YO_EMP_SEM._Servicio_de_Apoyo_Integral_SSyO"/>
        <s v="YO_EMP_SEM._Servicio_de_Apoyo_Integral_Regular"/>
        <s v="YO_EMPR._Básico"/>
        <s v="YO_EMPR._Avanzado"/>
        <s v="YO_TR_SSyO_Apoyo_a_tu_Plan_Laboral"/>
        <s v="YO_EMP_SEM_Reg_Piloto"/>
        <s v="YO_EMPR._Avanzado_Piloto"/>
        <s v="YO_EMPR._Básico_Piloto"/>
        <s v="YO_EMPR._Grupal"/>
        <s v="YO_EMPR._Feria_de_Emprendimiento"/>
        <s v="YO_EMP_SEM_SSyOO_Piloto"/>
      </sharedItems>
    </cacheField>
    <cacheField name="Código de Línea" numFmtId="0">
      <sharedItems containsSemiMixedTypes="0" containsString="0" containsNumber="1" containsInteger="1" minValue="3701" maxValue="8913"/>
    </cacheField>
    <cacheField name="Total coberturas (N°)" numFmtId="0">
      <sharedItems containsSemiMixedTypes="0" containsString="0" containsNumber="1" containsInteger="1" minValue="1" maxValue="220"/>
    </cacheField>
    <cacheField name="Inversión comunal $" numFmtId="0">
      <sharedItems containsSemiMixedTypes="0" containsString="0" containsNumber="1" containsInteger="1" minValue="636000" maxValue="179960000"/>
    </cacheField>
    <cacheField name="Tarifa Unitaria" numFmtId="0">
      <sharedItems containsSemiMixedTypes="0" containsString="0" containsNumber="1" minValue="444444" maxValue="35738500"/>
    </cacheField>
    <cacheField name="Cobertura Regular_x000a_(Nº)" numFmtId="0">
      <sharedItems containsString="0" containsBlank="1" containsNumber="1" containsInteger="1" minValue="0" maxValue="166"/>
    </cacheField>
    <cacheField name="Cobertura SSyO_x000a_(Nº)" numFmtId="0">
      <sharedItems containsString="0" containsBlank="1" containsNumber="1" containsInteger="1" minValue="0" maxValue="220"/>
    </cacheField>
    <cacheField name="IRAL" numFmtId="0">
      <sharedItems containsBlank="1"/>
    </cacheField>
    <cacheField name="Tipo Usuario" numFmtId="0">
      <sharedItems/>
    </cacheField>
    <cacheField name="Grupo Objetivo" numFmtId="0">
      <sharedItems/>
    </cacheField>
    <cacheField name="Característica Grupo Objetivo" numFmtId="0">
      <sharedItems containsBlank="1" longText="1"/>
    </cacheField>
    <cacheField name="Modalidad de Acceso a la Oferta" numFmtId="0">
      <sharedItems/>
    </cacheField>
    <cacheField name="Modalidad de Asignación de recursos" numFmtId="0">
      <sharedItems/>
    </cacheField>
    <cacheField name="Correlativo Programa/Licitación" numFmtId="0">
      <sharedItems containsBlank="1" containsMixedTypes="1" containsNumber="1" containsInteger="1" minValue="1" maxValue="6"/>
    </cacheField>
    <cacheField name="Código de Licitación" numFmtId="0">
      <sharedItems containsMixedTypes="1" containsNumber="1" containsInteger="1" minValue="3701" maxValue="891302" count="83">
        <s v="388101"/>
        <s v="388102"/>
        <s v="388203"/>
        <s v="370101"/>
        <s v="723301"/>
        <s v="591101"/>
        <s v="581101"/>
        <s v="488101"/>
        <s v="488102"/>
        <s v="488103"/>
        <s v="488301"/>
        <s v="488302"/>
        <s v="488303"/>
        <s v="488304"/>
        <s v="388201"/>
        <s v="891301"/>
        <s v="591102"/>
        <s v="581502"/>
        <s v="487402"/>
        <s v="487204"/>
        <s v="489105"/>
        <s v="488906"/>
        <s v="488903"/>
        <n v="591101"/>
        <n v="581101"/>
        <n v="581102"/>
        <n v="488904"/>
        <n v="488101"/>
        <n v="488302"/>
        <n v="488303"/>
        <n v="388201"/>
        <n v="370101"/>
        <n v="723301"/>
        <s v="487401"/>
        <s v="581501"/>
        <s v="591501"/>
        <s v="591502"/>
        <s v="487201"/>
        <n v="489101"/>
        <n v="388101"/>
        <n v="723302"/>
        <n v="370103"/>
        <n v="488901"/>
        <n v="388202"/>
        <n v="891301"/>
        <n v="488103"/>
        <n v="488304"/>
        <n v="488905"/>
        <n v="891302"/>
        <n v="581103"/>
        <n v="5811"/>
        <n v="5911"/>
        <n v="4881"/>
        <n v="4883"/>
        <n v="4889"/>
        <n v="3881"/>
        <n v="3882"/>
        <n v="3701"/>
        <n v="7233"/>
        <n v="591102"/>
        <n v="591103"/>
        <n v="591104"/>
        <n v="488301"/>
        <n v="488102"/>
        <n v="488104"/>
        <n v="591105"/>
        <s v="591506"/>
        <s v="487202"/>
        <n v="72331"/>
        <n v="8913"/>
        <n v="489103"/>
        <n v="5821"/>
        <n v="489105"/>
        <n v="488906"/>
        <n v="591106"/>
        <n v="581104"/>
        <n v="58111"/>
        <n v="59111"/>
        <n v="48811"/>
        <n v="48831"/>
        <n v="48891"/>
        <n v="38811"/>
        <n v="37011"/>
      </sharedItems>
    </cacheField>
    <cacheField name="Cod región" numFmtId="0">
      <sharedItems containsBlank="1" containsMixedTypes="1" containsNumber="1" containsInteger="1" minValue="1" maxValue="15"/>
    </cacheField>
    <cacheField name="Correlativo proyecto en licitación" numFmtId="0">
      <sharedItems containsBlank="1" containsMixedTypes="1" containsNumber="1" containsInteger="1" minValue="1" maxValue="27"/>
    </cacheField>
    <cacheField name="ID Proyecto de Licitación" numFmtId="0">
      <sharedItems containsDate="1" containsBlank="1" containsMixedTypes="1" minDate="1900-01-02T01:06:12" maxDate="2022-03-02T00:00:00"/>
    </cacheField>
    <cacheField name="Desierta" numFmtId="0">
      <sharedItems containsString="0" containsBlank="1" containsNumber="1" containsInteger="1" minValue="17" maxValue="17"/>
    </cacheField>
    <cacheField name="Fecha de Inicio de Postulación   (dd-mm-aa)" numFmtId="0">
      <sharedItems containsDate="1" containsBlank="1" containsMixedTypes="1" minDate="2021-03-14T00:00:00" maxDate="2022-07-20T00:00:00"/>
    </cacheField>
    <cacheField name="Tiempo Postulación (días)" numFmtId="1">
      <sharedItems containsString="0" containsBlank="1" containsNumber="1" containsInteger="1" minValue="14" maxValue="44806"/>
    </cacheField>
    <cacheField name="Fecha de Término de Postulación   (dd-mm-aa)" numFmtId="0">
      <sharedItems containsDate="1" containsBlank="1" containsMixedTypes="1" minDate="1900-01-07T00:00:00" maxDate="2022-08-03T00:00:00"/>
    </cacheField>
    <cacheField name="Fecha Inicio Licitación   (dd-mm-aa)" numFmtId="0">
      <sharedItems containsNonDate="0" containsDate="1" containsString="0" containsBlank="1" minDate="2022-01-14T00:00:00" maxDate="2022-09-15T00:00:00" count="85">
        <d v="2022-02-07T00:00:00"/>
        <d v="2022-02-09T00:00:00"/>
        <d v="2022-02-14T00:00:00"/>
        <d v="2022-03-14T00:00:00"/>
        <d v="2022-01-24T00:00:00"/>
        <d v="2022-01-26T00:00:00"/>
        <d v="2022-01-29T00:00:00"/>
        <d v="2022-02-02T00:00:00"/>
        <d v="2022-02-04T00:00:00"/>
        <d v="2022-02-08T00:00:00"/>
        <d v="2022-02-17T00:00:00"/>
        <d v="2022-02-21T00:00:00"/>
        <d v="2022-02-23T00:00:00"/>
        <d v="2022-04-04T00:00:00"/>
        <d v="2022-02-24T00:00:00"/>
        <d v="2022-01-18T00:00:00"/>
        <d v="2022-02-10T00:00:00"/>
        <d v="2022-02-11T00:00:00"/>
        <d v="2022-01-20T00:00:00"/>
        <d v="2022-01-28T00:00:00"/>
        <d v="2022-01-31T00:00:00"/>
        <d v="2022-06-06T00:00:00"/>
        <d v="2022-04-15T00:00:00"/>
        <d v="2022-05-06T00:00:00"/>
        <d v="2022-03-31T00:00:00"/>
        <d v="2022-03-11T00:00:00"/>
        <d v="2022-08-30T00:00:00"/>
        <d v="2022-03-04T00:00:00"/>
        <d v="2022-03-22T00:00:00"/>
        <d v="2022-03-01T00:00:00"/>
        <d v="2022-09-13T00:00:00"/>
        <d v="2022-03-23T00:00:00"/>
        <d v="2022-02-15T00:00:00"/>
        <d v="2022-06-17T00:00:00"/>
        <d v="2022-02-28T00:00:00"/>
        <d v="2022-03-21T00:00:00"/>
        <d v="2022-05-09T00:00:00"/>
        <d v="2022-04-11T00:00:00"/>
        <d v="2022-04-25T00:00:00"/>
        <d v="2022-03-08T00:00:00"/>
        <d v="2022-03-29T00:00:00"/>
        <d v="2022-04-12T00:00:00"/>
        <d v="2022-04-19T00:00:00"/>
        <d v="2022-04-26T00:00:00"/>
        <d v="2022-05-03T00:00:00"/>
        <d v="2022-05-10T00:00:00"/>
        <d v="2022-05-17T00:00:00"/>
        <d v="2022-07-05T00:00:00"/>
        <d v="2022-01-25T00:00:00"/>
        <d v="2022-02-01T00:00:00"/>
        <d v="2022-02-18T00:00:00"/>
        <d v="2022-01-27T00:00:00"/>
        <d v="2022-02-03T00:00:00"/>
        <d v="2022-07-20T00:00:00"/>
        <d v="2022-03-10T00:00:00"/>
        <d v="2022-02-16T00:00:00"/>
        <d v="2022-07-28T00:00:00"/>
        <d v="2022-06-25T00:00:00"/>
        <d v="2022-01-14T00:00:00"/>
        <d v="2022-01-21T00:00:00"/>
        <d v="2022-03-09T00:00:00"/>
        <d v="2022-03-25T00:00:00"/>
        <d v="2022-08-24T00:00:00"/>
        <d v="2022-05-18T00:00:00"/>
        <d v="2022-04-05T00:00:00"/>
        <d v="2022-03-02T00:00:00"/>
        <d v="2022-04-08T00:00:00"/>
        <d v="2022-02-25T00:00:00"/>
        <d v="2022-04-10T00:00:00"/>
        <d v="2022-09-07T00:00:00"/>
        <d v="2022-03-03T00:00:00"/>
        <d v="2022-03-16T00:00:00"/>
        <d v="2022-04-07T00:00:00"/>
        <d v="2022-06-09T00:00:00"/>
        <d v="2022-03-15T00:00:00"/>
        <d v="2022-03-18T00:00:00"/>
        <d v="2022-09-14T00:00:00"/>
        <d v="2022-04-01T00:00:00"/>
        <d v="2022-05-04T00:00:00"/>
        <m/>
        <d v="2022-04-20T00:00:00"/>
        <d v="2022-04-18T00:00:00"/>
        <d v="2022-03-05T00:00:00"/>
        <d v="2022-04-28T00:00:00"/>
        <d v="2022-07-01T00:00:00"/>
      </sharedItems>
      <fieldGroup par="57" base="27">
        <rangePr groupBy="days" startDate="2022-01-14T00:00:00" endDate="2022-09-15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15-09-2022"/>
        </groupItems>
      </fieldGroup>
    </cacheField>
    <cacheField name="Tiempo de Licitación (dias)" numFmtId="0">
      <sharedItems containsString="0" containsBlank="1" containsNumber="1" containsInteger="1" minValue="7" maxValue="44818"/>
    </cacheField>
    <cacheField name="Fecha de Cierre de Licitación  (dd-mm-aa)" numFmtId="0">
      <sharedItems containsDate="1" containsMixedTypes="1" minDate="1900-01-06T00:00:00" maxDate="2022-09-23T00:00:00" count="90">
        <d v="2022-02-17T00:00:00"/>
        <d v="2022-02-19T00:00:00"/>
        <d v="2022-02-24T00:00:00"/>
        <d v="2022-03-24T00:00:00"/>
        <d v="2022-02-03T00:00:00"/>
        <d v="2022-02-05T00:00:00"/>
        <d v="2022-02-08T00:00:00"/>
        <d v="2022-02-12T00:00:00"/>
        <d v="2022-02-14T00:00:00"/>
        <d v="2022-02-18T00:00:00"/>
        <d v="2022-02-27T00:00:00"/>
        <d v="2022-03-03T00:00:00"/>
        <d v="2022-03-05T00:00:00"/>
        <d v="2022-05-04T00:00:00"/>
        <d v="2022-03-17T00:00:00"/>
        <d v="2022-03-14T00:00:00"/>
        <d v="2022-03-10T00:00:00"/>
        <d v="2022-03-11T00:00:00"/>
        <d v="2022-02-10T00:00:00"/>
        <d v="2022-02-16T00:00:00"/>
        <d v="2022-02-21T00:00:00"/>
        <d v="2022-06-21T00:00:00"/>
        <d v="2022-05-02T00:00:00"/>
        <d v="2022-05-23T00:00:00"/>
        <d v="2022-04-15T00:00:00"/>
        <d v="2022-03-31T00:00:00"/>
        <d v="2022-03-16T00:00:00"/>
        <d v="2022-09-14T00:00:00"/>
        <d v="2022-03-02T00:00:00"/>
        <d v="2022-02-22T00:00:00"/>
        <d v="2022-03-28T00:00:00"/>
        <d v="1900-01-14T00:00:00"/>
        <d v="1900-01-10T00:00:00"/>
        <d v="1900-01-11T00:00:00"/>
        <d v="1900-01-08T00:00:00"/>
        <d v="1900-01-13T00:00:00"/>
        <d v="1900-01-17T00:00:00"/>
        <d v="1900-01-06T00:00:00"/>
        <d v="2022-03-01T00:00:00"/>
        <d v="2022-04-04T00:00:00"/>
        <d v="2022-03-15T00:00:00"/>
        <d v="2022-04-19T00:00:00"/>
        <d v="2022-04-26T00:00:00"/>
        <d v="2022-05-25T00:00:00"/>
        <d v="2022-04-06T00:00:00"/>
        <d v="2022-04-12T00:00:00"/>
        <d v="2022-04-20T00:00:00"/>
        <d v="2022-04-27T00:00:00"/>
        <d v="2022-05-10T00:00:00"/>
        <d v="2022-05-11T00:00:00"/>
        <d v="2022-05-18T00:00:00"/>
        <d v="2022-06-08T00:00:00"/>
        <d v="2022-07-20T00:00:00"/>
        <d v="2022-02-20T00:00:00"/>
        <d v="2022-03-07T00:00:00"/>
        <d v="2022-03-09T00:00:00"/>
        <d v="2022-04-07T00:00:00"/>
        <d v="2022-02-15T00:00:00"/>
        <d v="2022-02-23T00:00:00"/>
        <d v="2022-08-09T00:00:00"/>
        <d v="2022-03-30T00:00:00"/>
        <d v="2022-08-07T00:00:00"/>
        <d v="2022-07-05T00:00:00"/>
        <d v="2022-03-29T00:00:00"/>
        <d v="2022-04-14T00:00:00"/>
        <d v="2022-09-08T00:00:00"/>
        <d v="2022-06-02T00:00:00"/>
        <d v="2022-04-11T00:00:00"/>
        <d v="2022-03-22T00:00:00"/>
        <d v="2022-04-23T00:00:00"/>
        <d v="2022-04-05T00:00:00"/>
        <d v="2022-04-25T00:00:00"/>
        <d v="2022-09-22T00:00:00"/>
        <d v="2022-04-17T00:00:00"/>
        <d v="2022-04-10T00:00:00"/>
        <d v="2022-05-05T00:00:00"/>
        <d v="2022-06-29T00:00:00"/>
        <d v="2022-03-21T00:00:00"/>
        <d v="2022-03-13T00:00:00"/>
        <d v="2022-03-08T00:00:00"/>
        <d v="2022-03-25T00:00:00"/>
        <d v="2022-09-21T00:00:00"/>
        <d v="2022-04-21T00:00:00"/>
        <d v="2022-04-30T00:00:00"/>
        <d v="2022-05-24T00:00:00"/>
        <s v="--"/>
        <d v="2022-05-08T00:00:00"/>
        <d v="2022-05-16T00:00:00"/>
        <d v="2022-03-23T00:00:00"/>
        <d v="2022-07-21T00:00:00"/>
      </sharedItems>
    </cacheField>
    <cacheField name="Fecha Inicio evaluación ex Ante_x000a_(dd-mm-aa)" numFmtId="0">
      <sharedItems containsNonDate="0" containsDate="1" containsString="0" containsBlank="1" minDate="2022-02-07T00:00:00" maxDate="2022-09-28T00:00:00"/>
    </cacheField>
    <cacheField name="Tiempo Ev exante (días)" numFmtId="0">
      <sharedItems containsString="0" containsBlank="1" containsNumber="1" containsInteger="1" minValue="6" maxValue="44830"/>
    </cacheField>
    <cacheField name="Fecha Término evaluación Ex Ante_x000a_(dd-mm-aa)" numFmtId="0">
      <sharedItems containsDate="1" containsMixedTypes="1" minDate="1900-01-13T00:00:00" maxDate="2022-10-13T00:00:00"/>
    </cacheField>
    <cacheField name="Fecha Adjudicacion    (dd-mm-aa)" numFmtId="0">
      <sharedItems containsNonDate="0" containsDate="1" containsString="0" containsBlank="1" minDate="2022-02-14T00:00:00" maxDate="2022-10-15T00:00:00"/>
    </cacheField>
    <cacheField name="Tiempo Contratación (días)" numFmtId="0">
      <sharedItems containsString="0" containsBlank="1" containsNumber="1" containsInteger="1" minValue="5" maxValue="60"/>
    </cacheField>
    <cacheField name="Fecha Contratación o Renovación Contrato(Res. Contrato)  (dd-mm-aa)" numFmtId="14">
      <sharedItems containsNonDate="0" containsDate="1" containsString="0" containsBlank="1" minDate="2022-02-25T00:00:00" maxDate="2022-10-25T00:00:00"/>
    </cacheField>
    <cacheField name="Tiempo Proyecto (mes)" numFmtId="1">
      <sharedItems containsString="0" containsBlank="1" containsNumber="1" containsInteger="1" minValue="4" maxValue="12"/>
    </cacheField>
    <cacheField name="Fecha Término Ejecución (dd-mm-aa)" numFmtId="14">
      <sharedItems containsNonDate="0" containsDate="1" containsString="0" containsBlank="1" minDate="2022-09-20T00:00:00" maxDate="2023-06-13T00:00:00"/>
    </cacheField>
    <cacheField name="Fecha de término del Contrato _x000a_(dd-mm-aa)" numFmtId="14">
      <sharedItems containsNonDate="0" containsDate="1" containsString="0" containsBlank="1" minDate="2022-11-19T00:00:00" maxDate="2023-08-12T00:00:00"/>
    </cacheField>
    <cacheField name="Pagos Enero" numFmtId="0">
      <sharedItems containsString="0" containsBlank="1" containsNumber="1" containsInteger="1" minValue="2212500" maxValue="3570000"/>
    </cacheField>
    <cacheField name="Pagos Febrero" numFmtId="0">
      <sharedItems containsString="0" containsBlank="1" containsNumber="1" containsInteger="1" minValue="885000" maxValue="4425000"/>
    </cacheField>
    <cacheField name="Pagos Marzo" numFmtId="0">
      <sharedItems containsBlank="1" containsMixedTypes="1" containsNumber="1" containsInteger="1" minValue="31800" maxValue="12270000"/>
    </cacheField>
    <cacheField name="Pagos Abril" numFmtId="0">
      <sharedItems containsString="0" containsBlank="1" containsNumber="1" minValue="80000" maxValue="53352000"/>
    </cacheField>
    <cacheField name="Pagos Mayo" numFmtId="0">
      <sharedItems containsString="0" containsBlank="1" containsNumber="1" containsInteger="1" minValue="127200" maxValue="60750000"/>
    </cacheField>
    <cacheField name="Pagos Junio" numFmtId="0">
      <sharedItems containsString="0" containsBlank="1" containsNumber="1" minValue="135000" maxValue="140600000"/>
    </cacheField>
    <cacheField name="Pagos Julio" numFmtId="0">
      <sharedItems containsString="0" containsBlank="1" containsNumber="1" minValue="55000" maxValue="106012800"/>
    </cacheField>
    <cacheField name="Pagos Agosto" numFmtId="0">
      <sharedItems containsString="0" containsBlank="1" containsNumber="1" minValue="700000" maxValue="110713500"/>
    </cacheField>
    <cacheField name="Pagos Septiembre" numFmtId="0">
      <sharedItems containsString="0" containsBlank="1" containsNumber="1" minValue="2088000" maxValue="161964000"/>
    </cacheField>
    <cacheField name="Pagos Octubre" numFmtId="0">
      <sharedItems containsString="0" containsBlank="1" containsNumber="1" containsInteger="1" minValue="1045000" maxValue="81420000"/>
    </cacheField>
    <cacheField name="Pagos Noviembre" numFmtId="0">
      <sharedItems containsString="0" containsBlank="1" containsNumber="1" containsInteger="1" minValue="604476" maxValue="80000000"/>
    </cacheField>
    <cacheField name="Pagos Diciembre" numFmtId="0">
      <sharedItems containsNonDate="0" containsString="0" containsBlank="1"/>
    </cacheField>
    <cacheField name="TOTAL de Pagos Planificados" numFmtId="168">
      <sharedItems containsSemiMixedTypes="0" containsString="0" containsNumber="1" containsInteger="1" minValue="636000" maxValue="179960000"/>
    </cacheField>
    <cacheField name="Inversión comunal $2" numFmtId="168">
      <sharedItems containsSemiMixedTypes="0" containsString="0" containsNumber="1" containsInteger="1" minValue="636000" maxValue="179960000"/>
    </cacheField>
    <cacheField name="Revisión (Total Pagos - Inversion Total)" numFmtId="0">
      <sharedItems/>
    </cacheField>
    <cacheField name="N° Cuotas" numFmtId="0">
      <sharedItems containsSemiMixedTypes="0" containsString="0" containsNumber="1" containsInteger="1" minValue="1" maxValue="2"/>
    </cacheField>
    <cacheField name="Riesgo" numFmtId="0">
      <sharedItems containsNonDate="0" containsString="0" containsBlank="1"/>
    </cacheField>
    <cacheField name="Revisión NC" numFmtId="0">
      <sharedItems containsNonDate="0" containsString="0" containsBlank="1"/>
    </cacheField>
    <cacheField name="Meses" numFmtId="0" databaseField="0">
      <fieldGroup base="27">
        <rangePr groupBy="months" startDate="2022-01-14T00:00:00" endDate="2022-09-15T00:00:00"/>
        <groupItems count="14">
          <s v="&lt;14-01-2022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15-09-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 Orellana" refreshedDate="44547.392242361107" createdVersion="6" refreshedVersion="6" minRefreshableVersion="3" recordCount="1619" xr:uid="{00000000-000A-0000-FFFF-FFFF0A000000}">
  <cacheSource type="worksheet">
    <worksheetSource ref="A1:BE1617" sheet="PIP NACIONAL"/>
  </cacheSource>
  <cacheFields count="58">
    <cacheField name="ID PIP" numFmtId="0">
      <sharedItems containsBlank="1" count="2">
        <m/>
        <s v="Piloto"/>
      </sharedItems>
    </cacheField>
    <cacheField name="Región" numFmtId="0">
      <sharedItems count="16">
        <s v="Región12"/>
        <s v="Región14"/>
        <s v="Región16"/>
        <s v="Región02"/>
        <s v="Región03"/>
        <s v="Región04"/>
        <s v="Región09"/>
        <s v="Región11"/>
        <s v="Región01"/>
        <s v="Región07"/>
        <s v="Región08"/>
        <s v="Región05"/>
        <s v="Región06"/>
        <s v="Región10"/>
        <s v="Región13"/>
        <s v="Región15"/>
      </sharedItems>
    </cacheField>
    <cacheField name="Comuna" numFmtId="0">
      <sharedItems/>
    </cacheField>
    <cacheField name="Territorio/Localidad" numFmtId="0">
      <sharedItems containsBlank="1" longText="1"/>
    </cacheField>
    <cacheField name="Programa" numFmtId="0">
      <sharedItems/>
    </cacheField>
    <cacheField name="Componente/Línea" numFmtId="0">
      <sharedItems count="15">
        <s v="Fortalecimiento_Planes_de_Trabajo_Familiar"/>
        <s v="Fortalecimiento_Planes_de_Trabajo_Comunitario"/>
        <s v="Financiamiento_iniciativas_autogestionadas"/>
        <s v="Accion_local_territorios_vulnerables"/>
        <s v="YO_EMP_SEM._Servicio_de_Apoyo_Integral_SSyO"/>
        <s v="YO_EMP_SEM._Servicio_de_Apoyo_Integral_Regular"/>
        <s v="YO_EMPR._Básico"/>
        <s v="YO_EMPR._Avanzado"/>
        <s v="YO_TR_SSyO_Apoyo_a_tu_Plan_Laboral"/>
        <s v="YO_EMP_SEM_Reg_Piloto"/>
        <s v="YO_EMPR._Avanzado_Piloto"/>
        <s v="YO_EMPR._Básico_Piloto"/>
        <s v="YO_EMPR._Grupal"/>
        <s v="YO_EMPR._Feria_de_Emprendimiento"/>
        <s v="YO_EMP_SEM_SSyOO_Piloto"/>
      </sharedItems>
    </cacheField>
    <cacheField name="Código de Línea" numFmtId="0">
      <sharedItems containsSemiMixedTypes="0" containsString="0" containsNumber="1" containsInteger="1" minValue="3701" maxValue="8913"/>
    </cacheField>
    <cacheField name="Total coberturas (N°)" numFmtId="0">
      <sharedItems containsSemiMixedTypes="0" containsString="0" containsNumber="1" containsInteger="1" minValue="1" maxValue="220"/>
    </cacheField>
    <cacheField name="Inversión comunal $" numFmtId="0">
      <sharedItems containsSemiMixedTypes="0" containsString="0" containsNumber="1" containsInteger="1" minValue="636000" maxValue="179960000"/>
    </cacheField>
    <cacheField name="Tarifa Unitaria" numFmtId="0">
      <sharedItems containsSemiMixedTypes="0" containsString="0" containsNumber="1" minValue="444444" maxValue="35738500"/>
    </cacheField>
    <cacheField name="Cobertura Regular_x000a_(Nº)" numFmtId="0">
      <sharedItems containsString="0" containsBlank="1" containsNumber="1" containsInteger="1" minValue="0" maxValue="166"/>
    </cacheField>
    <cacheField name="Cobertura SSyO_x000a_(Nº)" numFmtId="0">
      <sharedItems containsString="0" containsBlank="1" containsNumber="1" containsInteger="1" minValue="0" maxValue="220"/>
    </cacheField>
    <cacheField name="IRAL" numFmtId="0">
      <sharedItems containsBlank="1"/>
    </cacheField>
    <cacheField name="Tipo Usuario" numFmtId="0">
      <sharedItems/>
    </cacheField>
    <cacheField name="Grupo Objetivo" numFmtId="0">
      <sharedItems/>
    </cacheField>
    <cacheField name="Característica Grupo Objetivo" numFmtId="0">
      <sharedItems containsBlank="1" longText="1"/>
    </cacheField>
    <cacheField name="Modalidad de Acceso a la Oferta" numFmtId="0">
      <sharedItems/>
    </cacheField>
    <cacheField name="Modalidad de Asignación de recursos" numFmtId="0">
      <sharedItems/>
    </cacheField>
    <cacheField name="Correlativo Programa/Licitación" numFmtId="0">
      <sharedItems containsBlank="1" containsMixedTypes="1" containsNumber="1" containsInteger="1" minValue="1" maxValue="6"/>
    </cacheField>
    <cacheField name="Código de Licitación" numFmtId="0">
      <sharedItems containsMixedTypes="1" containsNumber="1" containsInteger="1" minValue="3701" maxValue="891302" count="83">
        <s v="388101"/>
        <s v="388102"/>
        <s v="388203"/>
        <s v="370101"/>
        <s v="723301"/>
        <s v="591101"/>
        <s v="581101"/>
        <s v="488101"/>
        <s v="488102"/>
        <s v="488103"/>
        <s v="488301"/>
        <s v="488302"/>
        <s v="488303"/>
        <s v="488304"/>
        <s v="388201"/>
        <s v="891301"/>
        <s v="591102"/>
        <s v="581502"/>
        <s v="487402"/>
        <s v="487204"/>
        <s v="489105"/>
        <s v="488906"/>
        <s v="488903"/>
        <n v="591101"/>
        <n v="581101"/>
        <n v="581102"/>
        <n v="488904"/>
        <n v="488101"/>
        <n v="488302"/>
        <n v="488303"/>
        <n v="388201"/>
        <n v="370101"/>
        <n v="723301"/>
        <s v="487401"/>
        <s v="581501"/>
        <s v="591501"/>
        <s v="591502"/>
        <s v="487201"/>
        <n v="489101"/>
        <n v="388101"/>
        <n v="723302"/>
        <n v="370103"/>
        <n v="488901"/>
        <n v="388202"/>
        <n v="891301"/>
        <n v="488103"/>
        <n v="488304"/>
        <n v="488905"/>
        <n v="891302"/>
        <n v="581103"/>
        <n v="5811"/>
        <n v="5911"/>
        <n v="4881"/>
        <n v="4883"/>
        <n v="4889"/>
        <n v="3881"/>
        <n v="3882"/>
        <n v="3701"/>
        <n v="7233"/>
        <n v="591102"/>
        <n v="591103"/>
        <n v="591104"/>
        <n v="488301"/>
        <n v="488102"/>
        <n v="488104"/>
        <n v="591105"/>
        <s v="591506"/>
        <s v="487202"/>
        <n v="72331"/>
        <n v="8913"/>
        <n v="489103"/>
        <n v="5821"/>
        <n v="489105"/>
        <n v="488906"/>
        <n v="591106"/>
        <n v="581104"/>
        <n v="58111"/>
        <n v="59111"/>
        <n v="48811"/>
        <n v="48831"/>
        <n v="48891"/>
        <n v="38811"/>
        <n v="37011"/>
      </sharedItems>
    </cacheField>
    <cacheField name="Cod región" numFmtId="0">
      <sharedItems containsBlank="1" containsMixedTypes="1" containsNumber="1" containsInteger="1" minValue="1" maxValue="15"/>
    </cacheField>
    <cacheField name="Correlativo proyecto en licitación" numFmtId="0">
      <sharedItems containsBlank="1" containsMixedTypes="1" containsNumber="1" containsInteger="1" minValue="1" maxValue="27"/>
    </cacheField>
    <cacheField name="ID Proyecto de Licitación" numFmtId="0">
      <sharedItems containsDate="1" containsBlank="1" containsMixedTypes="1" minDate="1900-01-02T01:06:12" maxDate="2022-03-02T00:00:00"/>
    </cacheField>
    <cacheField name="Desierta" numFmtId="0">
      <sharedItems containsString="0" containsBlank="1" containsNumber="1" containsInteger="1" minValue="17" maxValue="17"/>
    </cacheField>
    <cacheField name="Fecha de Inicio de Postulación   (dd-mm-aa)" numFmtId="0">
      <sharedItems containsDate="1" containsBlank="1" containsMixedTypes="1" minDate="2021-03-14T00:00:00" maxDate="2022-07-20T00:00:00"/>
    </cacheField>
    <cacheField name="Tiempo Postulación (días)" numFmtId="1">
      <sharedItems containsString="0" containsBlank="1" containsNumber="1" containsInteger="1" minValue="14" maxValue="44806"/>
    </cacheField>
    <cacheField name="Fecha de Término de Postulación   (dd-mm-aa)" numFmtId="0">
      <sharedItems containsDate="1" containsBlank="1" containsMixedTypes="1" minDate="1900-01-07T00:00:00" maxDate="2022-08-03T00:00:00"/>
    </cacheField>
    <cacheField name="Fecha Inicio Licitación   (dd-mm-aa)" numFmtId="0">
      <sharedItems containsNonDate="0" containsDate="1" containsString="0" containsBlank="1" minDate="2022-01-14T00:00:00" maxDate="2022-09-15T00:00:00" count="85">
        <d v="2022-02-07T00:00:00"/>
        <d v="2022-02-09T00:00:00"/>
        <d v="2022-02-14T00:00:00"/>
        <d v="2022-03-14T00:00:00"/>
        <d v="2022-01-24T00:00:00"/>
        <d v="2022-01-26T00:00:00"/>
        <d v="2022-01-29T00:00:00"/>
        <d v="2022-02-02T00:00:00"/>
        <d v="2022-02-04T00:00:00"/>
        <d v="2022-02-08T00:00:00"/>
        <d v="2022-02-17T00:00:00"/>
        <d v="2022-02-21T00:00:00"/>
        <d v="2022-02-23T00:00:00"/>
        <d v="2022-04-04T00:00:00"/>
        <d v="2022-02-24T00:00:00"/>
        <d v="2022-01-18T00:00:00"/>
        <d v="2022-02-10T00:00:00"/>
        <d v="2022-02-11T00:00:00"/>
        <d v="2022-01-20T00:00:00"/>
        <d v="2022-01-28T00:00:00"/>
        <d v="2022-01-31T00:00:00"/>
        <d v="2022-06-06T00:00:00"/>
        <d v="2022-04-15T00:00:00"/>
        <d v="2022-05-06T00:00:00"/>
        <d v="2022-03-31T00:00:00"/>
        <d v="2022-03-11T00:00:00"/>
        <d v="2022-08-30T00:00:00"/>
        <d v="2022-03-04T00:00:00"/>
        <d v="2022-03-22T00:00:00"/>
        <d v="2022-03-01T00:00:00"/>
        <d v="2022-09-13T00:00:00"/>
        <d v="2022-03-23T00:00:00"/>
        <d v="2022-02-15T00:00:00"/>
        <d v="2022-06-17T00:00:00"/>
        <d v="2022-02-28T00:00:00"/>
        <d v="2022-03-21T00:00:00"/>
        <d v="2022-05-09T00:00:00"/>
        <d v="2022-04-11T00:00:00"/>
        <d v="2022-04-25T00:00:00"/>
        <d v="2022-03-08T00:00:00"/>
        <d v="2022-03-29T00:00:00"/>
        <d v="2022-04-12T00:00:00"/>
        <d v="2022-04-19T00:00:00"/>
        <d v="2022-04-26T00:00:00"/>
        <d v="2022-05-03T00:00:00"/>
        <d v="2022-05-10T00:00:00"/>
        <d v="2022-05-17T00:00:00"/>
        <d v="2022-07-05T00:00:00"/>
        <d v="2022-01-25T00:00:00"/>
        <d v="2022-02-01T00:00:00"/>
        <d v="2022-02-18T00:00:00"/>
        <d v="2022-01-27T00:00:00"/>
        <d v="2022-02-03T00:00:00"/>
        <d v="2022-07-20T00:00:00"/>
        <d v="2022-03-10T00:00:00"/>
        <d v="2022-02-16T00:00:00"/>
        <d v="2022-07-28T00:00:00"/>
        <d v="2022-06-25T00:00:00"/>
        <d v="2022-01-14T00:00:00"/>
        <d v="2022-01-21T00:00:00"/>
        <d v="2022-03-09T00:00:00"/>
        <d v="2022-03-25T00:00:00"/>
        <d v="2022-08-24T00:00:00"/>
        <d v="2022-05-18T00:00:00"/>
        <d v="2022-04-05T00:00:00"/>
        <d v="2022-03-02T00:00:00"/>
        <d v="2022-04-08T00:00:00"/>
        <d v="2022-02-25T00:00:00"/>
        <d v="2022-04-10T00:00:00"/>
        <d v="2022-09-07T00:00:00"/>
        <d v="2022-03-03T00:00:00"/>
        <d v="2022-03-16T00:00:00"/>
        <d v="2022-04-07T00:00:00"/>
        <d v="2022-06-09T00:00:00"/>
        <d v="2022-03-15T00:00:00"/>
        <d v="2022-03-18T00:00:00"/>
        <d v="2022-09-14T00:00:00"/>
        <d v="2022-04-01T00:00:00"/>
        <d v="2022-05-04T00:00:00"/>
        <m/>
        <d v="2022-04-20T00:00:00"/>
        <d v="2022-04-18T00:00:00"/>
        <d v="2022-03-05T00:00:00"/>
        <d v="2022-04-28T00:00:00"/>
        <d v="2022-07-01T00:00:00"/>
      </sharedItems>
      <fieldGroup par="57" base="27">
        <rangePr groupBy="days" startDate="2022-01-14T00:00:00" endDate="2022-09-15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15-09-2022"/>
        </groupItems>
      </fieldGroup>
    </cacheField>
    <cacheField name="Tiempo de Licitación (dias)" numFmtId="0">
      <sharedItems containsString="0" containsBlank="1" containsNumber="1" containsInteger="1" minValue="7" maxValue="44818"/>
    </cacheField>
    <cacheField name="Fecha de Cierre de Licitación  (dd-mm-aa)" numFmtId="0">
      <sharedItems containsDate="1" containsMixedTypes="1" minDate="1900-01-06T00:00:00" maxDate="2022-09-23T00:00:00" count="90">
        <d v="2022-02-17T00:00:00"/>
        <d v="2022-02-19T00:00:00"/>
        <d v="2022-02-24T00:00:00"/>
        <d v="2022-03-24T00:00:00"/>
        <d v="2022-02-03T00:00:00"/>
        <d v="2022-02-05T00:00:00"/>
        <d v="2022-02-08T00:00:00"/>
        <d v="2022-02-12T00:00:00"/>
        <d v="2022-02-14T00:00:00"/>
        <d v="2022-02-18T00:00:00"/>
        <d v="2022-02-27T00:00:00"/>
        <d v="2022-03-03T00:00:00"/>
        <d v="2022-03-05T00:00:00"/>
        <d v="2022-05-04T00:00:00"/>
        <d v="2022-03-17T00:00:00"/>
        <d v="2022-03-14T00:00:00"/>
        <d v="2022-03-10T00:00:00"/>
        <d v="2022-03-11T00:00:00"/>
        <d v="2022-02-10T00:00:00"/>
        <d v="2022-02-16T00:00:00"/>
        <d v="2022-02-21T00:00:00"/>
        <d v="2022-06-21T00:00:00"/>
        <d v="2022-05-02T00:00:00"/>
        <d v="2022-05-23T00:00:00"/>
        <d v="2022-04-15T00:00:00"/>
        <d v="2022-03-31T00:00:00"/>
        <d v="2022-03-16T00:00:00"/>
        <d v="2022-09-14T00:00:00"/>
        <d v="2022-03-02T00:00:00"/>
        <d v="2022-02-22T00:00:00"/>
        <d v="2022-03-28T00:00:00"/>
        <d v="1900-01-14T00:00:00"/>
        <d v="1900-01-10T00:00:00"/>
        <d v="1900-01-11T00:00:00"/>
        <d v="1900-01-08T00:00:00"/>
        <d v="1900-01-13T00:00:00"/>
        <d v="1900-01-17T00:00:00"/>
        <d v="1900-01-06T00:00:00"/>
        <d v="2022-03-01T00:00:00"/>
        <d v="2022-04-04T00:00:00"/>
        <d v="2022-03-15T00:00:00"/>
        <d v="2022-04-19T00:00:00"/>
        <d v="2022-04-26T00:00:00"/>
        <d v="2022-05-25T00:00:00"/>
        <d v="2022-04-06T00:00:00"/>
        <d v="2022-04-12T00:00:00"/>
        <d v="2022-04-20T00:00:00"/>
        <d v="2022-04-27T00:00:00"/>
        <d v="2022-05-10T00:00:00"/>
        <d v="2022-05-11T00:00:00"/>
        <d v="2022-05-18T00:00:00"/>
        <d v="2022-06-08T00:00:00"/>
        <d v="2022-07-20T00:00:00"/>
        <d v="2022-02-20T00:00:00"/>
        <d v="2022-03-07T00:00:00"/>
        <d v="2022-03-09T00:00:00"/>
        <d v="2022-04-07T00:00:00"/>
        <d v="2022-02-15T00:00:00"/>
        <d v="2022-02-23T00:00:00"/>
        <d v="2022-08-09T00:00:00"/>
        <d v="2022-03-30T00:00:00"/>
        <d v="2022-08-07T00:00:00"/>
        <d v="2022-07-05T00:00:00"/>
        <d v="2022-03-29T00:00:00"/>
        <d v="2022-04-14T00:00:00"/>
        <d v="2022-09-08T00:00:00"/>
        <d v="2022-06-02T00:00:00"/>
        <d v="2022-04-11T00:00:00"/>
        <d v="2022-03-22T00:00:00"/>
        <d v="2022-04-23T00:00:00"/>
        <d v="2022-04-05T00:00:00"/>
        <d v="2022-04-25T00:00:00"/>
        <d v="2022-09-22T00:00:00"/>
        <d v="2022-04-17T00:00:00"/>
        <d v="2022-04-10T00:00:00"/>
        <d v="2022-05-05T00:00:00"/>
        <d v="2022-06-29T00:00:00"/>
        <d v="2022-03-21T00:00:00"/>
        <d v="2022-03-13T00:00:00"/>
        <d v="2022-03-08T00:00:00"/>
        <d v="2022-03-25T00:00:00"/>
        <d v="2022-09-21T00:00:00"/>
        <d v="2022-04-21T00:00:00"/>
        <d v="2022-04-30T00:00:00"/>
        <d v="2022-05-24T00:00:00"/>
        <s v="--"/>
        <d v="2022-05-08T00:00:00"/>
        <d v="2022-05-16T00:00:00"/>
        <d v="2022-03-23T00:00:00"/>
        <d v="2022-07-21T00:00:00"/>
      </sharedItems>
    </cacheField>
    <cacheField name="Fecha Inicio evaluación ex Ante_x000a_(dd-mm-aa)" numFmtId="0">
      <sharedItems containsNonDate="0" containsDate="1" containsString="0" containsBlank="1" minDate="2022-02-07T00:00:00" maxDate="2022-09-28T00:00:00"/>
    </cacheField>
    <cacheField name="Tiempo Ev exante (días)" numFmtId="0">
      <sharedItems containsString="0" containsBlank="1" containsNumber="1" containsInteger="1" minValue="6" maxValue="44830"/>
    </cacheField>
    <cacheField name="Fecha Término evaluación Ex Ante_x000a_(dd-mm-aa)" numFmtId="0">
      <sharedItems containsDate="1" containsMixedTypes="1" minDate="1900-01-13T00:00:00" maxDate="2022-10-13T00:00:00"/>
    </cacheField>
    <cacheField name="Fecha Adjudicacion    (dd-mm-aa)" numFmtId="0">
      <sharedItems containsNonDate="0" containsDate="1" containsString="0" containsBlank="1" minDate="2022-02-14T00:00:00" maxDate="2022-10-15T00:00:00"/>
    </cacheField>
    <cacheField name="Tiempo Contratación (días)" numFmtId="0">
      <sharedItems containsString="0" containsBlank="1" containsNumber="1" containsInteger="1" minValue="5" maxValue="60"/>
    </cacheField>
    <cacheField name="Fecha Contratación o Renovación Contrato(Res. Contrato)  (dd-mm-aa)" numFmtId="14">
      <sharedItems containsNonDate="0" containsDate="1" containsString="0" containsBlank="1" minDate="2022-02-25T00:00:00" maxDate="2022-10-25T00:00:00"/>
    </cacheField>
    <cacheField name="Tiempo Proyecto (mes)" numFmtId="1">
      <sharedItems containsString="0" containsBlank="1" containsNumber="1" containsInteger="1" minValue="4" maxValue="12"/>
    </cacheField>
    <cacheField name="Fecha Término Ejecución (dd-mm-aa)" numFmtId="14">
      <sharedItems containsNonDate="0" containsDate="1" containsString="0" containsBlank="1" minDate="2022-09-20T00:00:00" maxDate="2023-06-13T00:00:00"/>
    </cacheField>
    <cacheField name="Fecha de término del Contrato _x000a_(dd-mm-aa)" numFmtId="14">
      <sharedItems containsNonDate="0" containsDate="1" containsString="0" containsBlank="1" minDate="2022-11-19T00:00:00" maxDate="2023-08-12T00:00:00"/>
    </cacheField>
    <cacheField name="Pagos Enero" numFmtId="0">
      <sharedItems containsString="0" containsBlank="1" containsNumber="1" containsInteger="1" minValue="2212500" maxValue="3570000"/>
    </cacheField>
    <cacheField name="Pagos Febrero" numFmtId="0">
      <sharedItems containsString="0" containsBlank="1" containsNumber="1" containsInteger="1" minValue="885000" maxValue="4425000"/>
    </cacheField>
    <cacheField name="Pagos Marzo" numFmtId="0">
      <sharedItems containsBlank="1" containsMixedTypes="1" containsNumber="1" containsInteger="1" minValue="31800" maxValue="12270000"/>
    </cacheField>
    <cacheField name="Pagos Abril" numFmtId="0">
      <sharedItems containsString="0" containsBlank="1" containsNumber="1" minValue="80000" maxValue="53352000"/>
    </cacheField>
    <cacheField name="Pagos Mayo" numFmtId="0">
      <sharedItems containsString="0" containsBlank="1" containsNumber="1" containsInteger="1" minValue="127200" maxValue="60750000"/>
    </cacheField>
    <cacheField name="Pagos Junio" numFmtId="0">
      <sharedItems containsString="0" containsBlank="1" containsNumber="1" minValue="135000" maxValue="140600000"/>
    </cacheField>
    <cacheField name="Pagos Julio" numFmtId="0">
      <sharedItems containsString="0" containsBlank="1" containsNumber="1" minValue="55000" maxValue="106012800"/>
    </cacheField>
    <cacheField name="Pagos Agosto" numFmtId="0">
      <sharedItems containsString="0" containsBlank="1" containsNumber="1" minValue="700000" maxValue="110713500"/>
    </cacheField>
    <cacheField name="Pagos Septiembre" numFmtId="0">
      <sharedItems containsString="0" containsBlank="1" containsNumber="1" minValue="2088000" maxValue="161964000"/>
    </cacheField>
    <cacheField name="Pagos Octubre" numFmtId="0">
      <sharedItems containsString="0" containsBlank="1" containsNumber="1" containsInteger="1" minValue="1045000" maxValue="81420000"/>
    </cacheField>
    <cacheField name="Pagos Noviembre" numFmtId="0">
      <sharedItems containsString="0" containsBlank="1" containsNumber="1" containsInteger="1" minValue="604476" maxValue="80000000"/>
    </cacheField>
    <cacheField name="Pagos Diciembre" numFmtId="0">
      <sharedItems containsNonDate="0" containsString="0" containsBlank="1"/>
    </cacheField>
    <cacheField name="TOTAL de Pagos Planificados" numFmtId="168">
      <sharedItems containsSemiMixedTypes="0" containsString="0" containsNumber="1" containsInteger="1" minValue="636000" maxValue="179960000"/>
    </cacheField>
    <cacheField name="Inversión comunal $2" numFmtId="168">
      <sharedItems containsSemiMixedTypes="0" containsString="0" containsNumber="1" containsInteger="1" minValue="636000" maxValue="179960000"/>
    </cacheField>
    <cacheField name="Revisión (Total Pagos - Inversion Total)" numFmtId="0">
      <sharedItems/>
    </cacheField>
    <cacheField name="N° Cuotas" numFmtId="0">
      <sharedItems containsSemiMixedTypes="0" containsString="0" containsNumber="1" containsInteger="1" minValue="1" maxValue="2"/>
    </cacheField>
    <cacheField name="Riesgo" numFmtId="0">
      <sharedItems containsNonDate="0" containsString="0" containsBlank="1"/>
    </cacheField>
    <cacheField name="Revisión NC" numFmtId="0">
      <sharedItems containsNonDate="0" containsString="0" containsBlank="1"/>
    </cacheField>
    <cacheField name="Meses" numFmtId="0" databaseField="0">
      <fieldGroup base="27">
        <rangePr groupBy="months" startDate="2022-01-14T00:00:00" endDate="2022-09-15T00:00:00"/>
        <groupItems count="14">
          <s v="&lt;14-01-2022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15-09-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 Orellana Padilla" refreshedDate="44550.72513958333" createdVersion="6" refreshedVersion="6" minRefreshableVersion="3" recordCount="1618" xr:uid="{FCD8E031-4B41-4CD1-A2AE-56F45B41C51F}">
  <cacheSource type="worksheet">
    <worksheetSource ref="A1:BE1619" sheet="PIP NACIONAL"/>
  </cacheSource>
  <cacheFields count="58">
    <cacheField name="ID PIP" numFmtId="0">
      <sharedItems containsBlank="1"/>
    </cacheField>
    <cacheField name="Región" numFmtId="0">
      <sharedItems count="16">
        <s v="Región01"/>
        <s v="Región02"/>
        <s v="Región03"/>
        <s v="Región04"/>
        <s v="Región05"/>
        <s v="Región06"/>
        <s v="Región07"/>
        <s v="Región08"/>
        <s v="Región09"/>
        <s v="Región10"/>
        <s v="Región11"/>
        <s v="Región12"/>
        <s v="Región13"/>
        <s v="Región14"/>
        <s v="Región15"/>
        <s v="Región16"/>
      </sharedItems>
    </cacheField>
    <cacheField name="Comuna" numFmtId="0">
      <sharedItems count="349">
        <s v="Alto Hospicio"/>
        <s v="Pozo Almonte"/>
        <s v="Camiña"/>
        <s v="Huara"/>
        <s v="Iquique"/>
        <s v="Colchane"/>
        <s v="Pica"/>
        <s v="Regional/Provincial"/>
        <s v="Antofagasta"/>
        <s v="Tocopilla"/>
        <s v="Calama"/>
        <s v="Taltal"/>
        <s v="Mejillones"/>
        <s v="San Pedro de Atacama"/>
        <s v="María Elena"/>
        <s v="Sierra Gorda"/>
        <s v="Copiapó"/>
        <s v="Tierra Amarilla"/>
        <s v="Vallenar"/>
        <s v="Huasco"/>
        <s v="Freirina"/>
        <s v="Caldera"/>
        <s v="Chañaral"/>
        <s v="Diego de Almagro"/>
        <s v="Alto del Carmen"/>
        <s v="Copiapo"/>
        <s v="La Higuera"/>
        <s v="La Serena"/>
        <s v="Coquimbo"/>
        <s v="Ovalle"/>
        <s v="Illapel"/>
        <s v="Los Vilos"/>
        <s v="Monte Patria"/>
        <s v="Andacollo"/>
        <s v="Paiguano"/>
        <s v="Vicuña"/>
        <s v="Canela"/>
        <s v="Salamanca"/>
        <s v="Combarbalá"/>
        <s v="Punitaqui"/>
        <s v="Río Hurtado"/>
        <s v="Petorca"/>
        <s v="La Ligua"/>
        <s v="Cabildo"/>
        <s v="Llaillay"/>
        <s v="Catemu"/>
        <s v="Nogales"/>
        <s v="Hijuelas"/>
        <s v="San Antonio"/>
        <s v="Cartagena"/>
        <s v="Calle Larga"/>
        <s v="Rinconada"/>
        <s v="Limache"/>
        <s v="Olmué"/>
        <s v="Quintero"/>
        <s v="Puchuncaví"/>
        <s v="Valparaíso"/>
        <s v="Viña del Mar"/>
        <s v="San Felipe"/>
        <s v="Los Andes"/>
        <s v="San Esteban"/>
        <s v="Putaendo"/>
        <s v="Calera"/>
        <s v="La Cruz"/>
        <s v="Quillota"/>
        <s v="Quilpué"/>
        <s v="Villa Alemana"/>
        <s v="Casablanca"/>
        <s v="Concón"/>
        <s v="Algarrobo"/>
        <s v="El Quisco"/>
        <s v="El Tabo"/>
        <s v="Santo Domingo"/>
        <s v="Santa María"/>
        <s v="Panquehue"/>
        <s v="Papudo"/>
        <s v="Zapallar"/>
        <s v="Graneros"/>
        <s v="Machalí"/>
        <s v="Rengo"/>
        <s v="San Fernando"/>
        <s v="Nancagua"/>
        <s v="Lolol"/>
        <s v="Rancagua"/>
        <s v="Codegua"/>
        <s v="Coinco"/>
        <s v="Chimbarongo"/>
        <s v="Paredones"/>
        <s v="Litueche"/>
        <s v="Pichilemu"/>
        <s v="Santa Cruz"/>
        <s v="Mostazal"/>
        <s v="Requínoa"/>
        <s v="Quinta de Tilcoco"/>
        <s v="Malloa"/>
        <s v="Olivar"/>
        <s v="Doñihue"/>
        <s v="Coltauco"/>
        <s v="San Vicente"/>
        <s v="Peumo"/>
        <s v="Pichidegua"/>
        <s v="Las Cabras"/>
        <s v="Placilla"/>
        <s v="Chépica"/>
        <s v="Palmilla"/>
        <s v="Pumanque"/>
        <s v="Peralillo"/>
        <s v="Marchigüe"/>
        <s v="La Estrella"/>
        <s v="Navidad"/>
        <s v="Marchihue"/>
        <s v="Talca"/>
        <s v="Curepto"/>
        <s v="San Clemente"/>
        <s v="San Rafael"/>
        <s v="Yerbas Buenas"/>
        <s v="Retiro"/>
        <s v="Longaví"/>
        <s v="Colbún"/>
        <s v="Pencahue"/>
        <s v="Vichuquén"/>
        <s v="Licantén"/>
        <s v="Curicó"/>
        <s v="Linares"/>
        <s v="Cauquenes"/>
        <s v="Curico"/>
        <s v="Teno"/>
        <s v="Romeral"/>
        <s v="Molina"/>
        <s v="Sagrada Familia"/>
        <s v="Rauco"/>
        <s v="CHANCO"/>
        <s v="EMPEDRADO"/>
        <s v="PELLUHUE"/>
        <s v="PARRAL"/>
        <s v="RETIRO "/>
        <s v="LONGAVI "/>
        <s v="VILLA ALEGRE"/>
        <s v="COLBUN"/>
        <s v="CONSTITUCION"/>
        <s v="MAULE"/>
        <s v="SAN JAVIER"/>
        <s v="PELARCO"/>
        <s v="SAN RAFAEL "/>
        <s v="RIO CLARO "/>
        <s v="CURICO "/>
        <s v="HUALAÑE"/>
        <s v="LICANTEN"/>
        <s v="VICHUQUEN"/>
        <s v="LONGAVI"/>
        <s v="RIO CLARO"/>
        <s v="Cañete"/>
        <s v="Curanilahue"/>
        <s v="Quilaco"/>
        <s v="Santa Bárbara"/>
        <s v="Alto Biobío"/>
        <s v="Hualpén"/>
        <s v="Santa Juana"/>
        <s v="Hualqui"/>
        <s v="Talcahuano"/>
        <s v="Arauco"/>
        <s v="Lota"/>
        <s v="Coronel"/>
        <s v="Tomé"/>
        <s v="Penco"/>
        <s v="Concepción"/>
        <s v="San Pedro de la Paz"/>
        <s v="Antuco"/>
        <s v="Cabrero"/>
        <s v="Chiguayante"/>
        <s v="Contulmo"/>
        <s v="Laja"/>
        <s v="Los Álamos"/>
        <s v="Los Ángeles"/>
        <s v="Mulchén"/>
        <s v="Nacimiento"/>
        <s v="Negrete"/>
        <s v="Quilleco"/>
        <s v="San Rosendo"/>
        <s v="Tirúa"/>
        <s v="Tucapel"/>
        <s v="Yumbel"/>
        <s v="Lebu"/>
        <s v="Florida"/>
        <s v="Angol"/>
        <s v="Lumaco "/>
        <s v="Renaico"/>
        <s v="Victoria"/>
        <s v="Cholchol"/>
        <s v="Pitrufquén"/>
        <s v="Ercilla"/>
        <s v="Lumaco"/>
        <s v="Lonquimay"/>
        <s v="Freire"/>
        <s v="Gorbea"/>
        <s v="Loncoche"/>
        <s v="Carahue"/>
        <s v="Collipulli"/>
        <s v="Cunco"/>
        <s v="Curacautín"/>
        <s v="Curarrehue"/>
        <s v="Galvarino"/>
        <s v="Lautaro"/>
        <s v="Los Sauces"/>
        <s v="Melipeuco"/>
        <s v="Nueva Imperial"/>
        <s v="Padre Las Casas"/>
        <s v="Perquenco"/>
        <s v="Pucón"/>
        <s v="Purén"/>
        <s v="Saavedra"/>
        <s v="Temuco"/>
        <s v="Teodoro Schmidt"/>
        <s v="Toltén"/>
        <s v="Traiguén"/>
        <s v="Vilcún"/>
        <s v="Villarrica"/>
        <s v="Puerto Montt"/>
        <s v="Castro"/>
        <s v="Río Negro"/>
        <s v="Puyehue"/>
        <s v="San Pablo"/>
        <s v="Los Muermos"/>
        <s v="Calbuco"/>
        <s v="Cochamó"/>
        <s v="Fresia"/>
        <s v="Frutillar"/>
        <s v="Llanquihue"/>
        <s v="Maullín"/>
        <s v="Puerto Varas"/>
        <s v="Osorno"/>
        <s v="Puerto Octay"/>
        <s v="Purranque"/>
        <s v="San Juan de la Costa"/>
        <s v="Dalcahue"/>
        <s v="Curaco de Vélez"/>
        <s v="Ancud"/>
        <s v="Quemchi"/>
        <s v="Queilén"/>
        <s v="Quellón"/>
        <s v="Quinchao"/>
        <s v="Chonchi"/>
        <s v="Puqueldón"/>
        <s v="Hualaihué"/>
        <s v="Chaitén"/>
        <s v="Futaleufú"/>
        <s v="Palena"/>
        <s v="Río Ibáñez"/>
        <s v="Coyhaique"/>
        <s v="Aysén"/>
        <s v="O’Higgins"/>
        <s v="Cochrane"/>
        <s v="Cisnes"/>
        <s v="Chile Chico"/>
        <s v="Lago Verde "/>
        <s v="Tortel"/>
        <s v="Punta Arenas"/>
        <s v="Natales"/>
        <s v="Porvenir"/>
        <s v="Cabo de Hornos (Ex - Navarino)"/>
        <s v="Puente Alto"/>
        <s v="La Pintana"/>
        <s v="El Bosque"/>
        <s v="Pedro Aguirre Cerda"/>
        <s v="Cerrillos"/>
        <s v="Lo Prado"/>
        <s v="Estación Central"/>
        <s v="Quinta Normal"/>
        <s v="Colina"/>
        <s v="Lampa "/>
        <s v="Tiltil"/>
        <s v="Recoleta"/>
        <s v="Conchalí"/>
        <s v="Santiago"/>
        <s v="El Monte"/>
        <s v="Isla de Maipo"/>
        <s v="Padre Hurtado"/>
        <s v="Peñaflor"/>
        <s v="Talagante"/>
        <s v="San Pedro"/>
        <s v="Melipilla"/>
        <s v="Curacaví"/>
        <s v="María Pinto"/>
        <s v="Buin"/>
        <s v="paine"/>
        <s v="san Bernardo"/>
        <s v="Cerro Navia"/>
        <s v="Renca"/>
        <s v="Pudahuel"/>
        <s v="La Granja"/>
        <s v="Peñalolén"/>
        <s v="San Joaquín"/>
        <s v="Macul"/>
        <s v="Ñuñoa"/>
        <s v="Huechuraba"/>
        <s v="Independencia"/>
        <s v="Quilicura"/>
        <s v="Maipú"/>
        <s v="Lo Espejo"/>
        <s v="San Ramón"/>
        <s v="La Cisterna"/>
        <s v="San Miguel"/>
        <s v="La Florida"/>
        <s v="Las Condes"/>
        <s v="Lo Barnechea"/>
        <s v="Pirque"/>
        <s v="San José de Maipo"/>
        <s v="Calera de Tango"/>
        <s v="Alhué"/>
        <s v="La Reina"/>
        <s v="Providencia"/>
        <s v="Valdivia"/>
        <s v="Panguipulli"/>
        <s v="Los Lagos"/>
        <s v="Mariquina"/>
        <s v="Paillaco"/>
        <s v="Río Bueno"/>
        <s v="La Unión"/>
        <s v="Futrono"/>
        <s v="Lago Ranco"/>
        <s v="Máfil"/>
        <s v="Lanco"/>
        <s v="Corral"/>
        <s v="La Union"/>
        <s v="Arica"/>
        <s v="Camarones"/>
        <s v="Putre"/>
        <s v="General Lagos"/>
        <s v="Bulnes"/>
        <s v="Chillán Viejo"/>
        <s v="San Nicolás"/>
        <s v="Quillón"/>
        <s v="Ránquil"/>
        <s v="El Carmen"/>
        <s v="Quirihue"/>
        <s v="Chillán"/>
        <s v="San Carlos"/>
        <s v="Pinto"/>
        <s v="Pemuco"/>
        <s v="Ñiquén"/>
        <s v="San Fabián"/>
        <s v="Coelemu"/>
        <s v="Cobquecura"/>
        <s v="Coihueco"/>
        <s v="Portezuelo"/>
        <s v="San Ignacio"/>
        <s v="Yungay"/>
        <s v="Ninhue"/>
        <s v="Treguaco"/>
      </sharedItems>
    </cacheField>
    <cacheField name="Territorio/Localidad" numFmtId="0">
      <sharedItems containsBlank="1" longText="1"/>
    </cacheField>
    <cacheField name="Programa" numFmtId="0">
      <sharedItems count="7">
        <s v="Acción"/>
        <s v="Acción_autogestionada"/>
        <s v="Acción_Local"/>
        <s v="Yo_Emprendo"/>
        <s v="Yo_Emprendo_Semilla"/>
        <s v="Yo_Emprendo_Semilla_SSyOO"/>
        <s v="Apoyo_a_tu_Plan_laboral"/>
      </sharedItems>
    </cacheField>
    <cacheField name="Componente/Línea" numFmtId="0">
      <sharedItems/>
    </cacheField>
    <cacheField name="Código de Línea" numFmtId="0">
      <sharedItems containsSemiMixedTypes="0" containsString="0" containsNumber="1" containsInteger="1" minValue="3701" maxValue="8913"/>
    </cacheField>
    <cacheField name="Total coberturas (N°)" numFmtId="0">
      <sharedItems containsSemiMixedTypes="0" containsString="0" containsNumber="1" containsInteger="1" minValue="1" maxValue="220"/>
    </cacheField>
    <cacheField name="Inversión comunal $" numFmtId="0">
      <sharedItems containsSemiMixedTypes="0" containsString="0" containsNumber="1" containsInteger="1" minValue="636000" maxValue="179960000" count="443">
        <n v="18000000"/>
        <n v="12000000"/>
        <n v="20400000"/>
        <n v="12034008"/>
        <n v="2088000"/>
        <n v="35700000"/>
        <n v="26187500"/>
        <n v="19390000"/>
        <n v="29085000"/>
        <n v="15000000"/>
        <n v="10800000"/>
        <n v="43627500"/>
        <n v="53322500"/>
        <n v="16200000"/>
        <n v="29400000"/>
        <n v="10080000"/>
        <n v="8400000"/>
        <n v="4200000"/>
        <n v="46200000"/>
        <n v="8585000"/>
        <n v="8800000"/>
        <n v="5280000"/>
        <n v="7040000"/>
        <n v="6880000"/>
        <n v="40000000"/>
        <n v="20500000"/>
        <n v="28000000"/>
        <n v="12558000"/>
        <n v="48000000"/>
        <n v="8372000"/>
        <n v="55200000"/>
        <n v="21611772"/>
        <n v="18009810"/>
        <n v="19210464"/>
        <n v="6264000"/>
        <n v="35000000"/>
        <n v="10000000"/>
        <n v="30000000"/>
        <n v="20000000"/>
        <n v="5000000"/>
        <n v="25000000"/>
        <n v="35400000"/>
        <n v="22125000"/>
        <n v="44250000"/>
        <n v="8850000"/>
        <n v="122700000"/>
        <n v="16360000"/>
        <n v="8180000"/>
        <n v="89980000"/>
        <n v="40900000"/>
        <n v="16809156"/>
        <n v="15008175"/>
        <n v="15608502"/>
        <n v="17000000"/>
        <n v="16000000"/>
        <n v="12390000"/>
        <n v="14160000"/>
        <n v="13275000"/>
        <n v="15045000"/>
        <n v="10620000"/>
        <n v="94070000"/>
        <n v="33538000"/>
        <n v="23722000"/>
        <n v="17178000"/>
        <n v="31902000"/>
        <n v="66258000"/>
        <n v="25358000"/>
        <n v="12270000"/>
        <n v="28857552"/>
        <n v="19200000"/>
        <n v="9600000"/>
        <n v="8352000"/>
        <n v="19080000"/>
        <n v="7632000"/>
        <n v="21420000"/>
        <n v="26520000"/>
        <n v="4080000"/>
        <n v="8160000"/>
        <n v="15300000"/>
        <n v="30600000"/>
        <n v="38950000"/>
        <n v="47500000"/>
        <n v="6650000"/>
        <n v="11400000"/>
        <n v="32300000"/>
        <n v="38000000"/>
        <n v="34500000"/>
        <n v="42480000"/>
        <n v="7080000"/>
        <n v="11505000"/>
        <n v="32745000"/>
        <n v="26550000"/>
        <n v="62168000"/>
        <n v="116974000"/>
        <n v="11452000"/>
        <n v="9816000"/>
        <n v="24540000"/>
        <n v="21268000"/>
        <n v="26176000"/>
        <n v="31084000"/>
        <n v="11406213"/>
        <n v="9004905"/>
        <n v="12006540"/>
        <n v="4176000"/>
        <n v="35738500"/>
        <n v="6360000"/>
        <n v="1908000"/>
        <n v="636000"/>
        <n v="1272000"/>
        <n v="2544000"/>
        <n v="10812000"/>
        <n v="5088000"/>
        <n v="3180000"/>
        <n v="5724000"/>
        <n v="25300000"/>
        <n v="2200000"/>
        <n v="12100000"/>
        <n v="4400000"/>
        <n v="13200000"/>
        <n v="3300000"/>
        <n v="1100000"/>
        <n v="7700000"/>
        <n v="15400000"/>
        <n v="149400000"/>
        <n v="12600000"/>
        <n v="131400000"/>
        <n v="24300000"/>
        <n v="60300000"/>
        <n v="43200000"/>
        <n v="21600000"/>
        <n v="9900000"/>
        <n v="45900000"/>
        <n v="8100000"/>
        <n v="11700000"/>
        <n v="4500000"/>
        <n v="35100000"/>
        <n v="23400000"/>
        <n v="5400000"/>
        <n v="9000000"/>
        <n v="27900000"/>
        <n v="13500000"/>
        <n v="2700000"/>
        <n v="6300000"/>
        <n v="22500000"/>
        <n v="7200000"/>
        <n v="80000000"/>
        <n v="28300000"/>
        <n v="72000000"/>
        <n v="6400000"/>
        <n v="64000000"/>
        <n v="32000000"/>
        <n v="24800000"/>
        <n v="3200000"/>
        <n v="5600000"/>
        <n v="4000000"/>
        <n v="13600000"/>
        <n v="4800000"/>
        <n v="17600000"/>
        <n v="10400000"/>
        <n v="8000000"/>
        <n v="24000000"/>
        <n v="24090000"/>
        <n v="29600000"/>
        <n v="25600000"/>
        <n v="77600000"/>
        <n v="148000000"/>
        <n v="102400000"/>
        <n v="12800000"/>
        <n v="11200000"/>
        <n v="16800000"/>
        <n v="1600000"/>
        <n v="36800000"/>
        <n v="26400000"/>
        <n v="20105000"/>
        <n v="16084000"/>
        <n v="4021000"/>
        <n v="3216800"/>
        <n v="4825200"/>
        <n v="6433600"/>
        <n v="24126000"/>
        <n v="1608400"/>
        <n v="2412600"/>
        <n v="5629400"/>
        <n v="10454600"/>
        <n v="6754419"/>
        <n v="8190000"/>
        <n v="11600000"/>
        <n v="8700000"/>
        <n v="13360000"/>
        <n v="13992000"/>
        <n v="12720000"/>
        <n v="28500000"/>
        <n v="19000000"/>
        <n v="9500000"/>
        <n v="27000000"/>
        <n v="16500000"/>
        <n v="7000000"/>
        <n v="68000000"/>
        <n v="48450000"/>
        <n v="31450000"/>
        <n v="20745000"/>
        <n v="56000000"/>
        <n v="20080000"/>
        <n v="8589319"/>
        <n v="8589323"/>
        <n v="17040000"/>
        <n v="14290905"/>
        <n v="6669089"/>
        <n v="5716362"/>
        <n v="7621816"/>
        <n v="20007267"/>
        <n v="23818175"/>
        <n v="20959994"/>
        <n v="15250666"/>
        <n v="10765176"/>
        <n v="8970980"/>
        <n v="17941960"/>
        <n v="11662274"/>
        <n v="9868078"/>
        <n v="22427450"/>
        <n v="9868011"/>
        <n v="60000000"/>
        <n v="7965000"/>
        <n v="15930000"/>
        <n v="17700000"/>
        <n v="22904000"/>
        <n v="27812000"/>
        <n v="26994000"/>
        <n v="18814000"/>
        <n v="28630000"/>
        <n v="17996000"/>
        <n v="15542000"/>
        <n v="36810000"/>
        <n v="20450000"/>
        <n v="57260000"/>
        <n v="49898000"/>
        <n v="21636000"/>
        <n v="21035000"/>
        <n v="21013366"/>
        <n v="15900000"/>
        <n v="15200000"/>
        <n v="14000000"/>
        <n v="11520000"/>
        <n v="27160000"/>
        <n v="23040000"/>
        <n v="23750000"/>
        <n v="21120000"/>
        <n v="28130000"/>
        <n v="15360000"/>
        <n v="33250000"/>
        <n v="24250000"/>
        <n v="81420000"/>
        <n v="123015000"/>
        <n v="110625000"/>
        <n v="65440000"/>
        <n v="32720000"/>
        <n v="44990000"/>
        <n v="49080000"/>
        <n v="68712000"/>
        <n v="63804000"/>
        <n v="45808000"/>
        <n v="110430000"/>
        <n v="10634000"/>
        <n v="6544000"/>
        <n v="8998000"/>
        <n v="75040875"/>
        <n v="18610137"/>
        <n v="40822236"/>
        <n v="15264000"/>
        <n v="45000000"/>
        <n v="50000000"/>
        <n v="70800000"/>
        <n v="85072000"/>
        <n v="55624000"/>
        <n v="50716000"/>
        <n v="64622000"/>
        <n v="58078000"/>
        <n v="40082000"/>
        <n v="58896000"/>
        <n v="83436000"/>
        <n v="61350000"/>
        <n v="19632000"/>
        <n v="76074000"/>
        <n v="79346000"/>
        <n v="43354000"/>
        <n v="179960000"/>
        <n v="54806000"/>
        <n v="44172000"/>
        <n v="70348000"/>
        <n v="120246000"/>
        <n v="8404578"/>
        <n v="93050685"/>
        <n v="3816000"/>
        <n v="10176000"/>
        <n v="34000000"/>
        <n v="18400000"/>
        <n v="27600000"/>
        <n v="23000000"/>
        <n v="16650000"/>
        <n v="12900000"/>
        <n v="30975000"/>
        <n v="31860000"/>
        <n v="93810000"/>
        <n v="73620000"/>
        <n v="62986000"/>
        <n v="46626000"/>
        <n v="14724000"/>
        <n v="18515533"/>
        <n v="18515532"/>
        <n v="27500000"/>
        <n v="22000000"/>
        <n v="21000000"/>
        <n v="40710000"/>
        <n v="37628000"/>
        <n v="22086000"/>
        <n v="12606887"/>
        <n v="24013080"/>
        <n v="24013060"/>
        <n v="62835000"/>
        <n v="39825000"/>
        <n v="39264000"/>
        <n v="23100000"/>
        <n v="11000000"/>
        <n v="8250000"/>
        <n v="10450000"/>
        <n v="15635050"/>
        <n v="11257218"/>
        <n v="10631817"/>
        <n v="10006416"/>
        <n v="12508020"/>
        <n v="9381015"/>
        <n v="17511228"/>
        <n v="16260426"/>
        <n v="14384223"/>
        <n v="11882619"/>
        <n v="10631834"/>
        <n v="13758822"/>
        <n v="21889035"/>
        <n v="45936000"/>
        <n v="13356000"/>
        <n v="16536000"/>
        <n v="11448000"/>
        <n v="13000000"/>
        <n v="6000000"/>
        <n v="47000000"/>
        <n v="36000000"/>
        <n v="81000000"/>
        <n v="54000000"/>
        <n v="4029840"/>
        <n v="6447744"/>
        <n v="5641776"/>
        <n v="8059680"/>
        <n v="7253712"/>
        <n v="9671616"/>
        <n v="8865648"/>
        <n v="13701456"/>
        <n v="12089520"/>
        <n v="10477584"/>
        <n v="2417904"/>
        <n v="4835808"/>
        <n v="11283552"/>
        <n v="17731296"/>
        <n v="52500000"/>
        <n v="31443000"/>
        <n v="39303750"/>
        <n v="23582250"/>
        <n v="62000000"/>
        <n v="71136000"/>
        <n v="31000000"/>
        <n v="7750000"/>
        <n v="54250000"/>
        <n v="51376000"/>
        <n v="19760000"/>
        <n v="23250000"/>
        <n v="38750000"/>
        <n v="27125000"/>
        <n v="34875000"/>
        <n v="35568000"/>
        <n v="31616000"/>
        <n v="39520000"/>
        <n v="74700000"/>
        <n v="66784000"/>
        <n v="70200000"/>
        <n v="27512625"/>
        <n v="19651875"/>
        <n v="15721500"/>
        <n v="11791125"/>
        <n v="15500000"/>
        <n v="46500000"/>
        <n v="15808000"/>
        <n v="55328000"/>
        <n v="19375000"/>
        <n v="12810000"/>
        <n v="10248000"/>
        <n v="6832000"/>
        <n v="29890000"/>
        <n v="5978000"/>
        <n v="42700000"/>
        <n v="4270000"/>
        <n v="13664000"/>
        <n v="25620000"/>
        <n v="17080000"/>
        <n v="8540000"/>
        <n v="19642000"/>
        <n v="21350000"/>
        <n v="15372000"/>
        <n v="11102000"/>
        <n v="22141202"/>
        <n v="16250000"/>
        <n v="37250000"/>
        <n v="5865000"/>
        <n v="14100000"/>
        <n v="18800000"/>
        <n v="9400000"/>
        <n v="3760000"/>
        <n v="6480000"/>
        <n v="21750000"/>
        <n v="17400000"/>
        <n v="4350000"/>
        <n v="15660000"/>
        <n v="19092000"/>
        <n v="4773000"/>
        <n v="29448000"/>
        <n v="30266000"/>
        <n v="7362000"/>
        <n v="5250000"/>
        <n v="57750000"/>
        <n v="5500000"/>
        <n v="80850000"/>
        <n v="54600000"/>
        <n v="26800000"/>
        <n v="55440000"/>
        <n v="4725000"/>
        <n v="54560000"/>
        <n v="4775000"/>
        <n v="117792000"/>
        <n v="4090000"/>
        <n v="21011445"/>
        <n v="17409483"/>
        <n v="30090000"/>
        <n v="98160000"/>
        <n v="69530000"/>
        <n v="53170000"/>
      </sharedItems>
    </cacheField>
    <cacheField name="Tarifa Unitaria" numFmtId="0">
      <sharedItems containsSemiMixedTypes="0" containsString="0" containsNumber="1" minValue="444444" maxValue="35738500"/>
    </cacheField>
    <cacheField name="Cobertura Regular_x000a_(Nº)" numFmtId="0">
      <sharedItems containsString="0" containsBlank="1" containsNumber="1" containsInteger="1" minValue="0" maxValue="166"/>
    </cacheField>
    <cacheField name="Cobertura SSyO_x000a_(Nº)" numFmtId="0">
      <sharedItems containsString="0" containsBlank="1" containsNumber="1" containsInteger="1" minValue="0" maxValue="220"/>
    </cacheField>
    <cacheField name="IRAL" numFmtId="0">
      <sharedItems containsBlank="1"/>
    </cacheField>
    <cacheField name="Tipo Usuario" numFmtId="0">
      <sharedItems/>
    </cacheField>
    <cacheField name="Grupo Objetivo" numFmtId="0">
      <sharedItems/>
    </cacheField>
    <cacheField name="Característica Grupo Objetivo" numFmtId="0">
      <sharedItems containsBlank="1" longText="1"/>
    </cacheField>
    <cacheField name="Modalidad de Acceso a la Oferta" numFmtId="0">
      <sharedItems count="4">
        <s v="Listado Predeterminado"/>
        <s v="Autogestionados"/>
        <s v="SPP"/>
        <s v="Listado Predeterminado con SPP"/>
      </sharedItems>
    </cacheField>
    <cacheField name="Modalidad de Asignación de recursos" numFmtId="0">
      <sharedItems/>
    </cacheField>
    <cacheField name="Correlativo Programa/Licitación" numFmtId="0">
      <sharedItems containsBlank="1" containsMixedTypes="1" containsNumber="1" containsInteger="1" minValue="1" maxValue="6"/>
    </cacheField>
    <cacheField name="Código de Licitación" numFmtId="0">
      <sharedItems containsMixedTypes="1" containsNumber="1" containsInteger="1" minValue="3701" maxValue="891302"/>
    </cacheField>
    <cacheField name="Cod región" numFmtId="0">
      <sharedItems containsBlank="1" containsMixedTypes="1" containsNumber="1" containsInteger="1" minValue="1" maxValue="15"/>
    </cacheField>
    <cacheField name="Correlativo proyecto en licitación" numFmtId="0">
      <sharedItems containsBlank="1" containsMixedTypes="1" containsNumber="1" containsInteger="1" minValue="1" maxValue="27"/>
    </cacheField>
    <cacheField name="ID Proyecto de Licitación" numFmtId="0">
      <sharedItems containsDate="1" containsBlank="1" containsMixedTypes="1" minDate="1900-01-02T01:06:12" maxDate="2022-03-02T00:00:00"/>
    </cacheField>
    <cacheField name="Desierta" numFmtId="0">
      <sharedItems containsString="0" containsBlank="1" containsNumber="1" containsInteger="1" minValue="17" maxValue="17"/>
    </cacheField>
    <cacheField name="Fecha de Inicio de Postulación   (dd-mm-aa)" numFmtId="0">
      <sharedItems containsDate="1" containsBlank="1" containsMixedTypes="1" minDate="2021-03-14T00:00:00" maxDate="2022-07-20T00:00:00"/>
    </cacheField>
    <cacheField name="Tiempo Postulación (días)" numFmtId="1">
      <sharedItems containsString="0" containsBlank="1" containsNumber="1" containsInteger="1" minValue="14" maxValue="44806"/>
    </cacheField>
    <cacheField name="Fecha de Término de Postulación   (dd-mm-aa)" numFmtId="0">
      <sharedItems containsDate="1" containsBlank="1" containsMixedTypes="1" minDate="1900-01-07T00:00:00" maxDate="2022-08-03T00:00:00"/>
    </cacheField>
    <cacheField name="Fecha Inicio Licitación   (dd-mm-aa)" numFmtId="0">
      <sharedItems containsNonDate="0" containsDate="1" containsString="0" containsBlank="1" minDate="2022-01-14T00:00:00" maxDate="2022-09-15T00:00:00" count="85">
        <d v="2022-03-10T00:00:00"/>
        <d v="2022-02-10T00:00:00"/>
        <d v="2022-02-24T00:00:00"/>
        <d v="2022-07-20T00:00:00"/>
        <d v="2022-01-27T00:00:00"/>
        <d v="2022-02-03T00:00:00"/>
        <d v="2022-02-15T00:00:00"/>
        <d v="2022-06-17T00:00:00"/>
        <d v="2022-04-04T00:00:00"/>
        <d v="2022-03-23T00:00:00"/>
        <d v="2022-09-13T00:00:00"/>
        <d v="2022-02-04T00:00:00"/>
        <d v="2022-03-01T00:00:00"/>
        <d v="2022-03-22T00:00:00"/>
        <d v="2022-03-21T00:00:00"/>
        <d v="2022-02-14T00:00:00"/>
        <d v="2022-02-28T00:00:00"/>
        <d v="2022-05-09T00:00:00"/>
        <d v="2022-04-25T00:00:00"/>
        <d v="2022-01-24T00:00:00"/>
        <d v="2022-04-11T00:00:00"/>
        <d v="2022-06-06T00:00:00"/>
        <d v="2022-02-02T00:00:00"/>
        <d v="2022-03-09T00:00:00"/>
        <d v="2022-04-07T00:00:00"/>
        <d v="2022-03-16T00:00:00"/>
        <d v="2022-03-03T00:00:00"/>
        <d v="2022-09-07T00:00:00"/>
        <d v="2022-01-26T00:00:00"/>
        <d v="2022-02-23T00:00:00"/>
        <d v="2022-02-16T00:00:00"/>
        <d v="2022-06-09T00:00:00"/>
        <d v="2022-02-21T00:00:00"/>
        <d v="2022-06-25T00:00:00"/>
        <d v="2022-02-01T00:00:00"/>
        <d v="2022-07-28T00:00:00"/>
        <d v="2022-02-25T00:00:00"/>
        <d v="2022-04-10T00:00:00"/>
        <d v="2022-01-21T00:00:00"/>
        <d v="2022-05-18T00:00:00"/>
        <d v="2022-04-12T00:00:00"/>
        <d v="2022-08-24T00:00:00"/>
        <d v="2022-04-05T00:00:00"/>
        <d v="2022-04-08T00:00:00"/>
        <d v="2022-01-14T00:00:00"/>
        <d v="2022-03-02T00:00:00"/>
        <d v="2022-03-04T00:00:00"/>
        <d v="2022-03-25T00:00:00"/>
        <d v="2022-04-19T00:00:00"/>
        <d v="2022-05-17T00:00:00"/>
        <d v="2022-05-03T00:00:00"/>
        <d v="2022-03-29T00:00:00"/>
        <d v="2022-07-05T00:00:00"/>
        <d v="2022-04-26T00:00:00"/>
        <d v="2022-05-10T00:00:00"/>
        <d v="2022-03-08T00:00:00"/>
        <d v="2022-04-01T00:00:00"/>
        <d v="2022-05-04T00:00:00"/>
        <d v="2022-03-18T00:00:00"/>
        <d v="2022-03-15T00:00:00"/>
        <d v="2022-09-14T00:00:00"/>
        <d v="2022-02-18T00:00:00"/>
        <d v="2022-02-17T00:00:00"/>
        <d v="2022-01-25T00:00:00"/>
        <d v="2022-01-31T00:00:00"/>
        <d v="2022-02-07T00:00:00"/>
        <d v="2022-02-09T00:00:00"/>
        <d v="2022-03-14T00:00:00"/>
        <d v="2022-02-08T00:00:00"/>
        <d v="2022-01-29T00:00:00"/>
        <m/>
        <d v="2022-04-18T00:00:00"/>
        <d v="2022-03-05T00:00:00"/>
        <d v="2022-04-28T00:00:00"/>
        <d v="2022-04-20T00:00:00"/>
        <d v="2022-01-18T00:00:00"/>
        <d v="2022-01-28T00:00:00"/>
        <d v="2022-01-20T00:00:00"/>
        <d v="2022-02-11T00:00:00"/>
        <d v="2022-07-01T00:00:00"/>
        <d v="2022-04-15T00:00:00"/>
        <d v="2022-05-06T00:00:00"/>
        <d v="2022-03-31T00:00:00"/>
        <d v="2022-03-11T00:00:00"/>
        <d v="2022-08-30T00:00:00"/>
      </sharedItems>
      <fieldGroup par="57" base="27">
        <rangePr groupBy="days" startDate="2022-01-14T00:00:00" endDate="2022-09-15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15-09-2022"/>
        </groupItems>
      </fieldGroup>
    </cacheField>
    <cacheField name="Tiempo de Licitación (dias)" numFmtId="0">
      <sharedItems containsString="0" containsBlank="1" containsNumber="1" containsInteger="1" minValue="7" maxValue="44818"/>
    </cacheField>
    <cacheField name="Fecha de Cierre de Licitación  (dd-mm-aa)" numFmtId="0">
      <sharedItems containsDate="1" containsMixedTypes="1" minDate="1900-01-06T00:00:00" maxDate="2022-09-23T00:00:00" count="90">
        <d v="2022-03-30T00:00:00"/>
        <d v="2022-03-02T00:00:00"/>
        <d v="2022-03-16T00:00:00"/>
        <d v="2022-08-09T00:00:00"/>
        <d v="2022-02-16T00:00:00"/>
        <d v="2022-02-23T00:00:00"/>
        <d v="1900-01-13T00:00:00"/>
        <d v="1900-01-17T00:00:00"/>
        <d v="1900-01-06T00:00:00"/>
        <d v="1900-01-08T00:00:00"/>
        <d v="1900-01-10T00:00:00"/>
        <d v="1900-01-11T00:00:00"/>
        <d v="1900-01-14T00:00:00"/>
        <d v="2022-04-04T00:00:00"/>
        <d v="2022-03-01T00:00:00"/>
        <d v="2022-03-14T00:00:00"/>
        <d v="2022-05-23T00:00:00"/>
        <d v="2022-03-15T00:00:00"/>
        <d v="2022-05-25T00:00:00"/>
        <d v="2022-02-08T00:00:00"/>
        <d v="2022-04-19T00:00:00"/>
        <d v="2022-04-26T00:00:00"/>
        <d v="2022-06-21T00:00:00"/>
        <d v="2022-02-17T00:00:00"/>
        <d v="2022-05-05T00:00:00"/>
        <d v="2022-02-15T00:00:00"/>
        <d v="2022-04-10T00:00:00"/>
        <d v="2022-03-28T00:00:00"/>
        <d v="2022-09-22T00:00:00"/>
        <d v="2022-04-17T00:00:00"/>
        <d v="2022-02-20T00:00:00"/>
        <d v="2022-03-21T00:00:00"/>
        <d v="2022-03-09T00:00:00"/>
        <d v="2022-03-17T00:00:00"/>
        <d v="2022-06-29T00:00:00"/>
        <d v="2022-03-03T00:00:00"/>
        <d v="2022-07-05T00:00:00"/>
        <d v="2022-02-27T00:00:00"/>
        <d v="2022-08-07T00:00:00"/>
        <d v="2022-04-25T00:00:00"/>
        <d v="2022-04-05T00:00:00"/>
        <d v="2022-02-10T00:00:00"/>
        <d v="2022-06-02T00:00:00"/>
        <d v="2022-05-02T00:00:00"/>
        <d v="2022-09-08T00:00:00"/>
        <d v="2022-04-11T00:00:00"/>
        <d v="2022-04-20T00:00:00"/>
        <d v="2022-04-23T00:00:00"/>
        <d v="2022-02-03T00:00:00"/>
        <d v="2022-02-24T00:00:00"/>
        <d v="2022-03-22T00:00:00"/>
        <d v="2022-03-24T00:00:00"/>
        <d v="2022-03-29T00:00:00"/>
        <d v="2022-04-14T00:00:00"/>
        <d v="2022-05-10T00:00:00"/>
        <d v="2022-06-08T00:00:00"/>
        <d v="2022-05-18T00:00:00"/>
        <d v="2022-04-27T00:00:00"/>
        <d v="2022-07-20T00:00:00"/>
        <d v="2022-04-12T00:00:00"/>
        <d v="2022-05-11T00:00:00"/>
        <d v="2022-04-06T00:00:00"/>
        <d v="2022-04-21T00:00:00"/>
        <d v="2022-05-24T00:00:00"/>
        <d v="2022-04-30T00:00:00"/>
        <d v="2022-03-07T00:00:00"/>
        <d v="2022-03-25T00:00:00"/>
        <d v="2022-09-21T00:00:00"/>
        <d v="2022-03-08T00:00:00"/>
        <d v="2022-03-13T00:00:00"/>
        <d v="2022-03-10T00:00:00"/>
        <d v="2022-03-11T00:00:00"/>
        <d v="2022-04-07T00:00:00"/>
        <d v="2022-02-14T00:00:00"/>
        <d v="2022-02-19T00:00:00"/>
        <d v="2022-03-05T00:00:00"/>
        <d v="2022-02-12T00:00:00"/>
        <d v="2022-02-18T00:00:00"/>
        <d v="2022-02-05T00:00:00"/>
        <s v="--"/>
        <d v="2022-05-08T00:00:00"/>
        <d v="2022-05-16T00:00:00"/>
        <d v="2022-02-22T00:00:00"/>
        <d v="2022-05-04T00:00:00"/>
        <d v="2022-02-21T00:00:00"/>
        <d v="2022-03-23T00:00:00"/>
        <d v="2022-07-21T00:00:00"/>
        <d v="2022-04-15T00:00:00"/>
        <d v="2022-03-31T00:00:00"/>
        <d v="2022-09-14T00:00:00"/>
      </sharedItems>
    </cacheField>
    <cacheField name="Fecha Inicio evaluación ex Ante_x000a_(dd-mm-aa)" numFmtId="0">
      <sharedItems containsNonDate="0" containsDate="1" containsString="0" containsBlank="1" minDate="2022-02-07T00:00:00" maxDate="2022-09-28T00:00:00"/>
    </cacheField>
    <cacheField name="Tiempo Ev exante (días)" numFmtId="0">
      <sharedItems containsString="0" containsBlank="1" containsNumber="1" containsInteger="1" minValue="6" maxValue="44830"/>
    </cacheField>
    <cacheField name="Fecha Término evaluación Ex Ante_x000a_(dd-mm-aa)" numFmtId="0">
      <sharedItems containsDate="1" containsMixedTypes="1" minDate="1900-01-13T00:00:00" maxDate="2022-10-13T00:00:00"/>
    </cacheField>
    <cacheField name="Fecha Adjudicacion    (dd-mm-aa)" numFmtId="0">
      <sharedItems containsNonDate="0" containsDate="1" containsString="0" containsBlank="1" minDate="2022-02-14T00:00:00" maxDate="2022-10-15T00:00:00"/>
    </cacheField>
    <cacheField name="Tiempo Contratación (días)" numFmtId="0">
      <sharedItems containsString="0" containsBlank="1" containsNumber="1" containsInteger="1" minValue="5" maxValue="60"/>
    </cacheField>
    <cacheField name="Fecha Contratación o Renovación Contrato(Res. Contrato)  (dd-mm-aa)" numFmtId="14">
      <sharedItems containsNonDate="0" containsDate="1" containsString="0" containsBlank="1" minDate="2022-02-25T00:00:00" maxDate="2022-10-25T00:00:00"/>
    </cacheField>
    <cacheField name="Tiempo Proyecto (mes)" numFmtId="1">
      <sharedItems containsString="0" containsBlank="1" containsNumber="1" containsInteger="1" minValue="4" maxValue="12"/>
    </cacheField>
    <cacheField name="Fecha Término Ejecución (dd-mm-aa)" numFmtId="14">
      <sharedItems containsNonDate="0" containsDate="1" containsString="0" containsBlank="1" minDate="2022-09-20T00:00:00" maxDate="2023-06-13T00:00:00"/>
    </cacheField>
    <cacheField name="Fecha de término del Contrato _x000a_(dd-mm-aa)" numFmtId="14">
      <sharedItems containsNonDate="0" containsDate="1" containsString="0" containsBlank="1" minDate="2022-11-19T00:00:00" maxDate="2023-08-12T00:00:00"/>
    </cacheField>
    <cacheField name="Pagos Enero" numFmtId="0">
      <sharedItems containsString="0" containsBlank="1" containsNumber="1" containsInteger="1" minValue="2212500" maxValue="3570000"/>
    </cacheField>
    <cacheField name="Pagos Febrero" numFmtId="0">
      <sharedItems containsString="0" containsBlank="1" containsNumber="1" containsInteger="1" minValue="885000" maxValue="4425000"/>
    </cacheField>
    <cacheField name="Pagos Marzo" numFmtId="0">
      <sharedItems containsBlank="1" containsMixedTypes="1" containsNumber="1" containsInteger="1" minValue="31800" maxValue="12270000"/>
    </cacheField>
    <cacheField name="Pagos Abril" numFmtId="0">
      <sharedItems containsString="0" containsBlank="1" containsNumber="1" minValue="80000" maxValue="53352000"/>
    </cacheField>
    <cacheField name="Pagos Mayo" numFmtId="0">
      <sharedItems containsString="0" containsBlank="1" containsNumber="1" containsInteger="1" minValue="127200" maxValue="60750000"/>
    </cacheField>
    <cacheField name="Pagos Junio" numFmtId="0">
      <sharedItems containsString="0" containsBlank="1" containsNumber="1" minValue="135000" maxValue="140600000"/>
    </cacheField>
    <cacheField name="Pagos Julio" numFmtId="0">
      <sharedItems containsString="0" containsBlank="1" containsNumber="1" minValue="55000" maxValue="106012800"/>
    </cacheField>
    <cacheField name="Pagos Agosto" numFmtId="0">
      <sharedItems containsString="0" containsBlank="1" containsNumber="1" minValue="700000" maxValue="110713500"/>
    </cacheField>
    <cacheField name="Pagos Septiembre" numFmtId="0">
      <sharedItems containsString="0" containsBlank="1" containsNumber="1" minValue="2088000" maxValue="161964000"/>
    </cacheField>
    <cacheField name="Pagos Octubre" numFmtId="0">
      <sharedItems containsString="0" containsBlank="1" containsNumber="1" containsInteger="1" minValue="1045000" maxValue="81420000"/>
    </cacheField>
    <cacheField name="Pagos Noviembre" numFmtId="0">
      <sharedItems containsString="0" containsBlank="1" containsNumber="1" containsInteger="1" minValue="604476" maxValue="80000000"/>
    </cacheField>
    <cacheField name="Pagos Diciembre" numFmtId="0">
      <sharedItems containsNonDate="0" containsString="0" containsBlank="1"/>
    </cacheField>
    <cacheField name="TOTAL de Pagos Planificados" numFmtId="168">
      <sharedItems containsSemiMixedTypes="0" containsString="0" containsNumber="1" containsInteger="1" minValue="636000" maxValue="179960000"/>
    </cacheField>
    <cacheField name="Inversión comunal $2" numFmtId="168">
      <sharedItems containsSemiMixedTypes="0" containsString="0" containsNumber="1" containsInteger="1" minValue="636000" maxValue="179960000"/>
    </cacheField>
    <cacheField name="Revisión (Total Pagos - Inversion Total)" numFmtId="0">
      <sharedItems/>
    </cacheField>
    <cacheField name="N° Cuotas" numFmtId="0">
      <sharedItems containsSemiMixedTypes="0" containsString="0" containsNumber="1" containsInteger="1" minValue="1" maxValue="2"/>
    </cacheField>
    <cacheField name="Riesgo" numFmtId="0">
      <sharedItems containsNonDate="0" containsString="0" containsBlank="1"/>
    </cacheField>
    <cacheField name="Revisión NC" numFmtId="0">
      <sharedItems containsNonDate="0" containsString="0" containsBlank="1"/>
    </cacheField>
    <cacheField name="Meses" numFmtId="0" databaseField="0">
      <fieldGroup base="27">
        <rangePr groupBy="months" startDate="2022-01-14T00:00:00" endDate="2022-09-15T00:00:00"/>
        <groupItems count="14">
          <s v="&lt;14-01-2022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15-09-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 Orellana Padilla" refreshedDate="44551.725757291664" createdVersion="6" refreshedVersion="6" minRefreshableVersion="3" recordCount="1618" xr:uid="{C127ED09-9269-4158-A812-C44E9BA40643}">
  <cacheSource type="worksheet">
    <worksheetSource ref="B1:BC1619" sheet="PIP NACIONAL"/>
  </cacheSource>
  <cacheFields count="54">
    <cacheField name="Región" numFmtId="0">
      <sharedItems count="16">
        <s v="Región01"/>
        <s v="Región02"/>
        <s v="Región03"/>
        <s v="Región04"/>
        <s v="Región05"/>
        <s v="Región06"/>
        <s v="Región07"/>
        <s v="Región08"/>
        <s v="Región09"/>
        <s v="Región10"/>
        <s v="Región11"/>
        <s v="Región12"/>
        <s v="Región13"/>
        <s v="Región14"/>
        <s v="Región15"/>
        <s v="Región16"/>
      </sharedItems>
    </cacheField>
    <cacheField name="Comuna" numFmtId="0">
      <sharedItems/>
    </cacheField>
    <cacheField name="Territorio/Localidad" numFmtId="0">
      <sharedItems containsBlank="1" longText="1"/>
    </cacheField>
    <cacheField name="Programa" numFmtId="0">
      <sharedItems count="7">
        <s v="Acción"/>
        <s v="Acción_autogestionada"/>
        <s v="Acción_Local"/>
        <s v="Yo_Emprendo"/>
        <s v="Yo_Emprendo_Semilla"/>
        <s v="Yo_Emprendo_Semilla_SSyOO"/>
        <s v="Apoyo_a_tu_Plan_laboral"/>
      </sharedItems>
    </cacheField>
    <cacheField name="Componente/Línea" numFmtId="0">
      <sharedItems/>
    </cacheField>
    <cacheField name="Código de Línea" numFmtId="0">
      <sharedItems containsSemiMixedTypes="0" containsString="0" containsNumber="1" containsInteger="1" minValue="3701" maxValue="8913"/>
    </cacheField>
    <cacheField name="Total coberturas (N°)" numFmtId="0">
      <sharedItems containsSemiMixedTypes="0" containsString="0" containsNumber="1" containsInteger="1" minValue="1" maxValue="220"/>
    </cacheField>
    <cacheField name="Inversión comunal $" numFmtId="0">
      <sharedItems containsSemiMixedTypes="0" containsString="0" containsNumber="1" containsInteger="1" minValue="636000" maxValue="179960000"/>
    </cacheField>
    <cacheField name="Tarifa Unitaria" numFmtId="0">
      <sharedItems containsSemiMixedTypes="0" containsString="0" containsNumber="1" minValue="444444" maxValue="35738500"/>
    </cacheField>
    <cacheField name="Cobertura Regular_x000a_(Nº)" numFmtId="0">
      <sharedItems containsString="0" containsBlank="1" containsNumber="1" containsInteger="1" minValue="0" maxValue="166"/>
    </cacheField>
    <cacheField name="Cobertura SSyO_x000a_(Nº)" numFmtId="0">
      <sharedItems containsString="0" containsBlank="1" containsNumber="1" containsInteger="1" minValue="0" maxValue="220"/>
    </cacheField>
    <cacheField name="IRAL" numFmtId="0">
      <sharedItems containsBlank="1" count="3">
        <s v="SI"/>
        <s v="NO"/>
        <m u="1"/>
      </sharedItems>
    </cacheField>
    <cacheField name="Tipo Usuario" numFmtId="0">
      <sharedItems count="5">
        <s v="Hogar (Aplica en Acción)"/>
        <s v="Organización (Aplica en Accion Autogestonada)"/>
        <s v="Territorios/Barrios (Aplica en Acción Local)"/>
        <s v="Persona"/>
        <s v="Integrante de organización"/>
      </sharedItems>
    </cacheField>
    <cacheField name="Grupo Objetivo" numFmtId="0">
      <sharedItems/>
    </cacheField>
    <cacheField name="Característica Grupo Objetivo" numFmtId="0">
      <sharedItems containsBlank="1" longText="1"/>
    </cacheField>
    <cacheField name="Modalidad de Acceso a la Oferta" numFmtId="0">
      <sharedItems/>
    </cacheField>
    <cacheField name="Modalidad de Asignación de recursos" numFmtId="0">
      <sharedItems/>
    </cacheField>
    <cacheField name="Correlativo Programa/Licitación" numFmtId="0">
      <sharedItems containsBlank="1" containsMixedTypes="1" containsNumber="1" containsInteger="1" minValue="1" maxValue="6"/>
    </cacheField>
    <cacheField name="Código de Licitación" numFmtId="0">
      <sharedItems containsMixedTypes="1" containsNumber="1" containsInteger="1" minValue="3701" maxValue="891302"/>
    </cacheField>
    <cacheField name="Cod región" numFmtId="0">
      <sharedItems containsBlank="1" containsMixedTypes="1" containsNumber="1" containsInteger="1" minValue="1" maxValue="15"/>
    </cacheField>
    <cacheField name="Correlativo proyecto en licitación" numFmtId="0">
      <sharedItems containsBlank="1" containsMixedTypes="1" containsNumber="1" containsInteger="1" minValue="1" maxValue="27"/>
    </cacheField>
    <cacheField name="ID Proyecto de Licitación" numFmtId="0">
      <sharedItems containsDate="1" containsBlank="1" containsMixedTypes="1" minDate="1900-01-02T01:06:12" maxDate="2022-03-02T00:00:00"/>
    </cacheField>
    <cacheField name="Desierta" numFmtId="0">
      <sharedItems containsString="0" containsBlank="1" containsNumber="1" containsInteger="1" minValue="17" maxValue="17"/>
    </cacheField>
    <cacheField name="Fecha de Inicio de Postulación   (dd-mm-aa)" numFmtId="0">
      <sharedItems containsDate="1" containsBlank="1" containsMixedTypes="1" minDate="2021-03-14T00:00:00" maxDate="2022-07-20T00:00:00"/>
    </cacheField>
    <cacheField name="Tiempo Postulación (días)" numFmtId="1">
      <sharedItems containsString="0" containsBlank="1" containsNumber="1" containsInteger="1" minValue="14" maxValue="44806"/>
    </cacheField>
    <cacheField name="Fecha de Término de Postulación   (dd-mm-aa)" numFmtId="0">
      <sharedItems containsDate="1" containsBlank="1" containsMixedTypes="1" minDate="1900-01-07T00:00:00" maxDate="2022-08-03T00:00:00"/>
    </cacheField>
    <cacheField name="Fecha Inicio Licitación   (dd-mm-aa)" numFmtId="0">
      <sharedItems containsNonDate="0" containsDate="1" containsString="0" containsBlank="1" minDate="2022-01-14T00:00:00" maxDate="2022-09-15T00:00:00"/>
    </cacheField>
    <cacheField name="Tiempo de Licitación (dias)" numFmtId="0">
      <sharedItems containsString="0" containsBlank="1" containsNumber="1" containsInteger="1" minValue="7" maxValue="44818"/>
    </cacheField>
    <cacheField name="Fecha de Cierre de Licitación  (dd-mm-aa)" numFmtId="0">
      <sharedItems containsDate="1" containsMixedTypes="1" minDate="1900-01-06T00:00:00" maxDate="2022-09-23T00:00:00"/>
    </cacheField>
    <cacheField name="Fecha Inicio evaluación ex Ante_x000a_(dd-mm-aa)" numFmtId="0">
      <sharedItems containsNonDate="0" containsDate="1" containsString="0" containsBlank="1" minDate="2022-02-07T00:00:00" maxDate="2022-09-28T00:00:00"/>
    </cacheField>
    <cacheField name="Tiempo Ev exante (días)" numFmtId="0">
      <sharedItems containsString="0" containsBlank="1" containsNumber="1" containsInteger="1" minValue="6" maxValue="44830"/>
    </cacheField>
    <cacheField name="Fecha Término evaluación Ex Ante_x000a_(dd-mm-aa)" numFmtId="0">
      <sharedItems containsDate="1" containsMixedTypes="1" minDate="1900-01-13T00:00:00" maxDate="2022-10-13T00:00:00"/>
    </cacheField>
    <cacheField name="Fecha Adjudicacion    (dd-mm-aa)" numFmtId="0">
      <sharedItems containsNonDate="0" containsDate="1" containsString="0" containsBlank="1" minDate="2022-02-14T00:00:00" maxDate="2022-10-15T00:00:00"/>
    </cacheField>
    <cacheField name="Tiempo Contratación (días)" numFmtId="0">
      <sharedItems containsString="0" containsBlank="1" containsNumber="1" containsInteger="1" minValue="5" maxValue="60"/>
    </cacheField>
    <cacheField name="Fecha Contratación o Renovación Contrato(Res. Contrato)  (dd-mm-aa)" numFmtId="14">
      <sharedItems containsNonDate="0" containsDate="1" containsString="0" containsBlank="1" minDate="2022-02-25T00:00:00" maxDate="2022-10-25T00:00:00"/>
    </cacheField>
    <cacheField name="Tiempo Proyecto (mes)" numFmtId="1">
      <sharedItems containsString="0" containsBlank="1" containsNumber="1" containsInteger="1" minValue="4" maxValue="12"/>
    </cacheField>
    <cacheField name="Fecha Término Ejecución (dd-mm-aa)" numFmtId="14">
      <sharedItems containsNonDate="0" containsDate="1" containsString="0" containsBlank="1" minDate="2022-09-20T00:00:00" maxDate="2023-06-13T00:00:00"/>
    </cacheField>
    <cacheField name="Fecha de término del Contrato _x000a_(dd-mm-aa)" numFmtId="14">
      <sharedItems containsNonDate="0" containsDate="1" containsString="0" containsBlank="1" minDate="2022-11-19T00:00:00" maxDate="2023-08-12T00:00:00"/>
    </cacheField>
    <cacheField name="Pagos Enero" numFmtId="0">
      <sharedItems containsString="0" containsBlank="1" containsNumber="1" containsInteger="1" minValue="2212500" maxValue="3570000"/>
    </cacheField>
    <cacheField name="Pagos Febrero" numFmtId="0">
      <sharedItems containsString="0" containsBlank="1" containsNumber="1" containsInteger="1" minValue="885000" maxValue="4425000"/>
    </cacheField>
    <cacheField name="Pagos Marzo" numFmtId="0">
      <sharedItems containsBlank="1" containsMixedTypes="1" containsNumber="1" containsInteger="1" minValue="31800" maxValue="12270000"/>
    </cacheField>
    <cacheField name="Pagos Abril" numFmtId="0">
      <sharedItems containsString="0" containsBlank="1" containsNumber="1" minValue="80000" maxValue="53352000"/>
    </cacheField>
    <cacheField name="Pagos Mayo" numFmtId="0">
      <sharedItems containsString="0" containsBlank="1" containsNumber="1" containsInteger="1" minValue="127200" maxValue="60750000"/>
    </cacheField>
    <cacheField name="Pagos Junio" numFmtId="0">
      <sharedItems containsString="0" containsBlank="1" containsNumber="1" minValue="135000" maxValue="140600000"/>
    </cacheField>
    <cacheField name="Pagos Julio" numFmtId="0">
      <sharedItems containsString="0" containsBlank="1" containsNumber="1" minValue="55000" maxValue="106012800"/>
    </cacheField>
    <cacheField name="Pagos Agosto" numFmtId="0">
      <sharedItems containsString="0" containsBlank="1" containsNumber="1" minValue="700000" maxValue="110713500"/>
    </cacheField>
    <cacheField name="Pagos Septiembre" numFmtId="0">
      <sharedItems containsString="0" containsBlank="1" containsNumber="1" minValue="2088000" maxValue="161964000"/>
    </cacheField>
    <cacheField name="Pagos Octubre" numFmtId="0">
      <sharedItems containsString="0" containsBlank="1" containsNumber="1" containsInteger="1" minValue="1045000" maxValue="81420000"/>
    </cacheField>
    <cacheField name="Pagos Noviembre" numFmtId="0">
      <sharedItems containsString="0" containsBlank="1" containsNumber="1" containsInteger="1" minValue="604476" maxValue="80000000"/>
    </cacheField>
    <cacheField name="Pagos Diciembre" numFmtId="0">
      <sharedItems containsNonDate="0" containsString="0" containsBlank="1"/>
    </cacheField>
    <cacheField name="TOTAL de Pagos Planificados" numFmtId="168">
      <sharedItems containsSemiMixedTypes="0" containsString="0" containsNumber="1" containsInteger="1" minValue="636000" maxValue="179960000"/>
    </cacheField>
    <cacheField name="Inversión comunal $2" numFmtId="168">
      <sharedItems containsSemiMixedTypes="0" containsString="0" containsNumber="1" containsInteger="1" minValue="636000" maxValue="179960000"/>
    </cacheField>
    <cacheField name="Revisión (Total Pagos - Inversion Total)" numFmtId="0">
      <sharedItems/>
    </cacheField>
    <cacheField name="N° Cuotas" numFmtId="0">
      <sharedItems containsSemiMixedTypes="0" containsString="0" containsNumber="1" containsInteger="1" minValue="1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blo Cardenas Peña" refreshedDate="44603.696655671294" createdVersion="7" refreshedVersion="7" minRefreshableVersion="3" recordCount="55" xr:uid="{1BE981D8-19EE-4FED-B677-F2F6252754D3}">
  <cacheSource type="worksheet">
    <worksheetSource ref="A2:R1048576" sheet="InformeLicitaciones" r:id="rId2"/>
  </cacheSource>
  <cacheFields count="18">
    <cacheField name=" Año Licitación" numFmtId="0">
      <sharedItems containsString="0" containsBlank="1" containsNumber="1" containsInteger="1" minValue="2022" maxValue="2022"/>
    </cacheField>
    <cacheField name=" Región" numFmtId="0">
      <sharedItems containsString="0" containsBlank="1" containsNumber="1" containsInteger="1" minValue="0" maxValue="16" count="14">
        <n v="0"/>
        <n v="4"/>
        <n v="5"/>
        <n v="6"/>
        <n v="7"/>
        <n v="8"/>
        <n v="10"/>
        <n v="11"/>
        <n v="12"/>
        <n v="13"/>
        <n v="14"/>
        <n v="15"/>
        <n v="16"/>
        <m/>
      </sharedItems>
    </cacheField>
    <cacheField name=" Territorio" numFmtId="0">
      <sharedItems containsBlank="1"/>
    </cacheField>
    <cacheField name=" Programa" numFmtId="0">
      <sharedItems containsBlank="1" containsMixedTypes="1" containsNumber="1" containsInteger="1" minValue="3700" maxValue="8900" count="9">
        <s v="No Asignado"/>
        <n v="4800"/>
        <n v="7200"/>
        <n v="5900"/>
        <n v="5800"/>
        <n v="8900"/>
        <n v="3800"/>
        <n v="3700"/>
        <m/>
      </sharedItems>
    </cacheField>
    <cacheField name=" Nombre Programa" numFmtId="0">
      <sharedItems containsBlank="1" count="9">
        <s v="No Asignado"/>
        <s v="YO EMPRENDO"/>
        <s v="Acción Local (ex Más Territorio)"/>
        <s v="YO EMPRENDO SEMILLA - CHISOL - IEF"/>
        <s v="YO EMPRENDO SEMILLA"/>
        <s v="YO TRABAJO IEF - Apoyo a tu Plan Laboral"/>
        <s v="ACCION"/>
        <s v="ORGANIZACIONES EN ACCION"/>
        <m/>
      </sharedItems>
    </cacheField>
    <cacheField name=" Componente" numFmtId="0">
      <sharedItems containsBlank="1" containsMixedTypes="1" containsNumber="1" containsInteger="1" minValue="3702" maxValue="8912"/>
    </cacheField>
    <cacheField name=" Nombre Componente" numFmtId="0">
      <sharedItems containsBlank="1"/>
    </cacheField>
    <cacheField name=" Línea" numFmtId="0">
      <sharedItems containsBlank="1" containsMixedTypes="1" containsNumber="1" containsInteger="1" minValue="3701" maxValue="8913"/>
    </cacheField>
    <cacheField name=" Nombre Línea" numFmtId="0">
      <sharedItems containsBlank="1"/>
    </cacheField>
    <cacheField name=" Código Licitación" numFmtId="0">
      <sharedItems containsString="0" containsBlank="1" containsNumber="1" containsInteger="1" minValue="370101" maxValue="891301"/>
    </cacheField>
    <cacheField name=" Número Licitación" numFmtId="0">
      <sharedItems containsString="0" containsBlank="1" containsNumber="1" containsInteger="1" minValue="1" maxValue="5"/>
    </cacheField>
    <cacheField name=" Tipo Convocatoria" numFmtId="0">
      <sharedItems containsBlank="1"/>
    </cacheField>
    <cacheField name=" Ambito" numFmtId="0">
      <sharedItems containsBlank="1"/>
    </cacheField>
    <cacheField name=" Monto Presupuestado" numFmtId="0">
      <sharedItems containsString="0" containsBlank="1" containsNumber="1" containsInteger="1" minValue="6164000" maxValue="1788882000"/>
    </cacheField>
    <cacheField name=" Fecha Publicación" numFmtId="0">
      <sharedItems containsBlank="1"/>
    </cacheField>
    <cacheField name=" Nombre Licitación" numFmtId="0">
      <sharedItems containsBlank="1"/>
    </cacheField>
    <cacheField name=" Estado Licitación" numFmtId="0">
      <sharedItems containsBlank="1"/>
    </cacheField>
    <cacheField name="Portal licitaciones" numFmtId="0">
      <sharedItems containsString="0" containsBlank="1" containsNumber="1" containsInteger="1" minValue="0" maxValue="1" count="3">
        <n v="1"/>
        <n v="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7">
  <r>
    <x v="0"/>
    <x v="0"/>
    <s v="Punta Arenas"/>
    <s v="Punta Arenas"/>
    <s v="Acción"/>
    <x v="0"/>
    <n v="3881"/>
    <n v="40"/>
    <n v="24013080"/>
    <n v="600327"/>
    <n v="40"/>
    <m/>
    <s v="SI"/>
    <s v="Hogar (Aplica en Acción)"/>
    <s v="Niños, niñas y jóvenes"/>
    <s v="Hogares con RSH hasta el 60% , con presencia de NNA hasta 18 años, preferentemente hogares derivados de establecimientos educacionales subvencionados con alta vulnerabilidad social y/o insertos en el sector periferico/rural."/>
    <s v="Listado Predeterminado"/>
    <s v="Licitación Pública Regular"/>
    <s v="01"/>
    <x v="0"/>
    <s v="12"/>
    <s v="01"/>
    <s v="12-388101-01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x v="0"/>
    <x v="0"/>
    <s v="Natales"/>
    <s v="Natales"/>
    <s v="Acción"/>
    <x v="0"/>
    <n v="3881"/>
    <n v="40"/>
    <n v="24013060"/>
    <n v="600326.5"/>
    <n v="40"/>
    <m/>
    <s v="SI"/>
    <s v="Hogar (Aplica en Acción)"/>
    <s v="Niños, niñas y jóvenes"/>
    <s v="Hogares con RSH hasta el  60%,  con presencia de NNA hasta 18 años, preferentemente hogares derivados de instituciones que trabajen población migrantes, MJH, discapacidad  y establecimientos educacionales."/>
    <s v="Listado Predeterminado"/>
    <s v="Licitación Pública Regular"/>
    <s v="01"/>
    <x v="0"/>
    <s v="12"/>
    <s v="02"/>
    <s v="12-388101-02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6"/>
    <m/>
    <m/>
    <n v="21611754"/>
    <m/>
    <m/>
    <m/>
    <m/>
    <m/>
    <n v="24013060"/>
    <n v="24013060"/>
    <s v="OK"/>
    <n v="2"/>
    <m/>
    <m/>
  </r>
  <r>
    <x v="0"/>
    <x v="0"/>
    <s v="Porvenir"/>
    <s v="Porvenir"/>
    <s v="Acción"/>
    <x v="0"/>
    <n v="3881"/>
    <n v="20"/>
    <n v="12006540"/>
    <n v="600327"/>
    <n v="20"/>
    <m/>
    <s v="SI"/>
    <s v="Hogar (Aplica en Acción)"/>
    <s v="Niños, niñas y jóvenes"/>
    <s v="Hogares con RSH hasta el 60%, con presencia de NNA hasta 18 años, preferentemente hogares derivados de establecimientos educacionales con precencia de personas migrantes,  adultos mayores, personas con discapacidad,  JH femenina."/>
    <s v="Listado Predeterminado"/>
    <s v="Licitación Pública Regular"/>
    <s v="01"/>
    <x v="0"/>
    <s v="12"/>
    <s v="03"/>
    <s v="12-388101-03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1200654"/>
    <m/>
    <m/>
    <n v="10805886"/>
    <m/>
    <m/>
    <m/>
    <m/>
    <m/>
    <n v="12006540"/>
    <n v="12006540"/>
    <s v="OK"/>
    <n v="2"/>
    <m/>
    <m/>
  </r>
  <r>
    <x v="0"/>
    <x v="0"/>
    <s v="Punta Arenas"/>
    <s v="Punta Arenas"/>
    <s v="Acción"/>
    <x v="0"/>
    <n v="3881"/>
    <n v="40"/>
    <n v="24013080"/>
    <n v="600327"/>
    <n v="40"/>
    <m/>
    <s v="SI"/>
    <s v="Hogar (Aplica en Acción)"/>
    <s v="Niños, niñas y jóvenes"/>
    <s v="Hogares con RSH hasta el 60%, con presencia de NNA hasta 18 años,preferentemente hogares derivados de organizaciones de base y/o instituciones que trabajen con familias migrantes, campamentos o tomas."/>
    <s v="Listado Predeterminado"/>
    <s v="Licitación Pública Regular"/>
    <s v="02"/>
    <x v="1"/>
    <s v="12"/>
    <s v="01"/>
    <s v="12-388102-01-22"/>
    <m/>
    <m/>
    <m/>
    <s v="--"/>
    <x v="1"/>
    <n v="10"/>
    <x v="1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x v="0"/>
    <x v="0"/>
    <s v="Punta Arenas"/>
    <s v="Punta Arenas"/>
    <s v="Acción"/>
    <x v="1"/>
    <n v="3882"/>
    <n v="21"/>
    <n v="12606887"/>
    <n v="600327.95238095243"/>
    <n v="21"/>
    <m/>
    <s v="SI"/>
    <s v="Hogar (Aplica en Acción)"/>
    <s v="Niños, niñas y jóvenes"/>
    <s v="Hogares con integrantes con RSH hasta el 60%, con presencia de NNA hasta 18 años y que trabajen en temáticas de Salud Mental, Deporte, Cultura, Recreación, Discapacidad. "/>
    <s v="Listado Predeterminado"/>
    <s v="Licitación Pública Regular"/>
    <s v="03"/>
    <x v="2"/>
    <s v="12"/>
    <s v="01"/>
    <s v="12-388203-01-22"/>
    <m/>
    <m/>
    <m/>
    <s v="--"/>
    <x v="2"/>
    <n v="10"/>
    <x v="2"/>
    <d v="2022-02-28T00:00:00"/>
    <n v="8"/>
    <d v="2022-03-08T00:00:00"/>
    <d v="2022-03-21T00:00:00"/>
    <n v="30"/>
    <d v="2022-04-20T00:00:00"/>
    <n v="10"/>
    <d v="2023-02-20T00:00:00"/>
    <d v="2023-04-21T00:00:00"/>
    <m/>
    <m/>
    <m/>
    <n v="1260688.7000000002"/>
    <m/>
    <m/>
    <n v="11346198.300000001"/>
    <m/>
    <m/>
    <m/>
    <m/>
    <m/>
    <n v="12606887"/>
    <n v="12606887"/>
    <s v="OK"/>
    <n v="2"/>
    <m/>
    <m/>
  </r>
  <r>
    <x v="0"/>
    <x v="0"/>
    <s v="Natales"/>
    <s v="Natales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funcionales o territoriales que tengan concentración igual o mayor al 65% de hogares con RSH en tramo del 60%, preferentemente organizaciones donde participen adultos mayores; niños, niñas y adolescentes; personas con discapacidad."/>
    <s v="Autogestionados"/>
    <s v="Licitación Pública Regular"/>
    <s v="01"/>
    <x v="3"/>
    <s v="12"/>
    <s v="01"/>
    <s v="12-370101-01-22"/>
    <m/>
    <m/>
    <m/>
    <s v="--"/>
    <x v="3"/>
    <n v="10"/>
    <x v="3"/>
    <d v="2022-03-28T00:00:00"/>
    <n v="8"/>
    <d v="2022-04-05T00:00:00"/>
    <d v="2022-04-18T00:00:00"/>
    <n v="30"/>
    <d v="2022-05-18T00:00:00"/>
    <n v="6"/>
    <d v="2022-11-18T00:00:00"/>
    <d v="2023-01-17T00:00:00"/>
    <m/>
    <m/>
    <m/>
    <m/>
    <n v="4176000"/>
    <m/>
    <m/>
    <m/>
    <m/>
    <m/>
    <m/>
    <m/>
    <n v="4176000"/>
    <n v="4176000"/>
    <s v="OK"/>
    <n v="1"/>
    <m/>
    <m/>
  </r>
  <r>
    <x v="0"/>
    <x v="0"/>
    <s v="Punta Arenas"/>
    <s v="Población Nelda Panicucci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Territorio vulnerable donde al menos el 60% de las personas que habitan el territorio se encuentran en el tramo del 40% de vulnerabilidad según RSH."/>
    <s v="Listado Predeterminado"/>
    <s v="Licitación Pública Regular"/>
    <s v="01"/>
    <x v="4"/>
    <s v="12"/>
    <s v="01"/>
    <s v="12-723301-01-22"/>
    <m/>
    <m/>
    <m/>
    <s v="--"/>
    <x v="4"/>
    <n v="10"/>
    <x v="4"/>
    <d v="2022-02-07T00:00:00"/>
    <n v="8"/>
    <d v="2022-02-15T00:00:00"/>
    <d v="2022-02-14T00:00:00"/>
    <n v="30"/>
    <d v="2022-03-16T00:00:00"/>
    <n v="11"/>
    <d v="2023-02-16T00:00:00"/>
    <d v="2023-04-17T00:00:00"/>
    <m/>
    <m/>
    <n v="3570000"/>
    <m/>
    <m/>
    <n v="32130000"/>
    <m/>
    <m/>
    <m/>
    <m/>
    <m/>
    <m/>
    <n v="35700000"/>
    <n v="35700000"/>
    <s v="OK"/>
    <n v="2"/>
    <m/>
    <m/>
  </r>
  <r>
    <x v="0"/>
    <x v="0"/>
    <s v="Punta Arenas"/>
    <s v="Punta Arenas"/>
    <s v="Yo_Emprendo_Semilla_SSyOO"/>
    <x v="4"/>
    <n v="5911"/>
    <n v="49"/>
    <n v="40082000"/>
    <n v="818000"/>
    <m/>
    <n v="49"/>
    <s v="NO"/>
    <s v="Persona"/>
    <s v="Grupo objetivo del Programa/Componente"/>
    <s v="Hombres y mujeres, pertenecientes al SSyOO, que se encuentren cesantes, desocupados, inactivos o con empleo precario, con acceso preferente a adultos mayores, pertenecientes a pueblos originarios, mujeres jefas de hogar, personas en situación de discapacidad que requieran aumentar sus ingresos autónomos. Se dará acceso preferente a usuarios/as CCV a través de 12 cupos, los cuales de no completarse serán absorvidos por usuarios/as Familia."/>
    <s v="SPP"/>
    <s v="Licitación Pública Regular"/>
    <s v="01"/>
    <x v="5"/>
    <s v="12"/>
    <s v="01"/>
    <s v="12-591101-01-22"/>
    <m/>
    <d v="2022-03-14T00:00:00"/>
    <n v="21"/>
    <d v="2022-04-04T00:00:00"/>
    <x v="5"/>
    <n v="10"/>
    <x v="5"/>
    <d v="2022-02-07T00:00:00"/>
    <n v="8"/>
    <d v="2022-02-15T00:00:00"/>
    <d v="2022-02-22T00:00:00"/>
    <n v="30"/>
    <d v="2022-03-24T00:00:00"/>
    <n v="8"/>
    <d v="2022-11-24T00:00:00"/>
    <d v="2023-01-23T00:00:00"/>
    <m/>
    <m/>
    <n v="4008200"/>
    <m/>
    <m/>
    <n v="36073800"/>
    <m/>
    <m/>
    <m/>
    <m/>
    <m/>
    <m/>
    <n v="40082000"/>
    <n v="40082000"/>
    <s v="OK"/>
    <n v="2"/>
    <m/>
    <m/>
  </r>
  <r>
    <x v="0"/>
    <x v="0"/>
    <s v="Natales"/>
    <s v="Natales"/>
    <s v="Yo_Emprendo_Semilla_SSyOO"/>
    <x v="4"/>
    <n v="5911"/>
    <n v="48"/>
    <n v="39264000"/>
    <n v="818000"/>
    <m/>
    <n v="48"/>
    <s v="NO"/>
    <s v="Persona"/>
    <s v="Grupo objetivo del Programa/Componente"/>
    <s v="Hombres y mujeres, pertenecientes al SSyOO, que se encuentren cesantes, desocupados, inactivos o con empleo precario, con acceso preferente a adultos mayores, personas pertenecientes a pueblos originarios, mujeres jefas de hogar, personas en situación de discapacidad que requieran aumentar sus ingresos autónomos. Se dará acceso preferente a usuarios/as CCV a través de 8 cupos, los cuales de no completarse serán absorvidos por usuarios/as Familia."/>
    <s v="SPP"/>
    <s v="Licitación Pública Regular"/>
    <s v="01"/>
    <x v="5"/>
    <s v="12"/>
    <s v="02"/>
    <s v="12-591101-02-22"/>
    <m/>
    <d v="2022-03-14T00:00:00"/>
    <n v="21"/>
    <d v="2022-04-04T00:00:00"/>
    <x v="5"/>
    <n v="10"/>
    <x v="5"/>
    <d v="2022-02-07T00:00:00"/>
    <n v="8"/>
    <d v="2022-02-15T00:00:00"/>
    <d v="2022-02-22T00:00:00"/>
    <n v="30"/>
    <d v="2022-03-24T00:00:00"/>
    <n v="8"/>
    <d v="2022-11-24T00:00:00"/>
    <d v="2023-01-23T00:00:00"/>
    <m/>
    <m/>
    <n v="3926400"/>
    <m/>
    <m/>
    <n v="35337600"/>
    <m/>
    <m/>
    <m/>
    <m/>
    <m/>
    <m/>
    <n v="39264000"/>
    <n v="39264000"/>
    <s v="OK"/>
    <n v="2"/>
    <m/>
    <m/>
  </r>
  <r>
    <x v="0"/>
    <x v="0"/>
    <s v="Punta Arenas"/>
    <s v="Punta Arenas"/>
    <s v="Yo_Emprendo_Semilla"/>
    <x v="5"/>
    <n v="5811"/>
    <n v="71"/>
    <n v="62835000"/>
    <n v="885000"/>
    <n v="71"/>
    <m/>
    <s v="NO"/>
    <s v="Persona"/>
    <s v="Grupo objetivo del Programa/Componente"/>
    <s v="Hombres y mujeres que se encuentren cesantes, desocupados, inactivos o con empleo precario, con acceso preferente a adultos mayores, personas pertenecientes a pueblos originarios, mujeres jefas de hogar, personas en situación de discapacidad que requieran aumentar sus ingresos autónomos."/>
    <s v="SPP"/>
    <s v="Licitación Pública Regular"/>
    <s v="01"/>
    <x v="6"/>
    <s v="12"/>
    <s v="01"/>
    <s v="12-581101-01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6283500"/>
    <m/>
    <m/>
    <n v="56551500"/>
    <m/>
    <m/>
    <m/>
    <m/>
    <m/>
    <m/>
    <n v="62835000"/>
    <n v="62835000"/>
    <s v="OK"/>
    <n v="2"/>
    <m/>
    <m/>
  </r>
  <r>
    <x v="0"/>
    <x v="0"/>
    <s v="Natales"/>
    <s v="Natales"/>
    <s v="Yo_Emprendo_Semilla"/>
    <x v="5"/>
    <n v="5811"/>
    <n v="45"/>
    <n v="39825000"/>
    <n v="885000"/>
    <n v="45"/>
    <m/>
    <s v="NO"/>
    <s v="Persona"/>
    <s v="Grupo objetivo del Programa/Componente"/>
    <s v="Hombres y mujeres que se encuentren cesantes, desocupados, inactivos o con empleo precario, con acceso preferente a adultos mayores,personas  pertenecientes a pueblos originarios, mujeres jefas de hogar, personas en situación de discapacidad que requieran aumentar sus ingresos autónomos. Se dará mayor acceso preferente a Mujeres Jefas de Hogar y a usuarios/as vinculadas a los rubros de turismo, artesanía y pesca."/>
    <s v="SPP"/>
    <s v="Licitación Pública Regular"/>
    <s v="01"/>
    <x v="6"/>
    <s v="12"/>
    <s v="02"/>
    <s v="12-581101-02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3982500"/>
    <m/>
    <m/>
    <n v="35842500"/>
    <m/>
    <m/>
    <m/>
    <m/>
    <m/>
    <m/>
    <n v="39825000"/>
    <n v="39825000"/>
    <s v="OK"/>
    <n v="2"/>
    <m/>
    <m/>
  </r>
  <r>
    <x v="0"/>
    <x v="0"/>
    <s v="Porvenir"/>
    <s v="Porvenir"/>
    <s v="Yo_Emprendo_Semilla"/>
    <x v="5"/>
    <n v="5811"/>
    <n v="20"/>
    <n v="17700000"/>
    <n v="885000"/>
    <n v="15"/>
    <n v="5"/>
    <s v="NO"/>
    <s v="Persona"/>
    <s v="Grupo objetivo del Programa/Componente"/>
    <s v="Hombres y mujeres que se encuentren cesantes, desocupados, inactivos o con empleo precario, con acceso preferente a adultos mayores, peronas pertenecientes a pueblos originarios, mujeres jefas de hogar, personas en situación de discapacidad que requieran aumentar sus ingresos autónomos. Se dará acceso preferente a tres grupos objetivos : usuarios/as SSOO, MJH y a jóvenes entre 18 y 29 años. "/>
    <s v="SPP"/>
    <s v="Licitación Pública Regular"/>
    <s v="01"/>
    <x v="6"/>
    <s v="12"/>
    <s v="03"/>
    <s v="12-581101-03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1770000"/>
    <m/>
    <m/>
    <n v="15930000"/>
    <m/>
    <m/>
    <m/>
    <m/>
    <m/>
    <m/>
    <n v="17700000"/>
    <n v="17700000"/>
    <s v="OK"/>
    <n v="2"/>
    <m/>
    <m/>
  </r>
  <r>
    <x v="0"/>
    <x v="0"/>
    <s v="Punta Arenas"/>
    <s v="Punta Arenas"/>
    <s v="Yo_Emprendo"/>
    <x v="6"/>
    <n v="4881"/>
    <n v="50"/>
    <n v="50000000"/>
    <n v="1000000"/>
    <n v="50"/>
    <m/>
    <s v="SI"/>
    <s v="Persona"/>
    <s v="Grupo objetivo del Programa/Componente"/>
    <s v="Personas igual o mayor a 30 año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1"/>
    <s v="12-488101-01-22"/>
    <m/>
    <d v="2022-03-14T00:00:00"/>
    <n v="21"/>
    <d v="2022-04-04T00:00:00"/>
    <x v="7"/>
    <n v="10"/>
    <x v="7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5000000"/>
    <m/>
    <m/>
    <n v="45000000"/>
    <m/>
    <m/>
    <m/>
    <m/>
    <m/>
    <n v="50000000"/>
    <n v="50000000"/>
    <s v="OK"/>
    <n v="2"/>
    <m/>
    <m/>
  </r>
  <r>
    <x v="0"/>
    <x v="0"/>
    <s v="Natales"/>
    <s v="Natales"/>
    <s v="Yo_Emprendo"/>
    <x v="6"/>
    <n v="4881"/>
    <n v="35"/>
    <n v="35000000"/>
    <n v="1000000"/>
    <n v="35"/>
    <m/>
    <s v="SI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2"/>
    <s v="12-488101-02-22"/>
    <m/>
    <d v="2022-03-14T00:00:00"/>
    <n v="21"/>
    <d v="2022-04-04T00:00:00"/>
    <x v="7"/>
    <n v="10"/>
    <x v="7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3500000"/>
    <m/>
    <m/>
    <n v="31500000"/>
    <m/>
    <m/>
    <m/>
    <m/>
    <m/>
    <n v="35000000"/>
    <n v="35000000"/>
    <s v="OK"/>
    <n v="2"/>
    <m/>
    <m/>
  </r>
  <r>
    <x v="0"/>
    <x v="0"/>
    <s v="Porvenir"/>
    <s v="Porvenir"/>
    <s v="Yo_Emprendo"/>
    <x v="6"/>
    <n v="4881"/>
    <n v="25"/>
    <n v="25000000"/>
    <n v="1000000"/>
    <n v="25"/>
    <m/>
    <s v="NO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3"/>
    <s v="12-488101-03-22"/>
    <m/>
    <d v="2022-03-14T00:00:00"/>
    <n v="21"/>
    <d v="2022-04-04T00:00:00"/>
    <x v="7"/>
    <n v="10"/>
    <x v="7"/>
    <d v="2022-02-15T00:00:00"/>
    <n v="8"/>
    <d v="2022-02-23T00:00:00"/>
    <d v="2022-03-04T00:00:00"/>
    <n v="30"/>
    <d v="2022-04-03T00:00:00"/>
    <n v="9"/>
    <d v="2023-01-03T00:00:00"/>
    <d v="2023-03-04T00:00:00"/>
    <m/>
    <m/>
    <m/>
    <n v="2500000"/>
    <m/>
    <m/>
    <n v="22500000"/>
    <m/>
    <m/>
    <m/>
    <m/>
    <m/>
    <n v="25000000"/>
    <n v="25000000"/>
    <s v="OK"/>
    <n v="2"/>
    <m/>
    <m/>
  </r>
  <r>
    <x v="0"/>
    <x v="0"/>
    <s v="Punta Arenas"/>
    <s v="Punta Arenas"/>
    <s v="Yo_Emprendo"/>
    <x v="6"/>
    <n v="4881"/>
    <n v="30"/>
    <n v="30000000"/>
    <n v="1000000"/>
    <n v="30"/>
    <m/>
    <s v="SI"/>
    <s v="Persona"/>
    <s v="Otro"/>
    <s v="Jovenes entre 18 y 29 AÑOS con actividad económica independiente en funcionamiento, ocupados precario-ocupados, ambos independientes."/>
    <s v="SPP"/>
    <s v="Licitación Pública Regular"/>
    <s v="02"/>
    <x v="8"/>
    <s v="12"/>
    <s v="01"/>
    <s v="12-488102-01-22"/>
    <m/>
    <d v="2022-03-14T00:00:00"/>
    <n v="21"/>
    <d v="2022-04-04T00:00:00"/>
    <x v="8"/>
    <n v="10"/>
    <x v="8"/>
    <d v="2022-02-16T00:00:00"/>
    <n v="8"/>
    <d v="2022-02-24T00:00:00"/>
    <d v="2022-03-10T00:00:00"/>
    <n v="30"/>
    <d v="2022-04-09T00:00:00"/>
    <n v="9"/>
    <d v="2023-01-09T00:00:00"/>
    <d v="2023-03-10T00:00:00"/>
    <m/>
    <m/>
    <m/>
    <n v="3000000"/>
    <m/>
    <m/>
    <n v="27000000"/>
    <m/>
    <m/>
    <m/>
    <m/>
    <m/>
    <n v="30000000"/>
    <n v="30000000"/>
    <s v="OK"/>
    <n v="2"/>
    <m/>
    <m/>
  </r>
  <r>
    <x v="0"/>
    <x v="0"/>
    <s v="Punta Arenas"/>
    <s v="Punta Arenas"/>
    <s v="Yo_Emprendo"/>
    <x v="6"/>
    <n v="4881"/>
    <n v="15"/>
    <n v="15000000"/>
    <n v="1000000"/>
    <n v="15"/>
    <m/>
    <s v="SI"/>
    <s v="Persona"/>
    <s v="Personas cumpliendo condena"/>
    <s v="Personas cumpliendo condena derivados de Gendarmería con actividad económica independiente en funcionamiento, ocupados precariosu ocupados en ambos casos independientes, preferentemente con participación en el YES 2021."/>
    <s v="Listado Predeterminado"/>
    <s v="Licitación Pública Regular"/>
    <s v="03"/>
    <x v="9"/>
    <s v="12"/>
    <s v="01"/>
    <s v="12-488103-01-22"/>
    <m/>
    <m/>
    <m/>
    <s v="--"/>
    <x v="9"/>
    <n v="10"/>
    <x v="9"/>
    <d v="2022-02-21T00:00:00"/>
    <n v="8"/>
    <d v="2022-03-01T00:00:00"/>
    <d v="2022-03-14T00:00:00"/>
    <n v="30"/>
    <d v="2022-04-13T00:00:00"/>
    <n v="9"/>
    <d v="2023-01-13T00:00:00"/>
    <d v="2023-03-14T00:00:00"/>
    <m/>
    <m/>
    <m/>
    <n v="1500000"/>
    <m/>
    <m/>
    <n v="13500000"/>
    <m/>
    <m/>
    <m/>
    <m/>
    <m/>
    <n v="15000000"/>
    <n v="15000000"/>
    <s v="OK"/>
    <n v="2"/>
    <m/>
    <m/>
  </r>
  <r>
    <x v="0"/>
    <x v="0"/>
    <s v="Punta Arenas"/>
    <s v="Punta Arenas"/>
    <s v="Yo_Emprendo"/>
    <x v="7"/>
    <n v="4883"/>
    <n v="45"/>
    <n v="45000000"/>
    <n v="1000000"/>
    <n v="45"/>
    <m/>
    <s v="SI"/>
    <s v="Persona"/>
    <s v="Grupo objetivo del Programa/Componente"/>
    <s v="Personas con actividad económica independiente en funcionamiento del rubro comercio y producción, ocupados independientes con acceso preferente a MJH,  personas migrantes, Adultos Mayores, personas con discapacidad."/>
    <s v="SPP"/>
    <s v="Licitación Pública Regular"/>
    <s v="01"/>
    <x v="10"/>
    <s v="12"/>
    <s v="01"/>
    <s v="12-488301-01-22"/>
    <m/>
    <d v="2022-03-14T00:00:00"/>
    <n v="21"/>
    <d v="2022-04-04T00:00:00"/>
    <x v="10"/>
    <n v="10"/>
    <x v="10"/>
    <d v="2022-03-01T00:00:00"/>
    <n v="8"/>
    <d v="2022-03-09T00:00:00"/>
    <d v="2022-03-21T00:00:00"/>
    <n v="30"/>
    <d v="2022-04-20T00:00:00"/>
    <n v="9"/>
    <d v="2023-01-20T00:00:00"/>
    <d v="2023-03-21T00:00:00"/>
    <m/>
    <m/>
    <m/>
    <n v="4500000"/>
    <m/>
    <m/>
    <n v="40500000"/>
    <m/>
    <m/>
    <m/>
    <m/>
    <m/>
    <n v="45000000"/>
    <n v="45000000"/>
    <s v="OK"/>
    <n v="2"/>
    <m/>
    <m/>
  </r>
  <r>
    <x v="0"/>
    <x v="0"/>
    <s v="Natales"/>
    <s v="Natales"/>
    <s v="Yo_Emprendo"/>
    <x v="7"/>
    <n v="4883"/>
    <n v="32"/>
    <n v="32000000"/>
    <n v="1000000"/>
    <n v="32"/>
    <m/>
    <s v="NO"/>
    <s v="Persona"/>
    <s v="Grupo objetivo del Programa/Componente"/>
    <s v="Personas con actividad económica independiente en funcionamiento, ocupados y ocupado sin contrato, con enfasis en el fortalecimiento de las áreas de comercio digital y  de formalización. Acceso preferente del sector turismo, artesanía;  MJH; participación en YEB año 2021; personas migrantes;  personas con discapacidad; personas pertenecientes a pueblos originarios."/>
    <s v="SPP"/>
    <s v="Licitación Pública Regular"/>
    <s v="02"/>
    <x v="11"/>
    <s v="12"/>
    <s v="01"/>
    <s v="12-488302-01-22"/>
    <m/>
    <d v="2022-03-14T00:00:00"/>
    <n v="21"/>
    <d v="2022-04-04T00:00:00"/>
    <x v="10"/>
    <n v="10"/>
    <x v="10"/>
    <d v="2022-03-01T00:00:00"/>
    <n v="8"/>
    <d v="2022-03-09T00:00:00"/>
    <d v="2022-03-16T00:00:00"/>
    <n v="30"/>
    <d v="2022-04-15T00:00:00"/>
    <n v="9"/>
    <d v="2023-01-15T00:00:00"/>
    <d v="2023-03-16T00:00:00"/>
    <m/>
    <m/>
    <m/>
    <n v="3200000"/>
    <m/>
    <m/>
    <n v="28800000"/>
    <m/>
    <m/>
    <m/>
    <m/>
    <m/>
    <n v="32000000"/>
    <n v="32000000"/>
    <s v="OK"/>
    <n v="2"/>
    <m/>
    <m/>
  </r>
  <r>
    <x v="0"/>
    <x v="0"/>
    <s v="Porvenir"/>
    <s v="Porvenir-Cabo de Hornos"/>
    <s v="Yo_Emprendo"/>
    <x v="7"/>
    <n v="4883"/>
    <n v="15"/>
    <n v="15000000"/>
    <n v="1000000"/>
    <n v="15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x v="12"/>
    <s v="12"/>
    <s v="01"/>
    <s v="12-488303-01-22"/>
    <m/>
    <d v="2022-03-14T00:00:00"/>
    <n v="21"/>
    <d v="2022-04-04T00:00:00"/>
    <x v="11"/>
    <n v="10"/>
    <x v="11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500000"/>
    <m/>
    <m/>
    <n v="13500000"/>
    <m/>
    <m/>
    <m/>
    <m/>
    <m/>
    <n v="15000000"/>
    <n v="15000000"/>
    <s v="OK"/>
    <n v="2"/>
    <m/>
    <m/>
  </r>
  <r>
    <x v="0"/>
    <x v="0"/>
    <s v="Cabo de Hornos (Ex - Navarino)"/>
    <s v="Porvenir-Cabo de Hornos"/>
    <s v="Yo_Emprendo"/>
    <x v="7"/>
    <n v="4883"/>
    <n v="10"/>
    <n v="10000000"/>
    <n v="1000000"/>
    <n v="10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x v="12"/>
    <s v="12"/>
    <s v="01"/>
    <s v="12-488303-01-22"/>
    <m/>
    <d v="2022-03-14T00:00:00"/>
    <n v="21"/>
    <d v="2022-04-04T00:00:00"/>
    <x v="11"/>
    <n v="10"/>
    <x v="11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000000"/>
    <m/>
    <m/>
    <n v="9000000"/>
    <m/>
    <m/>
    <m/>
    <m/>
    <m/>
    <n v="10000000"/>
    <n v="10000000"/>
    <s v="OK"/>
    <n v="2"/>
    <m/>
    <m/>
  </r>
  <r>
    <x v="0"/>
    <x v="0"/>
    <s v="Punta Arenas"/>
    <s v="Punta Arenas"/>
    <s v="Yo_Emprendo"/>
    <x v="7"/>
    <n v="4883"/>
    <n v="30"/>
    <n v="30000000"/>
    <n v="1000000"/>
    <n v="30"/>
    <m/>
    <s v="SI"/>
    <s v="Persona"/>
    <s v="Grupo objetivo del Programa/Componente"/>
    <s v="Personas con actvidad económica independiente, ocupados, rubro servicio (peluquería, manicure, masajes, mueblista, jardinería, construcción, aseo y limpieza, mecánica, entre otros)."/>
    <s v="SPP"/>
    <s v="Licitación Pública Regular"/>
    <s v="04"/>
    <x v="13"/>
    <s v="12"/>
    <s v="01"/>
    <s v="12-488304-01-22"/>
    <m/>
    <d v="2022-03-14T00:00:00"/>
    <n v="21"/>
    <d v="2022-04-04T00:00:00"/>
    <x v="12"/>
    <n v="10"/>
    <x v="12"/>
    <d v="2022-03-08T00:00:00"/>
    <n v="8"/>
    <d v="2022-03-16T00:00:00"/>
    <d v="2022-03-28T00:00:00"/>
    <n v="30"/>
    <d v="2022-04-27T00:00:00"/>
    <n v="9"/>
    <d v="2023-01-27T00:00:00"/>
    <d v="2023-03-28T00:00:00"/>
    <m/>
    <m/>
    <m/>
    <n v="3000000"/>
    <m/>
    <m/>
    <n v="27000000"/>
    <m/>
    <m/>
    <m/>
    <m/>
    <m/>
    <n v="30000000"/>
    <n v="30000000"/>
    <s v="OK"/>
    <n v="2"/>
    <m/>
    <m/>
  </r>
  <r>
    <x v="0"/>
    <x v="1"/>
    <s v="Regional/Provincial"/>
    <s v="Provicnia de Ranco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(comunitarias, funcionales y territoriales, regidas por ley 19.418) de Adultos mayores"/>
    <s v="Autogestionados"/>
    <s v="Licitación Pública Regular"/>
    <s v="01"/>
    <x v="3"/>
    <s v="14"/>
    <s v="01"/>
    <s v="14-370101-01-22"/>
    <m/>
    <m/>
    <m/>
    <s v="--"/>
    <x v="13"/>
    <n v="30"/>
    <x v="13"/>
    <d v="2022-05-06T00:00:00"/>
    <n v="14"/>
    <d v="2022-05-20T00:00:00"/>
    <d v="2022-05-23T00:00:00"/>
    <n v="21"/>
    <d v="2022-06-13T00:00:00"/>
    <n v="6"/>
    <d v="2022-12-13T00:00:00"/>
    <d v="2023-02-11T00:00:00"/>
    <m/>
    <m/>
    <m/>
    <m/>
    <m/>
    <n v="6264000"/>
    <m/>
    <m/>
    <m/>
    <m/>
    <m/>
    <m/>
    <n v="6264000"/>
    <n v="6264000"/>
    <s v="OK"/>
    <n v="1"/>
    <m/>
    <m/>
  </r>
  <r>
    <x v="0"/>
    <x v="1"/>
    <s v="Mariquina"/>
    <s v="Tralcao"/>
    <s v="Acción_Local"/>
    <x v="3"/>
    <n v="7233"/>
    <n v="1"/>
    <n v="35700000"/>
    <n v="35700000"/>
    <n v="1"/>
    <m/>
    <s v="NO"/>
    <s v="Territorios/Barrios (Aplica en Acción Local)"/>
    <s v="Campamento y barrios prioritarios"/>
    <s v="Sector rural con trabajo comunitario de rescate del humedal por conflicto ambiental"/>
    <s v="Listado Predeterminado"/>
    <s v="Licitación Pública Regular"/>
    <s v="01"/>
    <x v="4"/>
    <s v="14"/>
    <s v="02"/>
    <s v="14-723301-02-22"/>
    <m/>
    <m/>
    <m/>
    <s v="--"/>
    <x v="14"/>
    <n v="21"/>
    <x v="14"/>
    <d v="2022-03-18T00:00:00"/>
    <n v="19"/>
    <d v="2022-04-06T00:00:00"/>
    <d v="2022-04-08T00:00:00"/>
    <n v="21"/>
    <d v="2022-04-29T00:00:00"/>
    <n v="11"/>
    <d v="2023-03-29T00:00:00"/>
    <d v="2023-05-28T00:00:00"/>
    <m/>
    <m/>
    <m/>
    <n v="5355000"/>
    <m/>
    <m/>
    <m/>
    <n v="30345000"/>
    <m/>
    <m/>
    <m/>
    <m/>
    <n v="35700000"/>
    <n v="35700000"/>
    <s v="OK"/>
    <n v="2"/>
    <m/>
    <m/>
  </r>
  <r>
    <x v="0"/>
    <x v="1"/>
    <s v="Valdivia"/>
    <s v="Norte Grande"/>
    <s v="Acción"/>
    <x v="1"/>
    <n v="3882"/>
    <n v="45"/>
    <n v="22141202"/>
    <n v="492026.7111111111"/>
    <n v="45"/>
    <m/>
    <s v="SI"/>
    <s v="Hogar (Aplica en Acción)"/>
    <s v="Grupo objetivo del Programa/Componente"/>
    <s v="3 comunidades con las cuales se trabajo en el Acción en Familia 2020"/>
    <s v="Listado Predeterminado"/>
    <s v="Licitación Pública Regular"/>
    <s v="01"/>
    <x v="14"/>
    <s v="14"/>
    <s v="03"/>
    <s v="14-388201-03-22"/>
    <m/>
    <m/>
    <m/>
    <s v="--"/>
    <x v="15"/>
    <n v="21"/>
    <x v="6"/>
    <d v="2022-02-10T00:00:00"/>
    <n v="21"/>
    <d v="2022-03-03T00:00:00"/>
    <d v="2022-03-07T00:00:00"/>
    <n v="21"/>
    <d v="2022-03-28T00:00:00"/>
    <n v="10"/>
    <d v="2023-01-28T00:00:00"/>
    <d v="2023-03-29T00:00:00"/>
    <m/>
    <m/>
    <m/>
    <n v="3321180.3"/>
    <m/>
    <m/>
    <m/>
    <n v="18820021.699999999"/>
    <m/>
    <m/>
    <m/>
    <m/>
    <n v="22141202"/>
    <n v="22141202"/>
    <s v="OK"/>
    <n v="2"/>
    <m/>
    <m/>
  </r>
  <r>
    <x v="0"/>
    <x v="1"/>
    <s v="Panguipulli"/>
    <s v="Ruca Suyai"/>
    <s v="Acción"/>
    <x v="0"/>
    <n v="3881"/>
    <n v="25"/>
    <n v="16250000"/>
    <n v="650000"/>
    <n v="25"/>
    <m/>
    <s v="SI"/>
    <s v="Hogar (Aplica en Acción)"/>
    <s v="Niños, niñas y jóvenes"/>
    <s v="Familia relaciondas a hogar de niñas Ruca Suyai"/>
    <s v="Listado Predeterminado"/>
    <s v="Licitación Pública Regular"/>
    <s v="02"/>
    <x v="1"/>
    <s v="14"/>
    <s v="04"/>
    <s v="14-388102-04-22"/>
    <m/>
    <m/>
    <m/>
    <s v="--"/>
    <x v="11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2437500"/>
    <m/>
    <m/>
    <m/>
    <n v="13812500"/>
    <m/>
    <m/>
    <m/>
    <m/>
    <n v="16250000"/>
    <n v="16250000"/>
    <s v="OK"/>
    <n v="2"/>
    <m/>
    <m/>
  </r>
  <r>
    <x v="0"/>
    <x v="1"/>
    <s v="Los Lagos"/>
    <s v="Sector Urbano"/>
    <s v="Acción"/>
    <x v="0"/>
    <n v="3881"/>
    <n v="56"/>
    <n v="37250000"/>
    <n v="665178.57142857148"/>
    <m/>
    <n v="56"/>
    <s v="SI"/>
    <s v="Hogar (Aplica en Acción)"/>
    <s v="Grupo objetivo del Programa/Componente"/>
    <s v="Familias relacionadas a programas del cesfam"/>
    <s v="Listado Predeterminado"/>
    <s v="Licitación Pública Regular"/>
    <s v="02"/>
    <x v="1"/>
    <s v="14"/>
    <s v="04"/>
    <s v="14-388102-04-22"/>
    <m/>
    <m/>
    <m/>
    <s v="--"/>
    <x v="11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5587500"/>
    <m/>
    <m/>
    <m/>
    <n v="31662500"/>
    <m/>
    <m/>
    <m/>
    <m/>
    <n v="37250000"/>
    <n v="37250000"/>
    <s v="OK"/>
    <n v="2"/>
    <m/>
    <m/>
  </r>
  <r>
    <x v="0"/>
    <x v="1"/>
    <s v="Valdivia"/>
    <s v="Comunal"/>
    <s v="Apoyo_a_tu_Plan_laboral"/>
    <x v="8"/>
    <n v="8913"/>
    <n v="24"/>
    <n v="15264000"/>
    <n v="636000"/>
    <m/>
    <n v="24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289600"/>
    <m/>
    <m/>
    <n v="12974400"/>
    <m/>
    <m/>
    <m/>
    <m/>
    <m/>
    <n v="15264000"/>
    <n v="15264000"/>
    <s v="OK"/>
    <n v="2"/>
    <m/>
    <m/>
  </r>
  <r>
    <x v="0"/>
    <x v="1"/>
    <s v="Los Lagos"/>
    <s v="Comunal"/>
    <s v="Apoyo_a_tu_Plan_laboral"/>
    <x v="8"/>
    <n v="8913"/>
    <n v="5"/>
    <n v="3180000"/>
    <n v="636000"/>
    <m/>
    <n v="5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477000"/>
    <m/>
    <m/>
    <n v="2703000"/>
    <m/>
    <m/>
    <m/>
    <m/>
    <m/>
    <n v="3180000"/>
    <n v="3180000"/>
    <s v="OK"/>
    <n v="2"/>
    <m/>
    <m/>
  </r>
  <r>
    <x v="0"/>
    <x v="1"/>
    <s v="Paillaco"/>
    <s v="Comunal"/>
    <s v="Apoyo_a_tu_Plan_laboral"/>
    <x v="8"/>
    <n v="8913"/>
    <n v="10"/>
    <n v="6360000"/>
    <n v="636000"/>
    <m/>
    <n v="10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954000"/>
    <m/>
    <m/>
    <n v="5406000"/>
    <m/>
    <m/>
    <m/>
    <m/>
    <m/>
    <n v="6360000"/>
    <n v="6360000"/>
    <s v="OK"/>
    <n v="2"/>
    <m/>
    <m/>
  </r>
  <r>
    <x v="0"/>
    <x v="1"/>
    <s v="Regional/Provincial"/>
    <s v="Territorio"/>
    <s v="Apoyo_a_tu_Plan_laboral"/>
    <x v="8"/>
    <n v="8913"/>
    <n v="3"/>
    <n v="1908000"/>
    <n v="636000"/>
    <m/>
    <n v="3"/>
    <s v="NO"/>
    <s v="Persona"/>
    <s v="Grupo objetivo del Programa/Componente"/>
    <s v="Personas que formen parte de los Programas Calle; Camino; Vínculos 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86200"/>
    <m/>
    <m/>
    <n v="1621800"/>
    <m/>
    <m/>
    <m/>
    <m/>
    <m/>
    <n v="1908000"/>
    <n v="1908000"/>
    <s v="OK"/>
    <n v="2"/>
    <m/>
    <m/>
  </r>
  <r>
    <x v="0"/>
    <x v="1"/>
    <s v="Río Bueno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La Unión"/>
    <s v="Comunal"/>
    <s v="Yo_Emprendo_Semilla_SSyOO"/>
    <x v="4"/>
    <n v="5911"/>
    <n v="36"/>
    <n v="29448000"/>
    <n v="818000"/>
    <m/>
    <n v="36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944800"/>
    <m/>
    <m/>
    <m/>
    <n v="26503200"/>
    <m/>
    <m/>
    <m/>
    <n v="29448000"/>
    <n v="29448000"/>
    <s v="OK"/>
    <n v="2"/>
    <m/>
    <m/>
  </r>
  <r>
    <x v="0"/>
    <x v="1"/>
    <s v="Futrono"/>
    <s v="Comunal"/>
    <s v="Yo_Emprendo_Semilla_SSyOO"/>
    <x v="4"/>
    <n v="5911"/>
    <n v="19"/>
    <n v="15542000"/>
    <n v="818000"/>
    <m/>
    <n v="19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x v="0"/>
    <x v="1"/>
    <s v="Lago Ranco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Valdivia"/>
    <s v="Comunal"/>
    <s v="Yo_Emprendo_Semilla_SSyOO"/>
    <x v="4"/>
    <n v="5911"/>
    <n v="61"/>
    <n v="49898000"/>
    <n v="818000"/>
    <m/>
    <n v="61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89800"/>
    <m/>
    <m/>
    <m/>
    <n v="44908200"/>
    <m/>
    <m/>
    <m/>
    <n v="49898000"/>
    <n v="49898000"/>
    <s v="OK"/>
    <n v="2"/>
    <m/>
    <m/>
  </r>
  <r>
    <x v="0"/>
    <x v="1"/>
    <s v="Paillaco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Corral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Los Lagos"/>
    <s v="Comunal"/>
    <s v="Yo_Emprendo_Semilla_SSyOO"/>
    <x v="4"/>
    <n v="5911"/>
    <n v="15"/>
    <n v="12270000"/>
    <n v="818000"/>
    <m/>
    <n v="1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Calle; Camino"/>
    <s v="Listado Predeterminado con SPP"/>
    <s v="Licitación Pública Regular"/>
    <s v="01"/>
    <x v="5"/>
    <s v="14"/>
    <s v="07"/>
    <s v="14-591101-07-22"/>
    <m/>
    <m/>
    <m/>
    <s v="--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Mariquina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Máfil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Lanco"/>
    <s v="Comunal"/>
    <s v="Yo_Emprendo_Semilla_SSyOO"/>
    <x v="4"/>
    <n v="5911"/>
    <n v="28"/>
    <n v="22904000"/>
    <n v="818000"/>
    <m/>
    <n v="28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90400"/>
    <m/>
    <m/>
    <m/>
    <n v="20613600"/>
    <m/>
    <m/>
    <m/>
    <n v="22904000"/>
    <n v="22904000"/>
    <s v="OK"/>
    <n v="2"/>
    <m/>
    <m/>
  </r>
  <r>
    <x v="0"/>
    <x v="1"/>
    <s v="Panguipulli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Río Bueno"/>
    <s v="Comunal"/>
    <s v="Yo_Emprendo_Semilla_SSyOO"/>
    <x v="4"/>
    <n v="5911"/>
    <n v="24"/>
    <n v="19632000"/>
    <n v="818000"/>
    <m/>
    <n v="24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963200"/>
    <m/>
    <m/>
    <m/>
    <n v="17668800"/>
    <m/>
    <m/>
    <m/>
    <n v="19632000"/>
    <n v="19632000"/>
    <s v="OK"/>
    <n v="2"/>
    <m/>
    <m/>
  </r>
  <r>
    <x v="0"/>
    <x v="1"/>
    <s v="La Unión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Futrono"/>
    <s v="Comunal"/>
    <s v="Yo_Emprendo_Semilla_SSyOO"/>
    <x v="4"/>
    <n v="5911"/>
    <n v="19"/>
    <n v="15542000"/>
    <n v="818000"/>
    <m/>
    <n v="19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x v="0"/>
    <x v="1"/>
    <s v="Lago Ranco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Vínculos "/>
    <s v="Listado Predeterminado con SPP"/>
    <s v="Licitación Pública Regular"/>
    <s v="02"/>
    <x v="16"/>
    <s v="14"/>
    <s v="09"/>
    <s v="14-591102-09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Valdivia"/>
    <s v="Comunal"/>
    <s v="Yo_Emprendo_Semilla_SSyOO"/>
    <x v="4"/>
    <n v="5911"/>
    <n v="60"/>
    <n v="49080000"/>
    <n v="818000"/>
    <m/>
    <n v="60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08000"/>
    <m/>
    <m/>
    <m/>
    <n v="44172000"/>
    <m/>
    <m/>
    <m/>
    <n v="49080000"/>
    <n v="49080000"/>
    <s v="OK"/>
    <n v="2"/>
    <m/>
    <m/>
  </r>
  <r>
    <x v="0"/>
    <x v="1"/>
    <s v="Paillaco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Corral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Los Lagos"/>
    <s v="Comunal"/>
    <s v="Yo_Emprendo_Semilla_SSyOO"/>
    <x v="4"/>
    <n v="5911"/>
    <n v="15"/>
    <n v="12270000"/>
    <n v="818000"/>
    <m/>
    <n v="15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Calle; Camino; Vínculos "/>
    <s v="Listado Predeterminado con SPP"/>
    <s v="Licitación Pública Regular"/>
    <s v="02"/>
    <x v="16"/>
    <s v="14"/>
    <s v="10"/>
    <s v="14-591102-10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Mariquina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Máfil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Lanco"/>
    <s v="Comunal"/>
    <s v="Yo_Emprendo_Semilla_SSyOO"/>
    <x v="4"/>
    <n v="5911"/>
    <n v="27"/>
    <n v="22086000"/>
    <n v="818000"/>
    <m/>
    <n v="2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08600"/>
    <m/>
    <m/>
    <m/>
    <n v="19877400"/>
    <m/>
    <m/>
    <m/>
    <n v="22086000"/>
    <n v="22086000"/>
    <s v="OK"/>
    <n v="2"/>
    <m/>
    <m/>
  </r>
  <r>
    <x v="0"/>
    <x v="1"/>
    <s v="Panguipulli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Regional/Provincial"/>
    <s v="Comunal"/>
    <s v="Yo_Emprendo_Semilla_SSyOO"/>
    <x v="4"/>
    <n v="5911"/>
    <n v="9"/>
    <n v="7362000"/>
    <n v="818000"/>
    <m/>
    <n v="9"/>
    <s v="NO"/>
    <s v="Persona"/>
    <s v="Grupo objetivo del Programa/Componente"/>
    <s v="Personas que formen parte de los Programas Calle; Camino; Vínculos "/>
    <s v="Listado Predeterminado con SPP"/>
    <s v="Licitación Pública Regular"/>
    <s v="02"/>
    <x v="16"/>
    <s v="14"/>
    <s v="11"/>
    <s v="14-591102-11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736200"/>
    <m/>
    <m/>
    <m/>
    <n v="6625800"/>
    <m/>
    <m/>
    <m/>
    <n v="7362000"/>
    <n v="7362000"/>
    <s v="OK"/>
    <n v="2"/>
    <m/>
    <m/>
  </r>
  <r>
    <x v="1"/>
    <x v="1"/>
    <s v="Lanco"/>
    <s v="Comunal Piloto metodología"/>
    <s v="Yo_Emprendo_Semilla"/>
    <x v="9"/>
    <n v="5815"/>
    <n v="20"/>
    <n v="19092000"/>
    <n v="954600"/>
    <n v="20"/>
    <m/>
    <s v="NO"/>
    <s v="Persona"/>
    <s v="Otro"/>
    <s v="Rediseño contenidos"/>
    <s v="SPP"/>
    <s v="Licitación Pública Regular"/>
    <s v="02"/>
    <x v="17"/>
    <s v="14"/>
    <s v="12"/>
    <s v="14-581502-12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863800"/>
    <m/>
    <m/>
    <m/>
    <n v="16228200"/>
    <m/>
    <m/>
    <m/>
    <m/>
    <m/>
    <n v="19092000"/>
    <n v="19092000"/>
    <s v="OK"/>
    <n v="2"/>
    <m/>
    <m/>
  </r>
  <r>
    <x v="1"/>
    <x v="1"/>
    <s v="Lanco"/>
    <s v="Aylin Piloto metodología"/>
    <s v="Yo_Emprendo_Semilla"/>
    <x v="9"/>
    <n v="5815"/>
    <n v="5"/>
    <n v="4773000"/>
    <n v="954600"/>
    <n v="5"/>
    <m/>
    <s v="NO"/>
    <s v="Persona"/>
    <s v="Otro"/>
    <s v="Personas que viven en el territorio donde se ejecuto el programa Acción Local Rediseño contenidos"/>
    <s v="SPP"/>
    <s v="Licitación Pública Regular"/>
    <s v="02"/>
    <x v="17"/>
    <s v="14"/>
    <s v="12"/>
    <s v="14-581502-12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715950"/>
    <m/>
    <m/>
    <m/>
    <n v="4057050"/>
    <m/>
    <m/>
    <m/>
    <m/>
    <m/>
    <n v="4773000"/>
    <n v="4773000"/>
    <s v="OK"/>
    <n v="2"/>
    <m/>
    <m/>
  </r>
  <r>
    <x v="0"/>
    <x v="1"/>
    <s v="Lago Ranco"/>
    <s v="Comunal"/>
    <s v="Yo_Emprendo_Semilla"/>
    <x v="5"/>
    <n v="5811"/>
    <n v="25"/>
    <n v="21750000"/>
    <n v="870000"/>
    <n v="25"/>
    <m/>
    <s v="NO"/>
    <s v="Persona"/>
    <s v="Grupo objetivo del Programa/Componente"/>
    <s v="Grupo objetivo del programa 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3262500"/>
    <m/>
    <m/>
    <m/>
    <n v="18487500"/>
    <m/>
    <m/>
    <m/>
    <m/>
    <m/>
    <n v="21750000"/>
    <n v="21750000"/>
    <s v="OK"/>
    <n v="2"/>
    <m/>
    <m/>
  </r>
  <r>
    <x v="0"/>
    <x v="1"/>
    <s v="Futrono"/>
    <s v="Comunal"/>
    <s v="Yo_Emprendo_Semilla"/>
    <x v="5"/>
    <n v="5811"/>
    <n v="20"/>
    <n v="17400000"/>
    <n v="870000"/>
    <n v="20"/>
    <m/>
    <s v="NO"/>
    <s v="Persona"/>
    <s v="Grupo objetivo del Programa/Componente"/>
    <s v="Grupo objetivo del programa 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610000"/>
    <m/>
    <m/>
    <m/>
    <n v="14790000"/>
    <m/>
    <m/>
    <m/>
    <m/>
    <m/>
    <n v="17400000"/>
    <n v="17400000"/>
    <s v="OK"/>
    <n v="2"/>
    <m/>
    <m/>
  </r>
  <r>
    <x v="0"/>
    <x v="1"/>
    <s v="Futrono"/>
    <s v="Dulce hogar Lago verde"/>
    <s v="Yo_Emprendo_Semilla"/>
    <x v="5"/>
    <n v="5811"/>
    <n v="5"/>
    <n v="4350000"/>
    <n v="870000"/>
    <n v="5"/>
    <m/>
    <s v="NO"/>
    <s v="Persona"/>
    <s v="Grupo objetivo del Programa/Componente"/>
    <s v="Personas que viven en el territorio donde se ejecuto el programaAcción Local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652500"/>
    <m/>
    <m/>
    <m/>
    <n v="3697500"/>
    <m/>
    <m/>
    <m/>
    <m/>
    <m/>
    <n v="4350000"/>
    <n v="4350000"/>
    <s v="OK"/>
    <n v="2"/>
    <m/>
    <m/>
  </r>
  <r>
    <x v="0"/>
    <x v="1"/>
    <s v="Corral"/>
    <s v="Comunal"/>
    <s v="Yo_Emprendo_Semilla"/>
    <x v="5"/>
    <n v="5811"/>
    <n v="10"/>
    <n v="8700000"/>
    <n v="870000"/>
    <n v="20"/>
    <m/>
    <s v="NO"/>
    <s v="Persona"/>
    <s v="Grupo objetivo del Programa/Componente"/>
    <s v="Grupo objetivo del programa "/>
    <s v="SPP"/>
    <s v="Licitación Pública Regular"/>
    <s v="01"/>
    <x v="6"/>
    <s v="14"/>
    <s v="14"/>
    <s v="14-581101-14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egional/Provincial"/>
    <s v="Regional"/>
    <s v="Yo_Emprendo_Semilla"/>
    <x v="5"/>
    <n v="5811"/>
    <n v="18"/>
    <n v="15660000"/>
    <n v="870000"/>
    <n v="11"/>
    <m/>
    <s v="NO"/>
    <s v="Persona"/>
    <s v="Personas cumpliendo condena"/>
    <s v="Personas derivadas del Convenio con Gendarmería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x v="0"/>
    <x v="1"/>
    <s v="Regional/Provincial"/>
    <s v="Regional"/>
    <s v="Yo_Emprendo_Semilla"/>
    <x v="5"/>
    <n v="5811"/>
    <n v="10"/>
    <n v="8700000"/>
    <n v="870000"/>
    <n v="10"/>
    <m/>
    <s v="NO"/>
    <s v="Persona"/>
    <s v="Mujer víctima de violencia"/>
    <s v="Personas derivadas del Convenio con Fiscalía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egional/Provincial"/>
    <s v="Regional"/>
    <s v="Yo_Emprendo_Semilla"/>
    <x v="5"/>
    <n v="5811"/>
    <n v="18"/>
    <n v="15660000"/>
    <n v="870000"/>
    <n v="15"/>
    <m/>
    <s v="NO"/>
    <s v="Persona"/>
    <s v="Personas con dependencia y cuidadores"/>
    <s v="Teletón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x v="0"/>
    <x v="1"/>
    <s v="Regional/Provincial"/>
    <s v="Regional"/>
    <s v="Yo_Emprendo_Semilla"/>
    <x v="5"/>
    <n v="5811"/>
    <n v="10"/>
    <n v="8700000"/>
    <n v="870000"/>
    <n v="10"/>
    <m/>
    <s v="NO"/>
    <s v="Persona"/>
    <s v="Niños, niñas y jóvenes"/>
    <s v="Personas derivadas del Convenio Mi Abogado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ío Buen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 Unión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Futron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go Ranc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Valdivia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Paillaco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Corral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Los Lagos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Mariquina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Máfil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nc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Panguipulli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Regional/Provincial"/>
    <s v="Regional"/>
    <s v="Yo_Emprendo"/>
    <x v="6"/>
    <n v="4881"/>
    <n v="15"/>
    <n v="14100000"/>
    <n v="940000"/>
    <n v="15"/>
    <m/>
    <s v="SI"/>
    <s v="Persona"/>
    <s v="Otro"/>
    <s v="Personas derivadas del Convenio con Senda"/>
    <s v="Listado Predeterminado"/>
    <s v="Licitación Pública Regular"/>
    <s v="03"/>
    <x v="9"/>
    <s v="14"/>
    <n v="18"/>
    <s v="14-488103-18-22"/>
    <m/>
    <m/>
    <m/>
    <s v="--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115000"/>
    <m/>
    <m/>
    <m/>
    <n v="11985000"/>
    <m/>
    <m/>
    <m/>
    <m/>
    <n v="14100000"/>
    <n v="14100000"/>
    <s v="OK"/>
    <n v="2"/>
    <m/>
    <m/>
  </r>
  <r>
    <x v="0"/>
    <x v="1"/>
    <s v="Valdivia"/>
    <s v="Comunal"/>
    <s v="Yo_Emprendo"/>
    <x v="6"/>
    <n v="4881"/>
    <n v="20"/>
    <n v="18800000"/>
    <n v="940000"/>
    <n v="2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820000"/>
    <m/>
    <m/>
    <m/>
    <n v="15980000"/>
    <m/>
    <m/>
    <m/>
    <m/>
    <n v="18800000"/>
    <n v="18800000"/>
    <s v="OK"/>
    <n v="2"/>
    <m/>
    <m/>
  </r>
  <r>
    <x v="0"/>
    <x v="1"/>
    <s v="Los Lagos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Paillaco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Corral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Lanco"/>
    <s v="Aylin"/>
    <s v="Yo_Emprendo"/>
    <x v="6"/>
    <n v="4881"/>
    <n v="4"/>
    <n v="3760000"/>
    <n v="940000"/>
    <n v="4"/>
    <m/>
    <s v="SI"/>
    <s v="Persona"/>
    <s v="Grupo objetivo del Programa/Componente"/>
    <s v="Personas que viven en el territorio donde se ejecuto el programaAcción Local"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x v="0"/>
    <x v="1"/>
    <s v="Lanco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Máfil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Mariquina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Panguipulli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Futrono"/>
    <s v="Dulce hogar Lago verde Piloto"/>
    <s v="Yo_Emprendo"/>
    <x v="11"/>
    <n v="4872"/>
    <n v="4"/>
    <n v="3760000"/>
    <n v="940000"/>
    <n v="4"/>
    <m/>
    <s v="SI"/>
    <s v="Persona"/>
    <s v="Otro"/>
    <s v="Personas que viven en el territorio donde se ejecuto el programa Acción Local 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x v="1"/>
    <x v="1"/>
    <s v="Futron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Lago Ranc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Río Buen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La Union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Corral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os Lagos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Pailla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an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Panguipulli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Máfil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Mariquina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Futron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s v="Agrupación perteneciente al territorio donde se ejecuta el acción Local"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Río Buen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ago Ran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Regional/Provincial"/>
    <s v="Regional"/>
    <s v="Yo_Emprendo"/>
    <x v="13"/>
    <n v="4889"/>
    <n v="18"/>
    <n v="14000000"/>
    <n v="777777.77777777775"/>
    <n v="18"/>
    <m/>
    <s v="NO"/>
    <s v="Persona"/>
    <s v="Grupo objetivo del Programa/Componente"/>
    <m/>
    <s v="SPP"/>
    <s v="Licitación Pública Regular"/>
    <s v="06"/>
    <x v="21"/>
    <s v="14"/>
    <n v="24"/>
    <s v="14-488906-24-22"/>
    <m/>
    <d v="2021-08-15T00:00:00"/>
    <n v="15"/>
    <d v="2021-08-30T00:00:00"/>
    <x v="21"/>
    <n v="15"/>
    <x v="21"/>
    <d v="2022-06-23T00:00:00"/>
    <n v="21"/>
    <d v="2022-07-14T00:00:00"/>
    <d v="2022-07-18T00:00:00"/>
    <n v="21"/>
    <d v="2022-08-08T00:00:00"/>
    <n v="5"/>
    <d v="2023-01-08T00:00:00"/>
    <d v="2023-03-09T00:00:00"/>
    <m/>
    <m/>
    <m/>
    <m/>
    <m/>
    <m/>
    <m/>
    <n v="700000"/>
    <m/>
    <n v="13300000"/>
    <m/>
    <m/>
    <n v="14000000"/>
    <n v="14000000"/>
    <s v="OK"/>
    <n v="2"/>
    <m/>
    <m/>
  </r>
  <r>
    <x v="0"/>
    <x v="2"/>
    <s v="Bulnes"/>
    <s v="Diguillín - Punilla"/>
    <s v="Acción"/>
    <x v="0"/>
    <n v="3881"/>
    <n v="25"/>
    <n v="15008175"/>
    <n v="600327"/>
    <n v="25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500817.5"/>
    <m/>
    <m/>
    <n v="13507357.5"/>
    <m/>
    <m/>
    <m/>
    <n v="15008175"/>
    <n v="15008175"/>
    <s v="OK"/>
    <n v="2"/>
    <m/>
    <m/>
  </r>
  <r>
    <x v="0"/>
    <x v="2"/>
    <s v="Chillán Viejo"/>
    <s v="Diguillín - Punilla"/>
    <s v="Acción"/>
    <x v="0"/>
    <n v="3881"/>
    <n v="35"/>
    <n v="21011445"/>
    <n v="600327"/>
    <n v="35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2101144.5"/>
    <m/>
    <m/>
    <n v="18910300.5"/>
    <m/>
    <m/>
    <m/>
    <n v="21011445"/>
    <n v="21011445"/>
    <s v="OK"/>
    <n v="2"/>
    <m/>
    <m/>
  </r>
  <r>
    <x v="0"/>
    <x v="2"/>
    <s v="San Nicolás"/>
    <s v="Diguillín - Punilla"/>
    <s v="Acción"/>
    <x v="0"/>
    <n v="3881"/>
    <n v="30"/>
    <n v="18009810"/>
    <n v="600327"/>
    <n v="30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800981"/>
    <m/>
    <m/>
    <n v="16208829"/>
    <m/>
    <m/>
    <m/>
    <n v="18009810"/>
    <n v="18009810"/>
    <s v="OK"/>
    <n v="2"/>
    <m/>
    <m/>
  </r>
  <r>
    <x v="0"/>
    <x v="2"/>
    <s v="Quillón"/>
    <s v="Diguillín - Punilla"/>
    <s v="Acción"/>
    <x v="0"/>
    <n v="3881"/>
    <n v="29"/>
    <n v="17409483"/>
    <n v="600327"/>
    <n v="29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740948.3"/>
    <m/>
    <m/>
    <n v="15668534.700000001"/>
    <m/>
    <m/>
    <m/>
    <n v="17409483"/>
    <n v="17409483"/>
    <s v="OK"/>
    <n v="2"/>
    <m/>
    <m/>
  </r>
  <r>
    <x v="0"/>
    <x v="2"/>
    <s v="Ránquil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1"/>
    <s v="16-370101-01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El Carmen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2"/>
    <s v="16-370101-02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Quirihue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3"/>
    <s v="16-370101-03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Bulnes"/>
    <s v="Sector Santa Clara"/>
    <s v="Acción_Local"/>
    <x v="3"/>
    <n v="7233"/>
    <n v="1"/>
    <n v="35700000"/>
    <n v="35700000"/>
    <n v="1"/>
    <m/>
    <s v="NO"/>
    <s v="Territorios/Barrios (Aplica en Acción Local)"/>
    <s v="Campamento y barrios prioritarios"/>
    <s v="Territorio o barrio vulnerable donde a lo menos el 60% de los hogares se encuentra en el tramo del 40% de vulnerabilidad según RSH."/>
    <s v="Listado Predeterminado"/>
    <s v="Licitación Pública Regular"/>
    <s v="01"/>
    <x v="4"/>
    <s v="16"/>
    <s v="01"/>
    <s v="16-723301-01-22"/>
    <m/>
    <m/>
    <m/>
    <s v="--"/>
    <x v="24"/>
    <n v="15"/>
    <x v="24"/>
    <d v="2022-04-18T00:00:00"/>
    <n v="15"/>
    <d v="2022-05-03T00:00:00"/>
    <d v="2022-05-10T00:00:00"/>
    <n v="10"/>
    <d v="2022-05-20T00:00:00"/>
    <n v="11"/>
    <d v="2023-04-20T00:00:00"/>
    <d v="2023-06-19T00:00:00"/>
    <m/>
    <m/>
    <m/>
    <m/>
    <m/>
    <n v="3570000"/>
    <m/>
    <m/>
    <n v="32130000"/>
    <m/>
    <m/>
    <m/>
    <n v="35700000"/>
    <n v="35700000"/>
    <s v="OK"/>
    <n v="2"/>
    <m/>
    <m/>
  </r>
  <r>
    <x v="0"/>
    <x v="2"/>
    <s v="Chillán"/>
    <s v="Diguillín - Punilla"/>
    <s v="Yo_Emprendo"/>
    <x v="7"/>
    <n v="4883"/>
    <n v="30"/>
    <n v="30000000"/>
    <n v="1000000"/>
    <n v="3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3000000"/>
    <m/>
    <m/>
    <n v="27000000"/>
    <m/>
    <m/>
    <m/>
    <m/>
    <n v="30000000"/>
    <n v="30000000"/>
    <s v="OK"/>
    <n v="2"/>
    <m/>
    <m/>
  </r>
  <r>
    <x v="0"/>
    <x v="2"/>
    <s v="San Carlos"/>
    <s v="Diguillín - Punilla"/>
    <s v="Yo_Emprendo"/>
    <x v="7"/>
    <n v="4883"/>
    <n v="20"/>
    <n v="20000000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x v="0"/>
    <x v="2"/>
    <s v="Pinto"/>
    <s v="Diguillín - Punilla"/>
    <s v="Yo_Emprendo"/>
    <x v="7"/>
    <n v="4883"/>
    <n v="20"/>
    <n v="20000000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x v="0"/>
    <x v="2"/>
    <s v="Chillán"/>
    <s v="Diguillín"/>
    <s v="Yo_Emprendo"/>
    <x v="6"/>
    <n v="4881"/>
    <n v="35"/>
    <n v="35000000"/>
    <n v="1000000"/>
    <n v="3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3500000"/>
    <m/>
    <m/>
    <n v="31500000"/>
    <m/>
    <m/>
    <m/>
    <m/>
    <m/>
    <n v="35000000"/>
    <n v="35000000"/>
    <s v="OK"/>
    <n v="2"/>
    <m/>
    <m/>
  </r>
  <r>
    <x v="0"/>
    <x v="2"/>
    <s v="Chillán Viejo"/>
    <s v="Diguillín"/>
    <s v="Yo_Emprendo"/>
    <x v="6"/>
    <n v="4881"/>
    <n v="17"/>
    <n v="17000000"/>
    <n v="1000000"/>
    <n v="17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700000"/>
    <m/>
    <m/>
    <n v="15300000"/>
    <m/>
    <m/>
    <m/>
    <m/>
    <m/>
    <n v="17000000"/>
    <n v="17000000"/>
    <s v="OK"/>
    <n v="2"/>
    <m/>
    <m/>
  </r>
  <r>
    <x v="0"/>
    <x v="2"/>
    <s v="Pemuco"/>
    <s v="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Quirihue"/>
    <s v="Punilla - Diguillín"/>
    <s v="Yo_Emprendo"/>
    <x v="6"/>
    <n v="4881"/>
    <n v="20"/>
    <n v="20000000"/>
    <n v="1000000"/>
    <n v="20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Ñiqué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San Fabiá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Quilló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elemu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San Nicolás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Bulnes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bquecura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ihueco"/>
    <s v="Punilla - Itata - Diguillín"/>
    <s v="Yo_Emprendo"/>
    <x v="6"/>
    <n v="4881"/>
    <n v="20"/>
    <n v="20000000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Ránquil"/>
    <s v="Punilla - Itata - Diguillín"/>
    <s v="Yo_Emprendo"/>
    <x v="6"/>
    <n v="4881"/>
    <n v="20"/>
    <n v="20000000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Pinto"/>
    <s v="Punilla - Itata - Diguillín"/>
    <s v="Yo_Emprendo"/>
    <x v="6"/>
    <n v="4881"/>
    <n v="27"/>
    <n v="27000000"/>
    <n v="1000000"/>
    <n v="27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700000"/>
    <m/>
    <m/>
    <n v="24300000"/>
    <m/>
    <m/>
    <m/>
    <m/>
    <m/>
    <n v="27000000"/>
    <n v="27000000"/>
    <s v="OK"/>
    <n v="2"/>
    <m/>
    <m/>
  </r>
  <r>
    <x v="0"/>
    <x v="2"/>
    <s v="Regional/Provincial"/>
    <s v="Punilla - Itata - Diguillín"/>
    <s v="Yo_Emprendo"/>
    <x v="13"/>
    <n v="4889"/>
    <n v="45"/>
    <n v="45000000"/>
    <n v="1000000"/>
    <n v="45"/>
    <m/>
    <s v="NO"/>
    <s v="Persona"/>
    <s v="Grupo objetivo del Programa/Componente"/>
    <s v="Personas que hayan participado anteriormente y/o estén participando de programas de emprendimiento y/o empleabilidad del FOSIS, en un plazo no superior al definido regionalmente. Excepcionalmente podrían aceptarse usuarias/os de otros programas siempre que cuenten con una actividad económica independiente en funcionamiento (FNDR, Innova u otro del FOSIS). Podrán participar también organizaciones productivas que hayan participando del programa Apoyo a Organizaciones Productivas el 2021."/>
    <s v="Listado Predeterminado"/>
    <s v="Licitación Pública Regular"/>
    <s v="03"/>
    <x v="22"/>
    <s v="16"/>
    <s v="01"/>
    <s v="16-488903-01-22"/>
    <m/>
    <m/>
    <m/>
    <s v="--"/>
    <x v="26"/>
    <n v="15"/>
    <x v="27"/>
    <d v="2022-09-15T00:00:00"/>
    <n v="14"/>
    <d v="2022-09-29T00:00:00"/>
    <d v="2022-10-05T00:00:00"/>
    <n v="10"/>
    <d v="2022-10-15T00:00:00"/>
    <n v="5"/>
    <d v="2023-03-15T00:00:00"/>
    <d v="2023-05-14T00:00:00"/>
    <m/>
    <m/>
    <m/>
    <m/>
    <m/>
    <m/>
    <m/>
    <m/>
    <m/>
    <n v="45000000"/>
    <m/>
    <m/>
    <n v="45000000"/>
    <n v="45000000"/>
    <s v="OK"/>
    <n v="1"/>
    <m/>
    <m/>
  </r>
  <r>
    <x v="0"/>
    <x v="2"/>
    <s v="Chillán"/>
    <s v="Diguillín - Itata"/>
    <s v="Yo_Emprendo_Semilla"/>
    <x v="5"/>
    <n v="5811"/>
    <n v="40"/>
    <n v="35400000"/>
    <n v="885000"/>
    <n v="40"/>
    <m/>
    <s v="NO"/>
    <s v="Persona"/>
    <s v="Grupo objetivo del Programa/Componente"/>
    <s v="Personas mayores de 18 años, preferentemente jefas de hogar con NNA menores  de 18 años a su cargo, mujeres víctimas de VIF,  personas en situación de discapacidad y/o dependencia, provenientes del convenio Teletón,  convenio Gendarmería, desempleadas o con ingresos precarios, idea de negocio y/o emprendimientos precarios en funcionamiento."/>
    <s v="Listado Predeterminado con 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540000"/>
    <m/>
    <m/>
    <n v="31860000"/>
    <m/>
    <m/>
    <m/>
    <m/>
    <m/>
    <n v="35400000"/>
    <n v="35400000"/>
    <s v="OK"/>
    <n v="2"/>
    <m/>
    <m/>
  </r>
  <r>
    <x v="0"/>
    <x v="2"/>
    <s v="Portezuelo"/>
    <s v="Diguillín - Itata"/>
    <s v="Yo_Emprendo_Semilla"/>
    <x v="5"/>
    <n v="5811"/>
    <n v="20"/>
    <n v="17700000"/>
    <n v="885000"/>
    <n v="2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1770000"/>
    <m/>
    <m/>
    <n v="15930000"/>
    <m/>
    <m/>
    <m/>
    <m/>
    <m/>
    <n v="17700000"/>
    <n v="17700000"/>
    <s v="OK"/>
    <n v="2"/>
    <m/>
    <m/>
  </r>
  <r>
    <x v="0"/>
    <x v="2"/>
    <s v="Pinto"/>
    <s v="Diguillín - Itat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San Carlos"/>
    <s v="Punilla"/>
    <s v="Yo_Emprendo_Semilla"/>
    <x v="5"/>
    <n v="5811"/>
    <n v="34"/>
    <n v="30090000"/>
    <n v="885000"/>
    <n v="34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009000"/>
    <m/>
    <m/>
    <n v="27081000"/>
    <m/>
    <m/>
    <m/>
    <m/>
    <m/>
    <n v="30090000"/>
    <n v="30090000"/>
    <s v="OK"/>
    <n v="2"/>
    <m/>
    <m/>
  </r>
  <r>
    <x v="0"/>
    <x v="2"/>
    <s v="Ñiquén"/>
    <s v="Punill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Coihueco"/>
    <s v="Punill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Chillán"/>
    <s v="Chillán"/>
    <s v="Yo_Emprendo_Semilla_SSyOO"/>
    <x v="4"/>
    <n v="5911"/>
    <n v="120"/>
    <n v="98160000"/>
    <n v="818000"/>
    <m/>
    <n v="1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1"/>
    <s v="16-591101-01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9816000"/>
    <m/>
    <m/>
    <n v="88344000"/>
    <m/>
    <m/>
    <m/>
    <m/>
    <m/>
    <n v="98160000"/>
    <n v="98160000"/>
    <s v="OK"/>
    <n v="2"/>
    <m/>
    <m/>
  </r>
  <r>
    <x v="0"/>
    <x v="2"/>
    <s v="San Carlos"/>
    <s v="Punilla I"/>
    <s v="Yo_Emprendo_Semilla_SSyOO"/>
    <x v="4"/>
    <n v="5911"/>
    <n v="85"/>
    <n v="69530000"/>
    <n v="818000"/>
    <m/>
    <n v="8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2"/>
    <s v="16-591101-02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6953000"/>
    <m/>
    <m/>
    <n v="62577000"/>
    <m/>
    <m/>
    <m/>
    <m/>
    <m/>
    <n v="69530000"/>
    <n v="69530000"/>
    <s v="OK"/>
    <n v="2"/>
    <m/>
    <m/>
  </r>
  <r>
    <x v="0"/>
    <x v="2"/>
    <s v="San Fabián"/>
    <s v="Punilla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2"/>
    <s v="16-591101-02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Bulnes"/>
    <s v="Diguillín - Itata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Quillón"/>
    <s v="Diguillín -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Ránquil"/>
    <s v="Diguillín -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Chillán Viejo"/>
    <s v="Diguillín I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4"/>
    <s v="16-591101-04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San Ignacio"/>
    <s v="Diguillín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4"/>
    <s v="16-591101-04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Coihueco"/>
    <s v="Punilla - Diguillín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5"/>
    <s v="16-591101-05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Pinto"/>
    <s v="Punilla - Diguillín"/>
    <s v="Yo_Emprendo_Semilla_SSyOO"/>
    <x v="4"/>
    <n v="5911"/>
    <n v="45"/>
    <n v="36810000"/>
    <n v="818000"/>
    <m/>
    <n v="4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5"/>
    <s v="16-591101-05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681000"/>
    <m/>
    <m/>
    <n v="33129000"/>
    <m/>
    <m/>
    <m/>
    <m/>
    <m/>
    <n v="36810000"/>
    <n v="36810000"/>
    <s v="OK"/>
    <n v="2"/>
    <m/>
    <m/>
  </r>
  <r>
    <x v="0"/>
    <x v="2"/>
    <s v="El Carmen"/>
    <s v="Diguillín II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Pemuco"/>
    <s v="Diguillín II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Yungay"/>
    <s v="Diguillín II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Ñiquén"/>
    <s v="Punilla II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7"/>
    <s v="16-591101-07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San Nicolás"/>
    <s v="Punilla I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7"/>
    <s v="16-591101-07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Ninhue"/>
    <s v="Itata I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Portezuelo"/>
    <s v="Itata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Quirihue"/>
    <s v="Itata I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Cobquecura"/>
    <s v="Itata II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Coelemu"/>
    <s v="Itata II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Treguaco"/>
    <s v="Itata I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Chillán"/>
    <s v="Diguillín III"/>
    <s v="Yo_Emprendo_Semilla_SSyOO"/>
    <x v="4"/>
    <n v="5911"/>
    <n v="65"/>
    <n v="53170000"/>
    <n v="818000"/>
    <m/>
    <n v="6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5317000"/>
    <m/>
    <m/>
    <n v="47853000"/>
    <m/>
    <m/>
    <m/>
    <m/>
    <m/>
    <n v="53170000"/>
    <n v="53170000"/>
    <s v="OK"/>
    <n v="2"/>
    <m/>
    <m/>
  </r>
  <r>
    <x v="0"/>
    <x v="2"/>
    <s v="Quillón"/>
    <s v="Diguillín III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San Ignacio"/>
    <s v="Diguillín III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Chillán Viejo"/>
    <s v="Diguillín IV"/>
    <s v="Yo_Emprendo_Semilla_SSyOO"/>
    <x v="4"/>
    <n v="5911"/>
    <n v="26"/>
    <n v="21268000"/>
    <n v="818000"/>
    <m/>
    <n v="26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126800"/>
    <m/>
    <m/>
    <n v="19141200"/>
    <m/>
    <m/>
    <m/>
    <m/>
    <m/>
    <n v="21268000"/>
    <n v="21268000"/>
    <s v="OK"/>
    <n v="2"/>
    <m/>
    <m/>
  </r>
  <r>
    <x v="0"/>
    <x v="2"/>
    <s v="El Carmen"/>
    <s v="Diguillín IV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Pemuco"/>
    <s v="Diguillín IV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Yungay"/>
    <s v="Diguillín IV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Coihueco"/>
    <s v="Punilla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Ñiquén"/>
    <s v="Punilla Itata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Portezuelo"/>
    <s v="Punilla Itata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San Nicolás"/>
    <s v="Punilla Itata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Chillán"/>
    <s v="Diguillín"/>
    <s v="Apoyo_a_tu_Plan_laboral"/>
    <x v="8"/>
    <n v="8913"/>
    <n v="22"/>
    <n v="13992000"/>
    <n v="636000"/>
    <m/>
    <n v="22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x v="15"/>
    <s v="16"/>
    <s v="01"/>
    <s v="16-891301-01-22"/>
    <m/>
    <d v="2022-03-14T00:00:00"/>
    <n v="18"/>
    <d v="2022-04-01T00:00:00"/>
    <x v="27"/>
    <n v="24"/>
    <x v="3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399200"/>
    <m/>
    <m/>
    <n v="12592800"/>
    <m/>
    <m/>
    <m/>
    <m/>
    <n v="13992000"/>
    <n v="13992000"/>
    <s v="OK"/>
    <n v="2"/>
    <m/>
    <m/>
  </r>
  <r>
    <x v="0"/>
    <x v="2"/>
    <s v="Chillán Viejo"/>
    <s v="Diguillín 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x v="15"/>
    <s v="16"/>
    <s v="01"/>
    <s v="16-891301-01-22"/>
    <m/>
    <d v="2022-03-14T00:00:00"/>
    <n v="18"/>
    <d v="2022-04-01T00:00:00"/>
    <x v="27"/>
    <n v="24"/>
    <x v="3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272000"/>
    <m/>
    <m/>
    <n v="11448000"/>
    <m/>
    <m/>
    <m/>
    <m/>
    <n v="12720000"/>
    <n v="12720000"/>
    <s v="OK"/>
    <n v="2"/>
    <m/>
    <m/>
  </r>
  <r>
    <x v="0"/>
    <x v="3"/>
    <s v="Antofagasta"/>
    <s v="YES SSOO PROV ANTOFAGASTA"/>
    <s v="Yo_Emprendo_Semilla_SSyOO"/>
    <x v="4"/>
    <n v="5911"/>
    <n v="150"/>
    <n v="122700000"/>
    <n v="818000"/>
    <n v="0"/>
    <n v="15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2270000"/>
    <m/>
    <m/>
    <n v="110430000"/>
    <m/>
    <m/>
    <m/>
    <m/>
    <m/>
    <m/>
    <n v="122700000"/>
    <n v="122700000"/>
    <s v="OK"/>
    <n v="2"/>
    <m/>
    <m/>
  </r>
  <r>
    <x v="0"/>
    <x v="3"/>
    <s v="Mejillones"/>
    <s v="YES SSOO PROV ANTOFAGAST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Taltal"/>
    <s v="YES SSOO PROV ANTOFAGAST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Sierra Gorda"/>
    <s v="YES SSOO PROV ANTOFAGASTA"/>
    <s v="Yo_Emprendo_Semilla_SSyOO"/>
    <x v="4"/>
    <n v="5911"/>
    <n v="10"/>
    <n v="8180000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x v="0"/>
    <x v="3"/>
    <s v="Calama"/>
    <s v="YES SSOO PROV EL LOA"/>
    <s v="Yo_Emprendo_Semilla_SSyOO"/>
    <x v="4"/>
    <n v="5911"/>
    <n v="110"/>
    <n v="89980000"/>
    <n v="818000"/>
    <m/>
    <n v="1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2"/>
    <s v="02-591101-02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998000"/>
    <m/>
    <m/>
    <n v="80982000"/>
    <m/>
    <m/>
    <m/>
    <m/>
    <m/>
    <m/>
    <n v="89980000"/>
    <n v="89980000"/>
    <s v="OK"/>
    <n v="2"/>
    <m/>
    <m/>
  </r>
  <r>
    <x v="0"/>
    <x v="3"/>
    <s v="San Pedro de Atacama"/>
    <s v="YES SSOO PROV EL LO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2"/>
    <s v="02-591101-02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Tocopilla"/>
    <s v="YES SSOO PROV TOCOPILLA"/>
    <s v="Yo_Emprendo_Semilla_SSyOO"/>
    <x v="4"/>
    <n v="5911"/>
    <n v="50"/>
    <n v="40900000"/>
    <n v="818000"/>
    <m/>
    <n v="5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3"/>
    <s v="02-591101-03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4090000"/>
    <m/>
    <m/>
    <n v="36810000"/>
    <m/>
    <m/>
    <m/>
    <m/>
    <m/>
    <m/>
    <n v="40900000"/>
    <n v="40900000"/>
    <s v="OK"/>
    <n v="2"/>
    <m/>
    <m/>
  </r>
  <r>
    <x v="0"/>
    <x v="3"/>
    <s v="María Elena"/>
    <s v="YES SSOO PROV TOCOPILLA"/>
    <s v="Yo_Emprendo_Semilla_SSyOO"/>
    <x v="4"/>
    <n v="5911"/>
    <n v="10"/>
    <n v="8180000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3"/>
    <s v="02-591101-03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x v="0"/>
    <x v="3"/>
    <s v="Antofagasta"/>
    <s v="YES REGULAR GRUPOS FOCALIZADOS"/>
    <s v="Yo_Emprendo_Semilla"/>
    <x v="5"/>
    <n v="5811"/>
    <n v="40"/>
    <n v="35400000"/>
    <n v="885000"/>
    <n v="40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x v="24"/>
    <n v="1"/>
    <s v="02-581101-01-22"/>
    <m/>
    <m/>
    <s v="--"/>
    <n v="44585"/>
    <d v="1900-01-10T00:00:00"/>
    <x v="8"/>
    <n v="44599"/>
    <x v="32"/>
    <d v="2022-02-18T00:00:00"/>
    <n v="44613"/>
    <d v="1900-01-17T00:00:00"/>
    <d v="2022-03-11T00:00:00"/>
    <n v="8"/>
    <m/>
    <m/>
    <m/>
    <m/>
    <n v="3540000"/>
    <m/>
    <m/>
    <n v="31860000"/>
    <m/>
    <m/>
    <m/>
    <m/>
    <m/>
    <m/>
    <m/>
    <m/>
    <n v="35400000"/>
    <n v="35400000"/>
    <s v="OK"/>
    <n v="2"/>
    <m/>
    <m/>
  </r>
  <r>
    <x v="0"/>
    <x v="3"/>
    <s v="Calama"/>
    <s v="YES REGULAR GRUPOS FOCALIZADOS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x v="24"/>
    <n v="1"/>
    <s v="02-581101-01-22"/>
    <m/>
    <m/>
    <s v="--"/>
    <n v="44585"/>
    <d v="1900-01-10T00:00:00"/>
    <x v="8"/>
    <n v="44599"/>
    <x v="32"/>
    <d v="2022-02-18T00:00:00"/>
    <n v="44613"/>
    <d v="1900-01-17T00:00:00"/>
    <d v="2022-03-11T00:00:00"/>
    <n v="8"/>
    <m/>
    <m/>
    <m/>
    <m/>
    <n v="2212500"/>
    <m/>
    <m/>
    <n v="19912500"/>
    <m/>
    <m/>
    <m/>
    <m/>
    <m/>
    <m/>
    <m/>
    <m/>
    <n v="22125000"/>
    <n v="22125000"/>
    <s v="OK"/>
    <n v="2"/>
    <m/>
    <m/>
  </r>
  <r>
    <x v="0"/>
    <x v="3"/>
    <s v="Antofagasta"/>
    <s v="YES REGULAR PROV ANTOFAGASTA"/>
    <s v="Yo_Emprendo_Semilla"/>
    <x v="5"/>
    <n v="5811"/>
    <n v="50"/>
    <n v="44250000"/>
    <n v="885000"/>
    <n v="5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4425000"/>
    <m/>
    <m/>
    <n v="39825000"/>
    <m/>
    <m/>
    <m/>
    <m/>
    <m/>
    <m/>
    <m/>
    <n v="44250000"/>
    <n v="44250000"/>
    <s v="OK"/>
    <n v="2"/>
    <m/>
    <m/>
  </r>
  <r>
    <x v="0"/>
    <x v="3"/>
    <s v="Taltal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Mejillones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Sierra Gorda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Regional/Provincial"/>
    <s v="REGIONAL"/>
    <s v="Yo_Emprendo"/>
    <x v="13"/>
    <n v="4889"/>
    <n v="25"/>
    <n v="25000000"/>
    <n v="1000000"/>
    <n v="25"/>
    <m/>
    <s v="NO"/>
    <s v="Persona"/>
    <s v="Grupo objetivo del Programa/Componente"/>
    <s v="Hombres y mujeres mayores de 18 años ubicados en el 60% RSH._x000a_Cuya situación ocupacional sea ocupado u ocupado precario, en ambos casos independiente y que tengan una actividad económica independiente en funcionamiento. "/>
    <s v="Listado Predeterminado"/>
    <s v="Licitación Pública Regular"/>
    <n v="4"/>
    <x v="26"/>
    <n v="1"/>
    <s v="02-488904-01-22"/>
    <m/>
    <m/>
    <s v="--"/>
    <n v="44806"/>
    <d v="1900-01-10T00:00:00"/>
    <x v="30"/>
    <n v="44818"/>
    <x v="34"/>
    <d v="2022-09-23T00:00:00"/>
    <n v="44830"/>
    <d v="1900-01-17T00:00:00"/>
    <d v="2022-10-14T00:00:00"/>
    <n v="5"/>
    <m/>
    <m/>
    <m/>
    <m/>
    <m/>
    <m/>
    <m/>
    <m/>
    <m/>
    <m/>
    <m/>
    <n v="25000000"/>
    <m/>
    <m/>
    <m/>
    <m/>
    <n v="25000000"/>
    <n v="25000000"/>
    <s v="OK"/>
    <n v="1"/>
    <m/>
    <m/>
  </r>
  <r>
    <x v="0"/>
    <x v="3"/>
    <s v="Antofagasta"/>
    <s v="YEA PROV ANTOFAGASTA"/>
    <s v="Yo_Emprendo"/>
    <x v="6"/>
    <n v="4881"/>
    <n v="35"/>
    <n v="35000000"/>
    <n v="1000000"/>
    <n v="3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x v="0"/>
    <x v="3"/>
    <s v="Taltal"/>
    <s v="YEB PROV ANTOFAGASTA"/>
    <s v="Yo_Emprendo"/>
    <x v="6"/>
    <n v="4881"/>
    <n v="12"/>
    <n v="12000000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x v="0"/>
    <x v="3"/>
    <s v="Mejillones"/>
    <s v="YEB PROV ANTOFAGASTA"/>
    <s v="Yo_Emprendo"/>
    <x v="6"/>
    <n v="4881"/>
    <n v="10"/>
    <n v="10000000"/>
    <n v="1000000"/>
    <n v="1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Sierra Gorda"/>
    <s v="YEB PROV ANTOFAGASTA"/>
    <s v="Yo_Emprendo"/>
    <x v="6"/>
    <n v="4881"/>
    <n v="5"/>
    <n v="5000000"/>
    <n v="1000000"/>
    <n v="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500000"/>
    <m/>
    <m/>
    <n v="4500000"/>
    <m/>
    <m/>
    <m/>
    <m/>
    <m/>
    <m/>
    <n v="5000000"/>
    <n v="5000000"/>
    <s v="OK"/>
    <n v="2"/>
    <m/>
    <m/>
  </r>
  <r>
    <x v="0"/>
    <x v="3"/>
    <s v="Calama"/>
    <s v="YEB PROV EL LOA"/>
    <s v="Yo_Emprendo"/>
    <x v="6"/>
    <n v="4881"/>
    <n v="30"/>
    <n v="30000000"/>
    <n v="1000000"/>
    <n v="3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2"/>
    <s v="02-488101-02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x v="0"/>
    <x v="3"/>
    <s v="San Pedro de Atacama"/>
    <s v="YEB PROV EL LOA"/>
    <s v="Yo_Emprendo"/>
    <x v="6"/>
    <n v="4881"/>
    <n v="15"/>
    <n v="15000000"/>
    <n v="1000000"/>
    <n v="1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2"/>
    <s v="02-488101-02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aría Elena"/>
    <s v="YEB PROV TOCOPILLA"/>
    <s v="Yo_Emprendo"/>
    <x v="6"/>
    <n v="4881"/>
    <n v="12"/>
    <n v="12000000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3"/>
    <s v="02-488101-03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x v="0"/>
    <x v="3"/>
    <s v="Tocopilla"/>
    <s v="YEB PROV TOCOPILLA"/>
    <s v="Yo_Emprendo"/>
    <x v="6"/>
    <n v="4881"/>
    <n v="25"/>
    <n v="25000000"/>
    <n v="1000000"/>
    <n v="2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3"/>
    <s v="02-488101-03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2500000"/>
    <m/>
    <m/>
    <n v="22500000"/>
    <m/>
    <m/>
    <m/>
    <m/>
    <m/>
    <m/>
    <n v="25000000"/>
    <n v="25000000"/>
    <s v="OK"/>
    <n v="2"/>
    <m/>
    <m/>
  </r>
  <r>
    <x v="0"/>
    <x v="3"/>
    <s v="Antofagasta"/>
    <s v="YEA PROV ANTOFAGASTA"/>
    <s v="Yo_Emprendo"/>
    <x v="7"/>
    <n v="4883"/>
    <n v="35"/>
    <n v="35000000"/>
    <n v="1000000"/>
    <n v="3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x v="0"/>
    <x v="3"/>
    <s v="Taltal"/>
    <s v="YEA PROV ANTOFAGASTA"/>
    <s v="Yo_Emprendo"/>
    <x v="7"/>
    <n v="4883"/>
    <n v="15"/>
    <n v="15000000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ejillones"/>
    <s v="YEA PROV ANTOFAGASTA"/>
    <s v="Yo_Emprendo"/>
    <x v="7"/>
    <n v="4883"/>
    <n v="10"/>
    <n v="10000000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Calama"/>
    <s v="YEA PROV EL LOA"/>
    <s v="Yo_Emprendo"/>
    <x v="7"/>
    <n v="4883"/>
    <n v="30"/>
    <n v="30000000"/>
    <n v="1000000"/>
    <n v="3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2"/>
    <s v="02-488302-02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x v="0"/>
    <x v="3"/>
    <s v="San Pedro de Atacama"/>
    <s v="YEA PROV EL LOA"/>
    <s v="Yo_Emprendo"/>
    <x v="7"/>
    <n v="4883"/>
    <n v="15"/>
    <n v="15000000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2"/>
    <s v="02-488302-02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aría Elena"/>
    <s v="YEB PROV TOCOPILLA"/>
    <s v="Yo_Emprendo"/>
    <x v="7"/>
    <n v="4883"/>
    <n v="10"/>
    <n v="10000000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x v="29"/>
    <n v="1"/>
    <s v="02-488303-01-22"/>
    <d v="2022-03-01T00:00:00"/>
    <n v="17"/>
    <d v="2022-03-18T00:00:00"/>
    <n v="44628"/>
    <d v="1900-01-26T00:00:00"/>
    <x v="13"/>
    <n v="44657"/>
    <x v="35"/>
    <d v="2022-04-20T00:00:00"/>
    <n v="44678"/>
    <d v="1900-01-14T00:00:00"/>
    <d v="2022-05-12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Tocopilla"/>
    <s v="YEB PROV TOCOPILLA"/>
    <s v="Yo_Emprendo"/>
    <x v="7"/>
    <n v="4883"/>
    <n v="20"/>
    <n v="20000000"/>
    <n v="1000000"/>
    <n v="2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x v="29"/>
    <n v="1"/>
    <s v="02-488303-01-22"/>
    <d v="2022-03-01T00:00:00"/>
    <n v="17"/>
    <d v="2022-03-18T00:00:00"/>
    <n v="44628"/>
    <d v="1900-01-26T00:00:00"/>
    <x v="13"/>
    <n v="44657"/>
    <x v="35"/>
    <d v="2022-04-20T00:00:00"/>
    <n v="44678"/>
    <d v="1900-01-14T00:00:00"/>
    <d v="2022-05-12T00:00:00"/>
    <n v="8"/>
    <m/>
    <m/>
    <m/>
    <m/>
    <m/>
    <m/>
    <n v="2000000"/>
    <m/>
    <m/>
    <n v="18000000"/>
    <m/>
    <m/>
    <m/>
    <m/>
    <m/>
    <m/>
    <n v="20000000"/>
    <n v="20000000"/>
    <s v="OK"/>
    <n v="2"/>
    <m/>
    <m/>
  </r>
  <r>
    <x v="0"/>
    <x v="3"/>
    <s v="Antofagasta"/>
    <s v="FAVORECEDORA"/>
    <s v="Acción"/>
    <x v="1"/>
    <n v="3882"/>
    <n v="36"/>
    <n v="21611772"/>
    <n v="600327"/>
    <n v="36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2161177"/>
    <m/>
    <m/>
    <n v="19450595"/>
    <m/>
    <m/>
    <m/>
    <m/>
    <m/>
    <m/>
    <m/>
    <n v="21611772"/>
    <n v="21611772"/>
    <s v="OK"/>
    <n v="2"/>
    <m/>
    <m/>
  </r>
  <r>
    <x v="0"/>
    <x v="3"/>
    <s v="Tocopilla"/>
    <s v="PACIFICO NORTE"/>
    <s v="Acción"/>
    <x v="1"/>
    <n v="3882"/>
    <n v="30"/>
    <n v="18009810"/>
    <n v="600327"/>
    <n v="3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1800981"/>
    <m/>
    <m/>
    <n v="16208829"/>
    <m/>
    <m/>
    <m/>
    <m/>
    <m/>
    <m/>
    <m/>
    <n v="18009810"/>
    <n v="18009810"/>
    <s v="OK"/>
    <n v="2"/>
    <m/>
    <m/>
  </r>
  <r>
    <x v="0"/>
    <x v="3"/>
    <s v="Calama"/>
    <s v="COMUNA POR CONFIRMAR"/>
    <s v="Acción"/>
    <x v="1"/>
    <n v="3882"/>
    <n v="32"/>
    <n v="19210464"/>
    <n v="600327"/>
    <n v="32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1921046"/>
    <m/>
    <m/>
    <n v="17289418"/>
    <m/>
    <m/>
    <m/>
    <m/>
    <m/>
    <m/>
    <m/>
    <n v="19210464"/>
    <n v="19210464"/>
    <s v="OK"/>
    <n v="2"/>
    <m/>
    <m/>
  </r>
  <r>
    <x v="0"/>
    <x v="3"/>
    <s v="Tocopilla"/>
    <s v="Tocopilla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."/>
    <s v="Autogestionados"/>
    <s v="Licitación Pública Regular"/>
    <n v="1"/>
    <x v="31"/>
    <n v="1"/>
    <s v="02-370101-01-22"/>
    <m/>
    <m/>
    <s v="--"/>
    <n v="44697"/>
    <d v="1900-01-31T00:00:00"/>
    <x v="33"/>
    <n v="44732"/>
    <x v="36"/>
    <d v="2022-07-08T00:00:00"/>
    <n v="44764"/>
    <d v="1900-01-14T00:00:00"/>
    <d v="2022-08-06T00:00:00"/>
    <n v="6"/>
    <m/>
    <m/>
    <m/>
    <m/>
    <m/>
    <m/>
    <m/>
    <m/>
    <m/>
    <n v="6264000"/>
    <m/>
    <m/>
    <m/>
    <m/>
    <m/>
    <m/>
    <n v="6264000"/>
    <n v="6264000"/>
    <s v="OK"/>
    <n v="1"/>
    <m/>
    <m/>
  </r>
  <r>
    <x v="0"/>
    <x v="3"/>
    <s v="Regional/Provincial"/>
    <s v="COMUNA POR CONFIRMAR"/>
    <s v="Acción_Local"/>
    <x v="3"/>
    <n v="7233"/>
    <n v="1"/>
    <n v="35700000"/>
    <n v="35700000"/>
    <n v="1"/>
    <m/>
    <s v="NO"/>
    <s v="Territorios/Barrios (Aplica en Acción Local)"/>
    <s v="Grupo objetivo del Programa/Componente"/>
    <m/>
    <s v="Listado Predeterminado"/>
    <s v="Licitación Pública Regular"/>
    <n v="1"/>
    <x v="32"/>
    <n v="1"/>
    <s v="02-723301-01-22"/>
    <m/>
    <m/>
    <s v="--"/>
    <n v="44594"/>
    <d v="1900-01-07T00:00:00"/>
    <x v="16"/>
    <n v="44603"/>
    <x v="37"/>
    <d v="2022-02-18T00:00:00"/>
    <n v="44614"/>
    <d v="1900-01-20T00:00:00"/>
    <d v="2022-03-15T00:00:00"/>
    <n v="11"/>
    <m/>
    <m/>
    <m/>
    <m/>
    <n v="3570000"/>
    <m/>
    <m/>
    <n v="32130000"/>
    <m/>
    <m/>
    <m/>
    <m/>
    <m/>
    <m/>
    <m/>
    <m/>
    <n v="35700000"/>
    <n v="35700000"/>
    <s v="OK"/>
    <n v="2"/>
    <m/>
    <m/>
  </r>
  <r>
    <x v="1"/>
    <x v="4"/>
    <s v="Tierra Amarilla"/>
    <s v="Tierra Amarilla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aldera"/>
    <s v="Caldera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opiapó"/>
    <s v="Copiapó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Vallenar"/>
    <s v="Vallenar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opiapó"/>
    <s v="Copiapó"/>
    <s v="Yo_Emprendo_Semilla"/>
    <x v="9"/>
    <n v="5815"/>
    <n v="14"/>
    <n v="12390000"/>
    <n v="885000"/>
    <n v="14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19500"/>
    <m/>
    <n v="11770500"/>
    <m/>
    <m/>
    <m/>
    <m/>
    <m/>
    <m/>
    <n v="12390000"/>
    <n v="12390000"/>
    <s v="OK"/>
    <n v="2"/>
    <m/>
    <m/>
  </r>
  <r>
    <x v="1"/>
    <x v="4"/>
    <s v="Caldera"/>
    <s v="Caldera"/>
    <s v="Yo_Emprendo_Semilla"/>
    <x v="9"/>
    <n v="5815"/>
    <n v="16"/>
    <n v="14160000"/>
    <n v="885000"/>
    <n v="16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08000"/>
    <m/>
    <n v="13452000"/>
    <m/>
    <m/>
    <m/>
    <m/>
    <m/>
    <m/>
    <n v="14160000"/>
    <n v="14160000"/>
    <s v="OK"/>
    <n v="2"/>
    <m/>
    <m/>
  </r>
  <r>
    <x v="1"/>
    <x v="4"/>
    <s v="Tierra Amarilla"/>
    <s v="Tierra Amarilla"/>
    <s v="Yo_Emprendo_Semilla"/>
    <x v="9"/>
    <n v="5815"/>
    <n v="15"/>
    <n v="13275000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x v="1"/>
    <x v="4"/>
    <s v="Vallenar"/>
    <s v="Vallenar"/>
    <s v="Yo_Emprendo_Semilla"/>
    <x v="9"/>
    <n v="5815"/>
    <n v="25"/>
    <n v="22125000"/>
    <n v="885000"/>
    <n v="2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06250"/>
    <m/>
    <n v="21018750"/>
    <m/>
    <m/>
    <m/>
    <m/>
    <m/>
    <m/>
    <n v="22125000"/>
    <n v="22125000"/>
    <s v="OK"/>
    <n v="2"/>
    <m/>
    <m/>
  </r>
  <r>
    <x v="1"/>
    <x v="4"/>
    <s v="Diego de Almagro"/>
    <s v="Diego de Almagro"/>
    <s v="Yo_Emprendo_Semilla"/>
    <x v="9"/>
    <n v="5815"/>
    <n v="15"/>
    <n v="13275000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x v="1"/>
    <x v="4"/>
    <s v="Freirina"/>
    <s v="Freirina"/>
    <s v="Yo_Emprendo_Semilla"/>
    <x v="9"/>
    <n v="5815"/>
    <n v="17"/>
    <n v="15045000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x v="1"/>
    <x v="4"/>
    <s v="Huasco"/>
    <s v="Huasco"/>
    <s v="Yo_Emprendo_Semilla"/>
    <x v="9"/>
    <n v="5815"/>
    <n v="17"/>
    <n v="15045000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x v="1"/>
    <x v="4"/>
    <s v="Copiapó"/>
    <s v="Copiapó"/>
    <s v="Yo_Emprendo_Semilla"/>
    <x v="9"/>
    <n v="5815"/>
    <n v="12"/>
    <n v="10620000"/>
    <n v="885000"/>
    <n v="12"/>
    <m/>
    <s v="NO"/>
    <s v="Persona"/>
    <s v="Mujer víctima de violencia"/>
    <s v="Mujeres víctimas de violencia en situación de vulnerabilidad, y que sean intervenidas por SERNAMEG y/o Fiscalía"/>
    <s v="Listado Predeterminado"/>
    <s v="Licitación Pública Regular"/>
    <s v="02"/>
    <x v="17"/>
    <s v="03"/>
    <s v="02"/>
    <s v="03-581502-02-22"/>
    <m/>
    <m/>
    <m/>
    <m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531000"/>
    <m/>
    <n v="10089000"/>
    <m/>
    <m/>
    <m/>
    <m/>
    <m/>
    <m/>
    <n v="10620000"/>
    <n v="10620000"/>
    <s v="OK"/>
    <n v="2"/>
    <m/>
    <m/>
  </r>
  <r>
    <x v="1"/>
    <x v="4"/>
    <s v="Copiapo"/>
    <s v="Copiapo"/>
    <s v="Yo_Emprendo_Semilla_SSyOO"/>
    <x v="14"/>
    <n v="5915"/>
    <n v="115"/>
    <n v="94070000"/>
    <n v="818000"/>
    <m/>
    <n v="115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4703500"/>
    <m/>
    <n v="89366500"/>
    <m/>
    <m/>
    <m/>
    <m/>
    <m/>
    <m/>
    <n v="94070000"/>
    <n v="94070000"/>
    <s v="OK"/>
    <n v="2"/>
    <m/>
    <m/>
  </r>
  <r>
    <x v="1"/>
    <x v="4"/>
    <s v="Caldera"/>
    <s v="Caldera"/>
    <s v="Yo_Emprendo_Semilla_SSyOO"/>
    <x v="14"/>
    <n v="5915"/>
    <n v="41"/>
    <n v="33538000"/>
    <n v="818000"/>
    <m/>
    <n v="4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676900"/>
    <m/>
    <n v="31861100"/>
    <m/>
    <m/>
    <m/>
    <m/>
    <m/>
    <m/>
    <n v="33538000"/>
    <n v="33538000"/>
    <s v="OK"/>
    <n v="2"/>
    <m/>
    <m/>
  </r>
  <r>
    <x v="1"/>
    <x v="4"/>
    <s v="Tierra Amarilla"/>
    <s v="Tierra Amarilla"/>
    <s v="Yo_Emprendo_Semilla_SSyOO"/>
    <x v="14"/>
    <n v="5915"/>
    <n v="29"/>
    <n v="23722000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x v="1"/>
    <x v="4"/>
    <s v="Chañaral"/>
    <s v="Chañaral"/>
    <s v="Yo_Emprendo_Semilla_SSyOO"/>
    <x v="14"/>
    <n v="5915"/>
    <n v="21"/>
    <n v="17178000"/>
    <n v="818000"/>
    <m/>
    <n v="2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58900"/>
    <m/>
    <n v="16319100"/>
    <m/>
    <m/>
    <m/>
    <m/>
    <m/>
    <m/>
    <n v="17178000"/>
    <n v="17178000"/>
    <s v="OK"/>
    <n v="2"/>
    <m/>
    <m/>
  </r>
  <r>
    <x v="1"/>
    <x v="4"/>
    <s v="Diego De Almagro"/>
    <s v="Diego De Almagro"/>
    <s v="Yo_Emprendo_Semilla_SSyOO"/>
    <x v="14"/>
    <n v="5915"/>
    <n v="39"/>
    <n v="31902000"/>
    <n v="818000"/>
    <m/>
    <n v="3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595100"/>
    <m/>
    <n v="30306900"/>
    <m/>
    <m/>
    <m/>
    <m/>
    <m/>
    <m/>
    <n v="31902000"/>
    <n v="31902000"/>
    <s v="OK"/>
    <n v="2"/>
    <m/>
    <m/>
  </r>
  <r>
    <x v="1"/>
    <x v="4"/>
    <s v="Vallenar"/>
    <s v="Vallenar"/>
    <s v="Yo_Emprendo_Semilla_SSyOO"/>
    <x v="14"/>
    <n v="5915"/>
    <n v="81"/>
    <n v="66258000"/>
    <n v="818000"/>
    <m/>
    <n v="8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3312900"/>
    <m/>
    <n v="62945100"/>
    <m/>
    <m/>
    <m/>
    <m/>
    <m/>
    <m/>
    <n v="66258000"/>
    <n v="66258000"/>
    <s v="OK"/>
    <n v="2"/>
    <m/>
    <m/>
  </r>
  <r>
    <x v="1"/>
    <x v="4"/>
    <s v="Alto Del Carmen"/>
    <s v="Alto Del Carmen"/>
    <s v="Yo_Emprendo_Semilla_SSyOO"/>
    <x v="14"/>
    <n v="5915"/>
    <n v="20"/>
    <n v="16360000"/>
    <n v="818000"/>
    <m/>
    <n v="20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18000"/>
    <m/>
    <n v="15542000"/>
    <m/>
    <m/>
    <m/>
    <m/>
    <m/>
    <m/>
    <n v="16360000"/>
    <n v="16360000"/>
    <s v="OK"/>
    <n v="2"/>
    <m/>
    <m/>
  </r>
  <r>
    <x v="1"/>
    <x v="4"/>
    <s v="Freirina"/>
    <s v="Freirina"/>
    <s v="Yo_Emprendo_Semilla_SSyOO"/>
    <x v="14"/>
    <n v="5915"/>
    <n v="31"/>
    <n v="25358000"/>
    <n v="818000"/>
    <m/>
    <n v="3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267900"/>
    <m/>
    <n v="24090100"/>
    <m/>
    <m/>
    <m/>
    <m/>
    <m/>
    <m/>
    <n v="25358000"/>
    <n v="25358000"/>
    <s v="OK"/>
    <n v="2"/>
    <m/>
    <m/>
  </r>
  <r>
    <x v="1"/>
    <x v="4"/>
    <s v="Huasco"/>
    <s v="Huasco"/>
    <s v="Yo_Emprendo_Semilla_SSyOO"/>
    <x v="14"/>
    <n v="5915"/>
    <n v="29"/>
    <n v="23722000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x v="1"/>
    <x v="4"/>
    <s v="Copiapó"/>
    <s v="Copiapó"/>
    <s v="Yo_Emprendo_Semilla_SSyOO"/>
    <x v="14"/>
    <n v="5915"/>
    <n v="20"/>
    <n v="16360000"/>
    <n v="818000"/>
    <m/>
    <n v="2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818000"/>
    <m/>
    <n v="15542000"/>
    <m/>
    <m/>
    <m/>
    <m/>
    <m/>
    <m/>
    <n v="16360000"/>
    <n v="16360000"/>
    <s v="OK"/>
    <n v="2"/>
    <m/>
    <m/>
  </r>
  <r>
    <x v="1"/>
    <x v="4"/>
    <s v="Diego de Almagro"/>
    <s v="Diego de Almagro"/>
    <s v="Yo_Emprendo_Semilla_SSyOO"/>
    <x v="14"/>
    <n v="5915"/>
    <n v="10"/>
    <n v="8180000"/>
    <n v="818000"/>
    <m/>
    <n v="1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409000"/>
    <m/>
    <n v="7771000"/>
    <m/>
    <m/>
    <m/>
    <m/>
    <m/>
    <m/>
    <n v="8180000"/>
    <n v="8180000"/>
    <s v="OK"/>
    <n v="2"/>
    <m/>
    <m/>
  </r>
  <r>
    <x v="1"/>
    <x v="4"/>
    <s v="Vallenar"/>
    <s v="Vallenar"/>
    <s v="Yo_Emprendo_Semilla_SSyOO"/>
    <x v="14"/>
    <n v="5915"/>
    <n v="15"/>
    <n v="12270000"/>
    <n v="818000"/>
    <m/>
    <n v="15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613500"/>
    <m/>
    <n v="11656500"/>
    <m/>
    <m/>
    <m/>
    <m/>
    <m/>
    <m/>
    <n v="12270000"/>
    <n v="12270000"/>
    <s v="OK"/>
    <n v="2"/>
    <m/>
    <m/>
  </r>
  <r>
    <x v="1"/>
    <x v="4"/>
    <s v="Chañaral"/>
    <s v="Chañaral"/>
    <s v="Yo_Emprendo"/>
    <x v="11"/>
    <n v="4872"/>
    <n v="17"/>
    <n v="17000000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x v="1"/>
    <x v="4"/>
    <s v="Diego de Almagro"/>
    <s v="Diego de Almagro"/>
    <s v="Yo_Emprendo"/>
    <x v="11"/>
    <n v="4872"/>
    <n v="17"/>
    <n v="17000000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x v="1"/>
    <x v="4"/>
    <s v="Tierra Amarilla"/>
    <s v="Tierra Amarilla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1"/>
    <x v="4"/>
    <s v="Copiapó"/>
    <s v="Copiapó"/>
    <s v="Yo_Emprendo"/>
    <x v="11"/>
    <n v="4872"/>
    <n v="28"/>
    <n v="28000000"/>
    <n v="1000000"/>
    <n v="28"/>
    <m/>
    <s v="SI"/>
    <s v="Persona"/>
    <s v="Grupo objetivo del Programa/Componente"/>
    <s v="Personas en situación de vulnerabilidad cuya situación  sea ocupado u ocupado precario, en ambos casos independiente con negocio en funcionamiento. Se dejarán 15 cupos para atender grupos especificos: mujeres victima de violencia que participaron en el piloto YES 2021, usuarios/as TELETON y personas en situación de discapacidad o sus tut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400000"/>
    <m/>
    <n v="26600000"/>
    <m/>
    <m/>
    <m/>
    <m/>
    <m/>
    <n v="28000000"/>
    <n v="28000000"/>
    <s v="OK"/>
    <n v="2"/>
    <m/>
    <m/>
  </r>
  <r>
    <x v="1"/>
    <x v="4"/>
    <s v="Caldera"/>
    <s v="Caldera"/>
    <s v="Yo_Emprendo"/>
    <x v="11"/>
    <n v="4872"/>
    <n v="20"/>
    <n v="20000000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x v="1"/>
    <x v="4"/>
    <s v="Vallenar"/>
    <s v="Vallenar"/>
    <s v="Yo_Emprendo"/>
    <x v="11"/>
    <n v="4872"/>
    <n v="20"/>
    <n v="20000000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x v="1"/>
    <x v="4"/>
    <s v="Alto del Carmen"/>
    <s v="Alto del Carmen"/>
    <s v="Yo_Emprendo"/>
    <x v="11"/>
    <n v="4872"/>
    <n v="15"/>
    <n v="15000000"/>
    <n v="1000000"/>
    <n v="15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750000"/>
    <m/>
    <n v="14250000"/>
    <m/>
    <m/>
    <m/>
    <m/>
    <m/>
    <n v="15000000"/>
    <n v="15000000"/>
    <s v="OK"/>
    <n v="2"/>
    <m/>
    <m/>
  </r>
  <r>
    <x v="1"/>
    <x v="4"/>
    <s v="Huasco"/>
    <s v="Huasco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1"/>
    <x v="4"/>
    <s v="Freirina"/>
    <s v="Freirina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0"/>
    <x v="4"/>
    <s v="Copiapó"/>
    <s v="Copiapó"/>
    <s v="Yo_Emprendo"/>
    <x v="12"/>
    <n v="4891"/>
    <n v="15"/>
    <n v="15000000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x v="38"/>
    <m/>
    <n v="1"/>
    <s v="03-489101-01-22"/>
    <m/>
    <m/>
    <m/>
    <s v="--"/>
    <x v="34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x v="0"/>
    <x v="4"/>
    <s v="Vallenar"/>
    <s v="Vallenar"/>
    <s v="Yo_Emprendo"/>
    <x v="12"/>
    <n v="4891"/>
    <n v="15"/>
    <n v="15000000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x v="38"/>
    <m/>
    <n v="1"/>
    <s v="03-489101-01-22"/>
    <m/>
    <m/>
    <m/>
    <s v="--"/>
    <x v="34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x v="0"/>
    <x v="4"/>
    <s v="Copiapó"/>
    <s v="Copiapó"/>
    <s v="Acción"/>
    <x v="0"/>
    <n v="3881"/>
    <n v="28"/>
    <n v="16809156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x v="0"/>
    <x v="4"/>
    <s v="Tierra Amarilla"/>
    <s v="Tierra Amarilla"/>
    <s v="Acción"/>
    <x v="0"/>
    <n v="3881"/>
    <n v="25"/>
    <n v="15008175"/>
    <n v="600327"/>
    <n v="25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00817"/>
    <m/>
    <m/>
    <n v="13507358"/>
    <m/>
    <m/>
    <m/>
    <m/>
    <n v="15008175"/>
    <n v="15008175"/>
    <s v="OK"/>
    <n v="2"/>
    <m/>
    <m/>
  </r>
  <r>
    <x v="0"/>
    <x v="4"/>
    <s v="Vallenar"/>
    <s v="Vallenar"/>
    <s v="Acción"/>
    <x v="0"/>
    <n v="3881"/>
    <n v="28"/>
    <n v="16809156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x v="0"/>
    <x v="4"/>
    <s v="Huasco"/>
    <s v="Huasco"/>
    <s v="Acción"/>
    <x v="0"/>
    <n v="3881"/>
    <n v="26"/>
    <n v="15608502"/>
    <n v="600327"/>
    <n v="26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60850"/>
    <m/>
    <m/>
    <n v="14047652"/>
    <m/>
    <m/>
    <m/>
    <m/>
    <n v="15608502"/>
    <n v="15608502"/>
    <s v="OK"/>
    <n v="2"/>
    <m/>
    <m/>
  </r>
  <r>
    <x v="0"/>
    <x v="4"/>
    <s v="Copiapó"/>
    <s v="Sector Paipote (Copiapó)"/>
    <s v="Acción_Local"/>
    <x v="3"/>
    <n v="7233"/>
    <n v="1"/>
    <n v="35700000"/>
    <n v="35700000"/>
    <n v="1"/>
    <m/>
    <s v="NO"/>
    <s v="Territorios/Barrios (Aplica en Acción Local)"/>
    <s v="Campamento y barrios prioritarios"/>
    <s v="Territorio con participación de las organizaciones funcionales y territoriales del sector, con necesidades que impiden el desarrollo del territorio."/>
    <s v="Listado Predeterminado"/>
    <s v="Licitación Pública Regular"/>
    <n v="2"/>
    <x v="40"/>
    <m/>
    <n v="1"/>
    <s v="03-723302-01-22"/>
    <m/>
    <m/>
    <m/>
    <m/>
    <x v="35"/>
    <n v="14"/>
    <x v="39"/>
    <d v="2022-04-07T00:00:00"/>
    <n v="14"/>
    <d v="2022-04-21T00:00:00"/>
    <d v="2022-04-26T00:00:00"/>
    <n v="15"/>
    <d v="2022-05-11T00:00:00"/>
    <n v="11"/>
    <d v="2023-04-11T00:00:00"/>
    <d v="2023-06-10T00:00:00"/>
    <m/>
    <m/>
    <m/>
    <m/>
    <n v="3570000"/>
    <m/>
    <m/>
    <m/>
    <n v="32130000"/>
    <m/>
    <m/>
    <m/>
    <n v="35700000"/>
    <n v="35700000"/>
    <s v="OK"/>
    <n v="2"/>
    <m/>
    <m/>
  </r>
  <r>
    <x v="0"/>
    <x v="4"/>
    <s v="Freirina"/>
    <s v="Freirina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comunitarias, funcionales y territoriales de la comuna de Freirina. Se dará preferencia a organización de personas en situación de discapacidad y de adultos mayores."/>
    <s v="Autogestionados"/>
    <s v="Licitación Pública Regular"/>
    <n v="3"/>
    <x v="41"/>
    <m/>
    <n v="1"/>
    <s v="03-370103-01-22"/>
    <m/>
    <m/>
    <m/>
    <m/>
    <x v="35"/>
    <n v="14"/>
    <x v="39"/>
    <d v="2022-04-07T00:00:00"/>
    <n v="14"/>
    <d v="2022-04-21T00:00:00"/>
    <d v="2022-04-26T00:00:00"/>
    <n v="20"/>
    <d v="2022-05-16T00:00:00"/>
    <n v="6"/>
    <d v="2022-11-16T00:00:00"/>
    <d v="2023-01-15T00:00:00"/>
    <m/>
    <m/>
    <m/>
    <m/>
    <n v="6264000"/>
    <m/>
    <m/>
    <m/>
    <m/>
    <m/>
    <m/>
    <m/>
    <n v="6264000"/>
    <n v="6264000"/>
    <s v="OK"/>
    <n v="1"/>
    <m/>
    <m/>
  </r>
  <r>
    <x v="0"/>
    <x v="4"/>
    <s v="Regional/Provincial"/>
    <s v="Regional"/>
    <s v="Yo_Emprendo"/>
    <x v="13"/>
    <n v="4889"/>
    <n v="15"/>
    <n v="15000000"/>
    <n v="1000000"/>
    <n v="15"/>
    <m/>
    <s v="NO"/>
    <s v="Persona"/>
    <s v="Grupo objetivo del Programa/Componente"/>
    <s v="Dirigido a personas en situación de vulnerabilidad cuya situación  sea ocupado u ocupado precario, en ambos casos independiente con negocio en funcionamiento."/>
    <s v="Listado Predeterminado"/>
    <s v="Licitación Pública Regular"/>
    <n v="1"/>
    <x v="42"/>
    <m/>
    <n v="1"/>
    <s v="03-488901-01-22"/>
    <m/>
    <m/>
    <m/>
    <s v="--"/>
    <x v="36"/>
    <n v="14"/>
    <x v="23"/>
    <d v="2022-05-26T00:00:00"/>
    <n v="14"/>
    <d v="2022-06-09T00:00:00"/>
    <d v="2022-06-13T00:00:00"/>
    <n v="20"/>
    <d v="2022-07-03T00:00:00"/>
    <n v="4"/>
    <d v="2022-11-03T00:00:00"/>
    <d v="2023-01-02T00:00:00"/>
    <m/>
    <m/>
    <m/>
    <m/>
    <m/>
    <m/>
    <n v="15000000"/>
    <m/>
    <m/>
    <m/>
    <m/>
    <m/>
    <n v="15000000"/>
    <n v="15000000"/>
    <s v="OK"/>
    <n v="1"/>
    <m/>
    <m/>
  </r>
  <r>
    <x v="0"/>
    <x v="5"/>
    <s v="La Serena"/>
    <s v="Lambert 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Hogares sector rural de La Serena, localidad de Lambert, con un alto porcentaje de hogares en tramo del 40% RSH; que requieren fortalecimiento de la vida comunitaria. "/>
    <s v="Listado Predeterminado"/>
    <s v="Licitación Pública Regular"/>
    <n v="1"/>
    <x v="32"/>
    <m/>
    <n v="1"/>
    <s v="04-723301-01-22"/>
    <m/>
    <m/>
    <m/>
    <s v="--"/>
    <x v="4"/>
    <n v="15"/>
    <x v="6"/>
    <d v="2022-02-09T00:00:00"/>
    <n v="15"/>
    <d v="2022-02-24T00:00:00"/>
    <d v="2022-02-25T00:00:00"/>
    <n v="31"/>
    <d v="2022-03-28T00:00:00"/>
    <n v="12"/>
    <d v="2023-03-28T00:00:00"/>
    <d v="2023-05-27T00:00:00"/>
    <m/>
    <m/>
    <n v="3570000"/>
    <m/>
    <n v="32130000"/>
    <m/>
    <m/>
    <m/>
    <m/>
    <m/>
    <m/>
    <m/>
    <n v="35700000"/>
    <n v="35700000"/>
    <s v="OK"/>
    <n v="2"/>
    <m/>
    <m/>
  </r>
  <r>
    <x v="0"/>
    <x v="5"/>
    <s v="La Serena"/>
    <s v="Elqui"/>
    <s v="Yo_Emprendo_Semilla_SSyOO"/>
    <x v="4"/>
    <n v="5911"/>
    <n v="76"/>
    <n v="62168000"/>
    <n v="818000"/>
    <m/>
    <n v="7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6216800"/>
    <m/>
    <m/>
    <n v="55951200"/>
    <m/>
    <m/>
    <m/>
    <m/>
    <m/>
    <m/>
    <n v="62168000"/>
    <n v="62168000"/>
    <s v="OK"/>
    <n v="2"/>
    <m/>
    <m/>
  </r>
  <r>
    <x v="0"/>
    <x v="5"/>
    <s v="Coquimbo"/>
    <s v="Elqui"/>
    <s v="Yo_Emprendo_Semilla_SSyOO"/>
    <x v="4"/>
    <n v="5911"/>
    <n v="143"/>
    <n v="116974000"/>
    <n v="818000"/>
    <m/>
    <n v="143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2"/>
    <s v="04-591101-02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1697400"/>
    <m/>
    <m/>
    <n v="105276600"/>
    <m/>
    <m/>
    <m/>
    <m/>
    <m/>
    <m/>
    <n v="116974000"/>
    <n v="116974000"/>
    <s v="OK"/>
    <n v="2"/>
    <m/>
    <m/>
  </r>
  <r>
    <x v="0"/>
    <x v="5"/>
    <s v="Andacollo"/>
    <s v="Elqui"/>
    <s v="Yo_Emprendo_Semilla_SSyOO"/>
    <x v="4"/>
    <n v="5911"/>
    <n v="14"/>
    <n v="11452000"/>
    <n v="818000"/>
    <m/>
    <n v="14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2"/>
    <s v="04-591101-02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145200"/>
    <m/>
    <m/>
    <n v="10306800"/>
    <m/>
    <m/>
    <m/>
    <m/>
    <m/>
    <m/>
    <n v="11452000"/>
    <n v="11452000"/>
    <s v="OK"/>
    <n v="2"/>
    <m/>
    <m/>
  </r>
  <r>
    <x v="0"/>
    <x v="5"/>
    <s v="La Higuera"/>
    <s v="Elqui"/>
    <s v="Yo_Emprendo_Semilla_SSyOO"/>
    <x v="4"/>
    <n v="5911"/>
    <n v="12"/>
    <n v="9816000"/>
    <n v="818000"/>
    <m/>
    <n v="1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981600"/>
    <m/>
    <m/>
    <n v="8834400"/>
    <m/>
    <m/>
    <m/>
    <m/>
    <m/>
    <m/>
    <n v="9816000"/>
    <n v="9816000"/>
    <s v="OK"/>
    <n v="2"/>
    <m/>
    <m/>
  </r>
  <r>
    <x v="0"/>
    <x v="5"/>
    <s v="Paiguano"/>
    <s v="Elqui"/>
    <s v="Yo_Emprendo_Semilla_SSyOO"/>
    <x v="4"/>
    <n v="5911"/>
    <n v="10"/>
    <n v="8180000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x v="0"/>
    <x v="5"/>
    <s v="Vicuña"/>
    <s v="Elqui"/>
    <s v="Yo_Emprendo_Semilla_SSyOO"/>
    <x v="4"/>
    <n v="5911"/>
    <n v="30"/>
    <n v="24540000"/>
    <n v="818000"/>
    <m/>
    <n v="3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454000"/>
    <m/>
    <m/>
    <n v="22086000"/>
    <m/>
    <m/>
    <m/>
    <m/>
    <m/>
    <m/>
    <n v="24540000"/>
    <n v="24540000"/>
    <s v="OK"/>
    <n v="2"/>
    <m/>
    <m/>
  </r>
  <r>
    <x v="0"/>
    <x v="5"/>
    <s v="Illapel"/>
    <s v="Choapa"/>
    <s v="Yo_Emprendo_Semilla_SSyOO"/>
    <x v="4"/>
    <n v="5911"/>
    <n v="26"/>
    <n v="21268000"/>
    <n v="818000"/>
    <m/>
    <n v="2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126800"/>
    <m/>
    <m/>
    <n v="19141200"/>
    <m/>
    <m/>
    <m/>
    <m/>
    <m/>
    <m/>
    <n v="21268000"/>
    <n v="21268000"/>
    <s v="OK"/>
    <n v="2"/>
    <m/>
    <m/>
  </r>
  <r>
    <x v="0"/>
    <x v="5"/>
    <s v="Canela"/>
    <s v="Choapa"/>
    <s v="Yo_Emprendo_Semilla_SSyOO"/>
    <x v="4"/>
    <n v="5911"/>
    <n v="10"/>
    <n v="8180000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x v="0"/>
    <x v="5"/>
    <s v="Los Vilos"/>
    <s v="Choapa"/>
    <s v="Yo_Emprendo_Semilla_SSyOO"/>
    <x v="4"/>
    <n v="5911"/>
    <n v="32"/>
    <n v="26176000"/>
    <n v="818000"/>
    <m/>
    <n v="3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617600"/>
    <m/>
    <m/>
    <n v="23558400"/>
    <m/>
    <m/>
    <m/>
    <m/>
    <m/>
    <m/>
    <n v="26176000"/>
    <n v="26176000"/>
    <s v="OK"/>
    <n v="2"/>
    <m/>
    <m/>
  </r>
  <r>
    <x v="0"/>
    <x v="5"/>
    <s v="Salamanca"/>
    <s v="Choapa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Ovalle"/>
    <s v="Limarí"/>
    <s v="Yo_Emprendo_Semilla_SSyOO"/>
    <x v="4"/>
    <n v="5911"/>
    <n v="110"/>
    <n v="89980000"/>
    <n v="818000"/>
    <m/>
    <n v="1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4"/>
    <s v="04-591101-04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998000"/>
    <m/>
    <m/>
    <n v="80982000"/>
    <m/>
    <m/>
    <m/>
    <m/>
    <m/>
    <m/>
    <n v="89980000"/>
    <n v="89980000"/>
    <s v="OK"/>
    <n v="2"/>
    <m/>
    <m/>
  </r>
  <r>
    <x v="0"/>
    <x v="5"/>
    <s v="Combarbalá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Monte Patria"/>
    <s v="Limarí"/>
    <s v="Yo_Emprendo_Semilla_SSyOO"/>
    <x v="4"/>
    <n v="5911"/>
    <n v="38"/>
    <n v="31084000"/>
    <n v="818000"/>
    <m/>
    <n v="38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3108400"/>
    <m/>
    <m/>
    <n v="27975600"/>
    <m/>
    <m/>
    <m/>
    <m/>
    <m/>
    <m/>
    <n v="31084000"/>
    <n v="31084000"/>
    <s v="OK"/>
    <n v="2"/>
    <m/>
    <m/>
  </r>
  <r>
    <x v="0"/>
    <x v="5"/>
    <s v="Punitaqui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Río Hurtado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4"/>
    <s v="04-591101-04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La Serena"/>
    <s v="Elqui"/>
    <s v="Yo_Emprendo_Semilla"/>
    <x v="5"/>
    <n v="5811"/>
    <n v="48"/>
    <n v="42480000"/>
    <n v="885000"/>
    <n v="4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248000"/>
    <m/>
    <m/>
    <n v="38232000"/>
    <m/>
    <m/>
    <m/>
    <m/>
    <m/>
    <n v="42480000"/>
    <n v="42480000"/>
    <s v="OK"/>
    <n v="2"/>
    <m/>
    <m/>
  </r>
  <r>
    <x v="0"/>
    <x v="5"/>
    <s v="Coquimbo"/>
    <s v="Elqui"/>
    <s v="Yo_Emprendo_Semilla"/>
    <x v="5"/>
    <n v="5811"/>
    <n v="50"/>
    <n v="44250000"/>
    <n v="885000"/>
    <n v="50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425000"/>
    <m/>
    <m/>
    <n v="39825000"/>
    <m/>
    <m/>
    <m/>
    <m/>
    <m/>
    <n v="44250000"/>
    <n v="44250000"/>
    <s v="OK"/>
    <n v="2"/>
    <m/>
    <m/>
  </r>
  <r>
    <x v="0"/>
    <x v="5"/>
    <s v="Andacollo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a Higuera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Paiguano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Vicuña"/>
    <s v="Elqui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Illapel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Canela"/>
    <s v="Choapa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os Vilos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Salamanca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Ovalle"/>
    <s v="Limarí"/>
    <s v="Yo_Emprendo_Semilla"/>
    <x v="5"/>
    <n v="5811"/>
    <n v="37"/>
    <n v="32745000"/>
    <n v="885000"/>
    <n v="37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3274500"/>
    <m/>
    <m/>
    <n v="29470500"/>
    <m/>
    <m/>
    <m/>
    <m/>
    <m/>
    <n v="32745000"/>
    <n v="32745000"/>
    <s v="OK"/>
    <n v="2"/>
    <m/>
    <m/>
  </r>
  <r>
    <x v="0"/>
    <x v="5"/>
    <s v="Combarbalá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Monte Patria"/>
    <s v="Limarí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Punitaqui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Río Hurtado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a Serena"/>
    <s v="Elqui"/>
    <s v="Yo_Emprendo"/>
    <x v="6"/>
    <n v="4881"/>
    <n v="41"/>
    <n v="38950000"/>
    <n v="950000"/>
    <n v="41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895000"/>
    <m/>
    <n v="35055000"/>
    <m/>
    <m/>
    <m/>
    <m/>
    <m/>
    <m/>
    <n v="38950000"/>
    <n v="38950000"/>
    <s v="OK"/>
    <n v="2"/>
    <m/>
    <m/>
  </r>
  <r>
    <x v="0"/>
    <x v="5"/>
    <s v="Coquimbo"/>
    <s v="Elqui"/>
    <s v="Yo_Emprendo"/>
    <x v="6"/>
    <n v="4881"/>
    <n v="50"/>
    <n v="47500000"/>
    <n v="950000"/>
    <n v="50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750000"/>
    <m/>
    <n v="42750000"/>
    <m/>
    <m/>
    <m/>
    <m/>
    <m/>
    <m/>
    <n v="47500000"/>
    <n v="47500000"/>
    <s v="OK"/>
    <n v="2"/>
    <m/>
    <m/>
  </r>
  <r>
    <x v="0"/>
    <x v="5"/>
    <s v="Andacollo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a Higuera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Paiguano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Vicuña"/>
    <s v="Elqui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Illapel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Canela"/>
    <s v="Choapa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os Vilos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Salamanca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Ovalle"/>
    <s v="Limarí"/>
    <s v="Yo_Emprendo"/>
    <x v="6"/>
    <n v="4881"/>
    <n v="34"/>
    <n v="32300000"/>
    <n v="950000"/>
    <n v="34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230000"/>
    <m/>
    <n v="29070000"/>
    <m/>
    <m/>
    <m/>
    <m/>
    <m/>
    <m/>
    <n v="32300000"/>
    <n v="32300000"/>
    <s v="OK"/>
    <n v="2"/>
    <m/>
    <m/>
  </r>
  <r>
    <x v="0"/>
    <x v="5"/>
    <s v="Combarbalá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Monte Patria"/>
    <s v="Limarí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Punitaqui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Río Hurtado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a Serena"/>
    <s v="Elqui"/>
    <s v="Yo_Emprendo"/>
    <x v="7"/>
    <n v="4883"/>
    <n v="21"/>
    <n v="21420000"/>
    <n v="1020000"/>
    <n v="21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142000"/>
    <m/>
    <n v="19278000"/>
    <m/>
    <m/>
    <m/>
    <m/>
    <m/>
    <m/>
    <n v="21420000"/>
    <n v="21420000"/>
    <s v="OK"/>
    <n v="2"/>
    <m/>
    <m/>
  </r>
  <r>
    <x v="0"/>
    <x v="5"/>
    <s v="Coquimbo"/>
    <s v="Elqui"/>
    <s v="Yo_Emprendo"/>
    <x v="7"/>
    <n v="4883"/>
    <n v="26"/>
    <n v="26520000"/>
    <n v="1020000"/>
    <n v="26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652000"/>
    <m/>
    <n v="23868000"/>
    <m/>
    <m/>
    <m/>
    <m/>
    <m/>
    <m/>
    <n v="26520000"/>
    <n v="26520000"/>
    <s v="OK"/>
    <n v="2"/>
    <m/>
    <m/>
  </r>
  <r>
    <x v="0"/>
    <x v="5"/>
    <s v="Andacollo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a Higuera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Paiguano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Vicuña"/>
    <s v="Elqui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Illapel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Canela"/>
    <s v="Choapa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os Vilos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Salamanca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Ovalle"/>
    <s v="Limarí"/>
    <s v="Yo_Emprendo"/>
    <x v="7"/>
    <n v="4883"/>
    <n v="15"/>
    <n v="15300000"/>
    <n v="1020000"/>
    <n v="15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530000"/>
    <m/>
    <n v="13770000"/>
    <m/>
    <m/>
    <m/>
    <m/>
    <m/>
    <m/>
    <n v="15300000"/>
    <n v="15300000"/>
    <s v="OK"/>
    <n v="2"/>
    <m/>
    <m/>
  </r>
  <r>
    <x v="0"/>
    <x v="5"/>
    <s v="Combarbalá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Monte Patria"/>
    <s v="Limarí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Punitaqui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Río Hurtado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a Serena"/>
    <s v="Elqui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6"/>
    <s v="04-388101-16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Coquimbo"/>
    <s v="Elqui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6"/>
    <s v="04-388101-16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Ovalle"/>
    <s v="Limarí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Illapel"/>
    <s v="Choapa"/>
    <s v="Acción"/>
    <x v="0"/>
    <n v="3881"/>
    <n v="15"/>
    <n v="960000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x v="0"/>
    <x v="5"/>
    <s v="Los Vilos"/>
    <s v="Choapa"/>
    <s v="Acción"/>
    <x v="0"/>
    <n v="3881"/>
    <n v="15"/>
    <n v="960000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x v="0"/>
    <x v="5"/>
    <s v="La Higuera"/>
    <s v="La Higuera"/>
    <s v="Acción"/>
    <x v="1"/>
    <n v="3882"/>
    <n v="56"/>
    <n v="28857552"/>
    <n v="515313"/>
    <n v="56"/>
    <m/>
    <s v="SI"/>
    <s v="Hogar (Aplica en Acción)"/>
    <s v="Grupo objetivo del Programa/Componente"/>
    <s v="Comunidad con presencia de hogares que requieren fortalecer habilidades para la vida."/>
    <s v="Listado Predeterminado"/>
    <s v="Licitación Pública Regular"/>
    <n v="2"/>
    <x v="43"/>
    <m/>
    <n v="18"/>
    <s v="04-388202-18-22"/>
    <m/>
    <m/>
    <m/>
    <s v="--"/>
    <x v="34"/>
    <n v="15"/>
    <x v="40"/>
    <d v="2022-03-16T00:00:00"/>
    <n v="15"/>
    <d v="2022-03-31T00:00:00"/>
    <d v="2022-04-01T00:00:00"/>
    <n v="31"/>
    <d v="2022-05-02T00:00:00"/>
    <n v="10"/>
    <d v="2023-03-02T00:00:00"/>
    <d v="2023-05-01T00:00:00"/>
    <m/>
    <m/>
    <m/>
    <m/>
    <n v="2885755"/>
    <m/>
    <n v="25971797"/>
    <m/>
    <m/>
    <m/>
    <m/>
    <m/>
    <n v="28857552"/>
    <n v="28857552"/>
    <s v="OK"/>
    <n v="2"/>
    <m/>
    <m/>
  </r>
  <r>
    <x v="0"/>
    <x v="5"/>
    <s v="Ovalle"/>
    <s v="Limarí"/>
    <s v="Apoyo_a_tu_Plan_laboral"/>
    <x v="8"/>
    <n v="8913"/>
    <n v="30"/>
    <n v="19080000"/>
    <n v="636000"/>
    <m/>
    <n v="30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x v="44"/>
    <m/>
    <n v="19"/>
    <s v="04-891301-19-22"/>
    <m/>
    <m/>
    <m/>
    <s v="--"/>
    <x v="13"/>
    <n v="15"/>
    <x v="41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1908000"/>
    <m/>
    <m/>
    <n v="17172000"/>
    <m/>
    <m/>
    <m/>
    <n v="19080000"/>
    <n v="19080000"/>
    <s v="OK"/>
    <n v="2"/>
    <m/>
    <m/>
  </r>
  <r>
    <x v="0"/>
    <x v="5"/>
    <s v="Monte Patria"/>
    <s v="Limarí"/>
    <s v="Apoyo_a_tu_Plan_laboral"/>
    <x v="8"/>
    <n v="8913"/>
    <n v="12"/>
    <n v="7632000"/>
    <n v="636000"/>
    <m/>
    <n v="12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x v="44"/>
    <m/>
    <n v="19"/>
    <s v="04-891301-19-22"/>
    <m/>
    <m/>
    <m/>
    <s v="--"/>
    <x v="13"/>
    <n v="15"/>
    <x v="41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763200"/>
    <m/>
    <m/>
    <n v="6868800"/>
    <m/>
    <m/>
    <m/>
    <n v="7632000"/>
    <n v="7632000"/>
    <s v="OK"/>
    <n v="2"/>
    <m/>
    <m/>
  </r>
  <r>
    <x v="0"/>
    <x v="5"/>
    <s v="Regional/Provincial"/>
    <s v="Elqui"/>
    <s v="Yo_Emprendo_Semilla"/>
    <x v="5"/>
    <n v="5811"/>
    <n v="30"/>
    <n v="26550000"/>
    <n v="885000"/>
    <n v="30"/>
    <m/>
    <s v="NO"/>
    <s v="Persona"/>
    <s v="Otro"/>
    <s v="Mujeres VIF, Adulto responsable de de Niños (as) y Jóvenes SENAME, Personas con Discapacidad-Teletón, Adultos Mayores, Personas cumpliendo condena GENCHI"/>
    <s v="Listado Predeterminado con SPP"/>
    <s v="Licitación Pública Regular"/>
    <n v="2"/>
    <x v="25"/>
    <m/>
    <n v="20"/>
    <s v="04-581102-20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2655000"/>
    <m/>
    <m/>
    <n v="23895000"/>
    <m/>
    <m/>
    <m/>
    <n v="26550000"/>
    <n v="26550000"/>
    <s v="OK"/>
    <n v="2"/>
    <m/>
    <m/>
  </r>
  <r>
    <x v="0"/>
    <x v="5"/>
    <s v="Regional/Provincial"/>
    <s v="Conurbación La Serena-Coquimbo"/>
    <s v="Yo_Emprendo"/>
    <x v="6"/>
    <n v="4881"/>
    <n v="36"/>
    <n v="38000000"/>
    <n v="1055556"/>
    <n v="36"/>
    <m/>
    <s v="NO"/>
    <s v="Persona"/>
    <s v="Otro"/>
    <s v="Mujeres VIF, Adulto responsable de de Niños (as) y Jóvenes SENAME, Personas con Discapacidad, Adultos Mayores, Personas cumpliendo condena GENCHI"/>
    <s v="Listado Predeterminado con SPP"/>
    <s v="Licitación Pública Regular"/>
    <n v="3"/>
    <x v="45"/>
    <m/>
    <n v="21"/>
    <s v="04-488103-21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800000"/>
    <m/>
    <n v="34200000"/>
    <m/>
    <m/>
    <m/>
    <m/>
    <n v="38000000"/>
    <n v="38000000"/>
    <s v="OK"/>
    <n v="2"/>
    <m/>
    <m/>
  </r>
  <r>
    <x v="0"/>
    <x v="5"/>
    <s v="Regional/Provincial"/>
    <s v="Conurbación La Serena-Coquimbo"/>
    <s v="Yo_Emprendo"/>
    <x v="7"/>
    <n v="4883"/>
    <n v="28"/>
    <n v="30600000"/>
    <n v="1092857"/>
    <n v="28"/>
    <m/>
    <s v="NO"/>
    <s v="Persona"/>
    <s v="Otro"/>
    <s v="Mujeres VIF, Adulto responsable de de Niños (as) y Jóvenes SENAME, Personas con Discapacidad, Adultos Mayores, Personas cumpliendo condena GENCHI"/>
    <s v="Listado Predeterminado con SPP"/>
    <s v="Licitación Pública Regular"/>
    <n v="4"/>
    <x v="46"/>
    <m/>
    <n v="22"/>
    <s v="04-488304-22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060000"/>
    <m/>
    <n v="27540000"/>
    <m/>
    <m/>
    <m/>
    <m/>
    <n v="30600000"/>
    <n v="30600000"/>
    <s v="OK"/>
    <n v="2"/>
    <m/>
    <m/>
  </r>
  <r>
    <x v="0"/>
    <x v="5"/>
    <s v="Regional/Provincial"/>
    <s v="Provicia de Elqui"/>
    <s v="Acción_autogestionada"/>
    <x v="2"/>
    <n v="3701"/>
    <n v="4"/>
    <n v="8352000"/>
    <n v="2088000"/>
    <n v="4"/>
    <m/>
    <s v="SI"/>
    <s v="Organización (Aplica en Accion Autogestonada)"/>
    <s v="Grupo objetivo del Programa/Componente"/>
    <s v="Organizaciones comunitarias, funcionales y territoriales, con escasa capacidad de autogestión, insertas en comunidades en situación de pobreza y vulnerabilidad. "/>
    <s v="Autogestionados"/>
    <s v="Licitación Pública Regular"/>
    <n v="1"/>
    <x v="31"/>
    <m/>
    <n v="23"/>
    <s v="04-370101-23-22"/>
    <m/>
    <m/>
    <m/>
    <s v="--"/>
    <x v="38"/>
    <n v="30"/>
    <x v="43"/>
    <d v="2022-05-26T00:00:00"/>
    <n v="15"/>
    <d v="2022-06-10T00:00:00"/>
    <d v="2022-06-13T00:00:00"/>
    <n v="30"/>
    <d v="2022-07-13T00:00:00"/>
    <n v="6"/>
    <d v="2023-01-13T00:00:00"/>
    <d v="2023-03-14T00:00:00"/>
    <m/>
    <m/>
    <m/>
    <m/>
    <m/>
    <m/>
    <n v="8352000"/>
    <m/>
    <m/>
    <m/>
    <m/>
    <m/>
    <n v="8352000"/>
    <n v="8352000"/>
    <s v="OK"/>
    <n v="1"/>
    <m/>
    <m/>
  </r>
  <r>
    <x v="0"/>
    <x v="5"/>
    <s v="Regional/Provincial"/>
    <s v="Región de Coquimbo"/>
    <s v="Yo_Emprendo"/>
    <x v="13"/>
    <n v="4889"/>
    <n v="30"/>
    <n v="34500000"/>
    <n v="1150000"/>
    <n v="30"/>
    <m/>
    <s v="NO"/>
    <s v="Persona"/>
    <s v="Grupo objetivo del Programa/Componente"/>
    <s v="Personas que se encuentren el tramo de hasta el 60% más vulnerables de la población según RSH, ocupados u ocupado precarios, que tengan una actividad económica independiente en funcionamiento y requieran fortalecimiento de redes y acceso a oportunidades de mercado."/>
    <s v="Listado Predeterminado con SPP"/>
    <s v="Licitación Pública Regular"/>
    <n v="5"/>
    <x v="47"/>
    <m/>
    <n v="24"/>
    <s v="04-488905-24-22"/>
    <m/>
    <m/>
    <m/>
    <m/>
    <x v="21"/>
    <n v="15"/>
    <x v="21"/>
    <d v="2022-06-22T00:00:00"/>
    <n v="15"/>
    <d v="2022-07-07T00:00:00"/>
    <d v="2022-07-08T00:00:00"/>
    <n v="30"/>
    <d v="2022-08-07T00:00:00"/>
    <n v="6"/>
    <d v="2023-02-07T00:00:00"/>
    <d v="2023-04-08T00:00:00"/>
    <m/>
    <m/>
    <m/>
    <m/>
    <m/>
    <m/>
    <m/>
    <n v="3450000"/>
    <m/>
    <n v="31050000"/>
    <m/>
    <m/>
    <n v="34500000"/>
    <n v="34500000"/>
    <s v="OK"/>
    <n v="2"/>
    <m/>
    <m/>
  </r>
  <r>
    <x v="0"/>
    <x v="6"/>
    <s v="Angol"/>
    <s v="Malleco Norte"/>
    <s v="Yo_Emprendo_Semilla_SSyOO"/>
    <x v="4"/>
    <n v="5911"/>
    <n v="104"/>
    <n v="85072000"/>
    <n v="818000"/>
    <m/>
    <n v="10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507200"/>
    <m/>
    <m/>
    <n v="76564800"/>
    <m/>
    <m/>
    <m/>
    <n v="85072000"/>
    <n v="85072000"/>
    <s v="OK"/>
    <n v="2"/>
    <m/>
    <m/>
  </r>
  <r>
    <x v="0"/>
    <x v="6"/>
    <s v="Carahue"/>
    <s v="Intercultural de Ríos y Mar"/>
    <s v="Yo_Emprendo_Semilla_SSyOO"/>
    <x v="4"/>
    <n v="5911"/>
    <n v="68"/>
    <n v="55624000"/>
    <n v="818000"/>
    <m/>
    <n v="68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562400"/>
    <m/>
    <m/>
    <n v="50061600"/>
    <m/>
    <m/>
    <m/>
    <n v="55624000"/>
    <n v="55624000"/>
    <s v="OK"/>
    <n v="2"/>
    <m/>
    <m/>
  </r>
  <r>
    <x v="0"/>
    <x v="6"/>
    <s v="Cholchol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Collipulli"/>
    <s v="Malleco Norte"/>
    <s v="Yo_Emprendo_Semilla_SSyOO"/>
    <x v="4"/>
    <n v="5911"/>
    <n v="79"/>
    <n v="64622000"/>
    <n v="818000"/>
    <m/>
    <n v="7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462200"/>
    <m/>
    <m/>
    <n v="58159800"/>
    <m/>
    <m/>
    <m/>
    <n v="64622000"/>
    <n v="64622000"/>
    <s v="OK"/>
    <n v="2"/>
    <m/>
    <m/>
  </r>
  <r>
    <x v="0"/>
    <x v="6"/>
    <s v="Cunco"/>
    <s v="Araucanía Andina"/>
    <s v="Yo_Emprendo_Semilla_SSyOO"/>
    <x v="4"/>
    <n v="5911"/>
    <n v="32"/>
    <n v="26176000"/>
    <n v="818000"/>
    <m/>
    <n v="3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617600"/>
    <m/>
    <m/>
    <n v="23558400"/>
    <m/>
    <m/>
    <m/>
    <n v="26176000"/>
    <n v="26176000"/>
    <s v="OK"/>
    <n v="2"/>
    <m/>
    <m/>
  </r>
  <r>
    <x v="0"/>
    <x v="6"/>
    <s v="Curacautín"/>
    <s v="Araucanía Andina"/>
    <s v="Yo_Emprendo_Semilla_SSyOO"/>
    <x v="4"/>
    <n v="5911"/>
    <n v="71"/>
    <n v="58078000"/>
    <n v="818000"/>
    <m/>
    <n v="7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07800"/>
    <m/>
    <m/>
    <n v="52270200"/>
    <m/>
    <m/>
    <m/>
    <n v="58078000"/>
    <n v="58078000"/>
    <s v="OK"/>
    <n v="2"/>
    <m/>
    <m/>
  </r>
  <r>
    <x v="0"/>
    <x v="6"/>
    <s v="Curarrehue"/>
    <s v="Araucanía Lacustre"/>
    <s v="Yo_Emprendo_Semilla_SSyOO"/>
    <x v="4"/>
    <n v="5911"/>
    <n v="50"/>
    <n v="40900000"/>
    <n v="818000"/>
    <m/>
    <n v="5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90000"/>
    <m/>
    <m/>
    <n v="36810000"/>
    <m/>
    <m/>
    <m/>
    <n v="40900000"/>
    <n v="40900000"/>
    <s v="OK"/>
    <n v="2"/>
    <m/>
    <m/>
  </r>
  <r>
    <x v="0"/>
    <x v="6"/>
    <s v="Ercilla"/>
    <s v="Malleco Norte"/>
    <s v="Yo_Emprendo_Semilla_SSyOO"/>
    <x v="4"/>
    <n v="5911"/>
    <n v="49"/>
    <n v="40082000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x v="0"/>
    <x v="6"/>
    <s v="Freire"/>
    <s v="Asociación Cautín Sur"/>
    <s v="Yo_Emprendo_Semilla_SSyOO"/>
    <x v="4"/>
    <n v="5911"/>
    <n v="72"/>
    <n v="58896000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x v="0"/>
    <x v="6"/>
    <s v="Galvarino"/>
    <s v="Nahuelbuta"/>
    <s v="Yo_Emprendo_Semilla_SSyOO"/>
    <x v="4"/>
    <n v="5911"/>
    <n v="40"/>
    <n v="32720000"/>
    <n v="818000"/>
    <m/>
    <n v="4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272000"/>
    <m/>
    <m/>
    <n v="29448000"/>
    <m/>
    <m/>
    <m/>
    <n v="32720000"/>
    <n v="32720000"/>
    <s v="OK"/>
    <n v="2"/>
    <m/>
    <m/>
  </r>
  <r>
    <x v="0"/>
    <x v="6"/>
    <s v="Gorbea"/>
    <s v="Asociación Cautín Sur"/>
    <s v="Yo_Emprendo_Semilla_SSyOO"/>
    <x v="4"/>
    <n v="5911"/>
    <n v="49"/>
    <n v="40082000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x v="0"/>
    <x v="6"/>
    <s v="Lautaro"/>
    <s v="Valle Asociativo Central"/>
    <s v="Yo_Emprendo_Semilla_SSyOO"/>
    <x v="4"/>
    <n v="5911"/>
    <n v="102"/>
    <n v="83436000"/>
    <n v="818000"/>
    <m/>
    <n v="10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343600"/>
    <m/>
    <m/>
    <n v="75092400"/>
    <m/>
    <m/>
    <m/>
    <n v="83436000"/>
    <n v="83436000"/>
    <s v="OK"/>
    <n v="2"/>
    <m/>
    <m/>
  </r>
  <r>
    <x v="0"/>
    <x v="6"/>
    <s v="Loncoche"/>
    <s v="Asociación Cautín Sur"/>
    <s v="Yo_Emprendo_Semilla_SSyOO"/>
    <x v="4"/>
    <n v="5911"/>
    <n v="75"/>
    <n v="61350000"/>
    <n v="818000"/>
    <m/>
    <n v="75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135000"/>
    <m/>
    <m/>
    <n v="55215000"/>
    <m/>
    <m/>
    <m/>
    <n v="61350000"/>
    <n v="61350000"/>
    <s v="OK"/>
    <n v="2"/>
    <m/>
    <m/>
  </r>
  <r>
    <x v="0"/>
    <x v="6"/>
    <s v="Lonquimay"/>
    <s v="Araucanía Andina"/>
    <s v="Yo_Emprendo_Semilla_SSyOO"/>
    <x v="4"/>
    <n v="5911"/>
    <n v="72"/>
    <n v="58896000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x v="0"/>
    <x v="6"/>
    <s v="Los Sauces"/>
    <s v="Nahuelbuta"/>
    <s v="Yo_Emprendo_Semilla_SSyOO"/>
    <x v="4"/>
    <n v="5911"/>
    <n v="24"/>
    <n v="19632000"/>
    <n v="818000"/>
    <m/>
    <n v="2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963200"/>
    <m/>
    <m/>
    <n v="17668800"/>
    <m/>
    <m/>
    <m/>
    <n v="19632000"/>
    <n v="19632000"/>
    <s v="OK"/>
    <n v="2"/>
    <m/>
    <m/>
  </r>
  <r>
    <x v="0"/>
    <x v="6"/>
    <s v="Lumaco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Melipeuco"/>
    <s v="Araucanía Andina"/>
    <s v="Yo_Emprendo_Semilla_SSyOO"/>
    <x v="4"/>
    <n v="5911"/>
    <n v="31"/>
    <n v="25358000"/>
    <n v="818000"/>
    <m/>
    <n v="3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535800"/>
    <m/>
    <m/>
    <n v="22822200"/>
    <m/>
    <m/>
    <m/>
    <n v="25358000"/>
    <n v="25358000"/>
    <s v="OK"/>
    <n v="2"/>
    <m/>
    <m/>
  </r>
  <r>
    <x v="0"/>
    <x v="6"/>
    <s v="Nueva Imperial"/>
    <s v="Intercultural de Ríos y Mar"/>
    <s v="Yo_Emprendo_Semilla_SSyOO"/>
    <x v="4"/>
    <n v="5911"/>
    <n v="93"/>
    <n v="76074000"/>
    <n v="818000"/>
    <m/>
    <n v="9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607400"/>
    <m/>
    <m/>
    <n v="68466600"/>
    <m/>
    <m/>
    <m/>
    <n v="76074000"/>
    <n v="76074000"/>
    <s v="OK"/>
    <n v="2"/>
    <m/>
    <m/>
  </r>
  <r>
    <x v="0"/>
    <x v="6"/>
    <s v="Padre Las Casas"/>
    <s v="Temuco - P. Las Casas"/>
    <s v="Yo_Emprendo_Semilla_SSyOO"/>
    <x v="4"/>
    <n v="5911"/>
    <n v="80"/>
    <n v="65440000"/>
    <n v="818000"/>
    <m/>
    <n v="8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6"/>
    <s v="09-591101-6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544000"/>
    <m/>
    <m/>
    <n v="58896000"/>
    <m/>
    <m/>
    <m/>
    <n v="65440000"/>
    <n v="65440000"/>
    <s v="OK"/>
    <n v="2"/>
    <m/>
    <m/>
  </r>
  <r>
    <x v="0"/>
    <x v="6"/>
    <s v="Perquenco"/>
    <s v="Valle Asociativo Central"/>
    <s v="Yo_Emprendo_Semilla_SSyOO"/>
    <x v="4"/>
    <n v="5911"/>
    <n v="19"/>
    <n v="15542000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x v="0"/>
    <x v="6"/>
    <s v="Pitrufquén"/>
    <s v="Asociación Cautín Sur"/>
    <s v="Yo_Emprendo_Semilla_SSyOO"/>
    <x v="4"/>
    <n v="5911"/>
    <n v="97"/>
    <n v="79346000"/>
    <n v="818000"/>
    <m/>
    <n v="9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934600"/>
    <m/>
    <m/>
    <n v="71411400"/>
    <m/>
    <m/>
    <m/>
    <n v="79346000"/>
    <n v="79346000"/>
    <s v="OK"/>
    <n v="2"/>
    <m/>
    <m/>
  </r>
  <r>
    <x v="0"/>
    <x v="6"/>
    <s v="Pucón"/>
    <s v="Araucanía Lacustre"/>
    <s v="Yo_Emprendo_Semilla_SSyOO"/>
    <x v="4"/>
    <n v="5911"/>
    <n v="53"/>
    <n v="43354000"/>
    <n v="818000"/>
    <m/>
    <n v="5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335400"/>
    <m/>
    <m/>
    <n v="39018600"/>
    <m/>
    <m/>
    <m/>
    <n v="43354000"/>
    <n v="43354000"/>
    <s v="OK"/>
    <n v="2"/>
    <m/>
    <m/>
  </r>
  <r>
    <x v="0"/>
    <x v="6"/>
    <s v="Purén"/>
    <s v="Nahuelbuta"/>
    <s v="Yo_Emprendo_Semilla_SSyOO"/>
    <x v="4"/>
    <n v="5911"/>
    <n v="39"/>
    <n v="31902000"/>
    <n v="818000"/>
    <m/>
    <n v="3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190200"/>
    <m/>
    <m/>
    <n v="28711800"/>
    <m/>
    <m/>
    <m/>
    <n v="31902000"/>
    <n v="31902000"/>
    <s v="OK"/>
    <n v="2"/>
    <m/>
    <m/>
  </r>
  <r>
    <x v="0"/>
    <x v="6"/>
    <s v="Renaico"/>
    <s v="Malleco Norte"/>
    <s v="Yo_Emprendo_Semilla_SSyOO"/>
    <x v="4"/>
    <n v="5911"/>
    <n v="19"/>
    <n v="15542000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x v="0"/>
    <x v="6"/>
    <s v="Saavedra"/>
    <s v="Intercultural de Ríos y Mar"/>
    <s v="Yo_Emprendo_Semilla_SSyOO"/>
    <x v="4"/>
    <n v="5911"/>
    <n v="41"/>
    <n v="33538000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x v="0"/>
    <x v="6"/>
    <s v="Temuco"/>
    <s v="Temuco - P. Las Casas"/>
    <s v="Yo_Emprendo_Semilla_SSyOO"/>
    <x v="4"/>
    <n v="5911"/>
    <n v="220"/>
    <n v="179960000"/>
    <n v="818000"/>
    <m/>
    <n v="22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6"/>
    <s v="09-591101-6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7996000"/>
    <m/>
    <m/>
    <n v="161964000"/>
    <m/>
    <m/>
    <m/>
    <n v="179960000"/>
    <n v="179960000"/>
    <s v="OK"/>
    <n v="2"/>
    <m/>
    <m/>
  </r>
  <r>
    <x v="0"/>
    <x v="6"/>
    <s v="Teodoro Schmidt"/>
    <s v="Intercultural de Ríos y Mar"/>
    <s v="Yo_Emprendo_Semilla_SSyOO"/>
    <x v="4"/>
    <n v="5911"/>
    <n v="67"/>
    <n v="54806000"/>
    <n v="818000"/>
    <m/>
    <n v="6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480600"/>
    <m/>
    <m/>
    <n v="49325400"/>
    <m/>
    <m/>
    <m/>
    <n v="54806000"/>
    <n v="54806000"/>
    <s v="OK"/>
    <n v="2"/>
    <m/>
    <m/>
  </r>
  <r>
    <x v="0"/>
    <x v="6"/>
    <s v="Toltén"/>
    <s v="Intercultural de Ríos y Mar"/>
    <s v="Yo_Emprendo_Semilla_SSyOO"/>
    <x v="4"/>
    <n v="5911"/>
    <n v="41"/>
    <n v="33538000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x v="0"/>
    <x v="6"/>
    <s v="Traiguén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Victoria"/>
    <s v="Valle Asociativo Central"/>
    <s v="Yo_Emprendo_Semilla_SSyOO"/>
    <x v="4"/>
    <n v="5911"/>
    <n v="54"/>
    <n v="44172000"/>
    <n v="818000"/>
    <m/>
    <n v="5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417200"/>
    <m/>
    <m/>
    <n v="39754800"/>
    <m/>
    <m/>
    <m/>
    <n v="44172000"/>
    <n v="44172000"/>
    <s v="OK"/>
    <n v="2"/>
    <m/>
    <m/>
  </r>
  <r>
    <x v="0"/>
    <x v="6"/>
    <s v="Vilcún"/>
    <s v="Araucanía Andina"/>
    <s v="Yo_Emprendo_Semilla_SSyOO"/>
    <x v="4"/>
    <n v="5911"/>
    <n v="86"/>
    <n v="70348000"/>
    <n v="818000"/>
    <m/>
    <n v="86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034800"/>
    <m/>
    <m/>
    <n v="63313200"/>
    <m/>
    <m/>
    <m/>
    <n v="70348000"/>
    <n v="70348000"/>
    <s v="OK"/>
    <n v="2"/>
    <m/>
    <m/>
  </r>
  <r>
    <x v="0"/>
    <x v="6"/>
    <s v="Villarrica"/>
    <s v="Araucanía Lacustre"/>
    <s v="Yo_Emprendo_Semilla_SSyOO"/>
    <x v="4"/>
    <n v="5911"/>
    <n v="147"/>
    <n v="120246000"/>
    <n v="818000"/>
    <m/>
    <n v="14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2024600"/>
    <m/>
    <m/>
    <n v="108221400"/>
    <m/>
    <m/>
    <m/>
    <n v="120246000"/>
    <n v="120246000"/>
    <s v="OK"/>
    <n v="2"/>
    <m/>
    <m/>
  </r>
  <r>
    <x v="0"/>
    <x v="6"/>
    <s v="Angol"/>
    <s v="Malleco Norte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Collipulli"/>
    <s v="Malleco Norte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Curacautín"/>
    <s v="Araucanía Andin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Ercilla"/>
    <s v="Malleco Norte"/>
    <s v="Yo_Emprendo_Semilla"/>
    <x v="5"/>
    <n v="5811"/>
    <n v="18"/>
    <n v="15930000"/>
    <n v="885000"/>
    <n v="18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593000"/>
    <m/>
    <m/>
    <n v="14337000"/>
    <m/>
    <m/>
    <m/>
    <n v="15930000"/>
    <n v="15930000"/>
    <s v="OK"/>
    <n v="2"/>
    <m/>
    <m/>
  </r>
  <r>
    <x v="0"/>
    <x v="6"/>
    <s v="Lonquimay"/>
    <s v="Araucanía Andin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Los Sauces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Lumaco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Purén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Renaico"/>
    <s v="Malleco Norte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Traiguén"/>
    <s v="Nahuelbut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Victoria"/>
    <s v="Araucanía Andina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Angol"/>
    <s v="Malleco Nort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arahue"/>
    <s v="Intercultural de Ríos y Mar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holchol"/>
    <s v="Nahuelbut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Collipulli"/>
    <s v="Malleco Nort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Cunco"/>
    <s v="Araucanía Andin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uracautín"/>
    <s v="Araucanía Andin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Curarrehue"/>
    <s v="Araucanía Lacustre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Ercilla"/>
    <s v="Malleco Nort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Freire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Galvarino"/>
    <s v="Nahuelbut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Gorbea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autaro"/>
    <s v="Valle Asociativo Central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Loncoche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onquimay"/>
    <s v="Araucanía Andin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Los Sauces"/>
    <s v="Nahuelbut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umaco"/>
    <s v="Nahuelbut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Melipeuco"/>
    <s v="Araucanía Andin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Nueva Imperial"/>
    <s v="Intercultural de Ríos y Mar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Padre Las Casas"/>
    <s v="Temuco - P. Las Casas"/>
    <s v="Yo_Emprendo"/>
    <x v="6"/>
    <n v="4881"/>
    <n v="35"/>
    <n v="35000000"/>
    <n v="1000000"/>
    <n v="3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7"/>
    <s v="09-488101-7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500000"/>
    <m/>
    <m/>
    <n v="31500000"/>
    <m/>
    <m/>
    <n v="35000000"/>
    <n v="35000000"/>
    <s v="OK"/>
    <n v="2"/>
    <m/>
    <m/>
  </r>
  <r>
    <x v="0"/>
    <x v="6"/>
    <s v="Perquenco"/>
    <s v="Valle Asociativo Central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Pitrufquén"/>
    <s v="Asociación Cautín Sur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Pucón"/>
    <s v="Araucanía Lacustr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Purén"/>
    <s v="Nahuelbut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Renaico"/>
    <s v="Malleco Nort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Saavedra"/>
    <s v="Intercultural de Ríos y Mar"/>
    <s v="Yo_Emprendo"/>
    <x v="6"/>
    <n v="4881"/>
    <n v="30"/>
    <n v="30000000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x v="0"/>
    <x v="6"/>
    <s v="Temuco"/>
    <s v="Temuco - P. Las Casas"/>
    <s v="Yo_Emprendo"/>
    <x v="6"/>
    <n v="4881"/>
    <n v="45"/>
    <n v="45000000"/>
    <n v="1000000"/>
    <n v="4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7"/>
    <s v="09-488101-7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4500000"/>
    <m/>
    <m/>
    <n v="40500000"/>
    <m/>
    <m/>
    <n v="45000000"/>
    <n v="45000000"/>
    <s v="OK"/>
    <n v="2"/>
    <m/>
    <m/>
  </r>
  <r>
    <x v="0"/>
    <x v="6"/>
    <s v="Teodoro Schmidt"/>
    <s v="Intercultural de Ríos y Mar"/>
    <s v="Yo_Emprendo"/>
    <x v="6"/>
    <n v="4881"/>
    <n v="30"/>
    <n v="30000000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x v="0"/>
    <x v="6"/>
    <s v="Toltén"/>
    <s v="Intercultural de Ríos y Mar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Traiguén"/>
    <s v="Nahuelbut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Victoria"/>
    <s v="Valle Asociativo Central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Vilcún"/>
    <s v="Araucanía Andin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Villarrica"/>
    <s v="Araucanía Lacustr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Freire"/>
    <s v="Asociación Cautín Sur"/>
    <s v="Apoyo_a_tu_Plan_laboral"/>
    <x v="8"/>
    <n v="8913"/>
    <n v="25"/>
    <n v="15900000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x v="0"/>
    <x v="6"/>
    <s v="Gorbea"/>
    <s v="Asociación Cautín Sur"/>
    <s v="Apoyo_a_tu_Plan_laboral"/>
    <x v="8"/>
    <n v="8913"/>
    <n v="24"/>
    <n v="15264000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x v="0"/>
    <x v="6"/>
    <s v="Loncoche"/>
    <s v="Asociación Cautín Sur"/>
    <s v="Apoyo_a_tu_Plan_laboral"/>
    <x v="8"/>
    <n v="8913"/>
    <n v="25"/>
    <n v="15900000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x v="0"/>
    <x v="6"/>
    <s v="Pitrufquén"/>
    <s v="Asociación Cautín Sur"/>
    <s v="Apoyo_a_tu_Plan_laboral"/>
    <x v="8"/>
    <n v="8913"/>
    <n v="24"/>
    <n v="15264000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x v="0"/>
    <x v="6"/>
    <s v="Angol"/>
    <s v="Malleco Norte"/>
    <s v="Acción"/>
    <x v="0"/>
    <n v="3881"/>
    <n v="125"/>
    <n v="75040875"/>
    <n v="600327"/>
    <n v="125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7504088"/>
    <m/>
    <m/>
    <n v="67536787"/>
    <m/>
    <m/>
    <n v="75040875"/>
    <n v="75040875"/>
    <s v="OK"/>
    <n v="2"/>
    <m/>
    <m/>
  </r>
  <r>
    <x v="0"/>
    <x v="6"/>
    <s v="Lumaco "/>
    <s v="Nahuelbuta"/>
    <s v="Acción"/>
    <x v="0"/>
    <n v="3881"/>
    <n v="20"/>
    <n v="12006540"/>
    <n v="600327"/>
    <n v="2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200654"/>
    <m/>
    <m/>
    <n v="10805886"/>
    <m/>
    <m/>
    <n v="12006540"/>
    <n v="12006540"/>
    <s v="OK"/>
    <n v="2"/>
    <m/>
    <m/>
  </r>
  <r>
    <x v="0"/>
    <x v="6"/>
    <s v="Renaico"/>
    <s v="Malleco Norte"/>
    <s v="Acción"/>
    <x v="0"/>
    <n v="3881"/>
    <n v="31"/>
    <n v="18610137"/>
    <n v="600327"/>
    <n v="31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861014"/>
    <m/>
    <m/>
    <n v="16749123"/>
    <m/>
    <m/>
    <n v="18610137"/>
    <n v="18610137"/>
    <s v="OK"/>
    <n v="2"/>
    <m/>
    <m/>
  </r>
  <r>
    <x v="0"/>
    <x v="6"/>
    <s v="Victoria"/>
    <s v="Valle Asociativo Central"/>
    <s v="Acción"/>
    <x v="0"/>
    <n v="3881"/>
    <n v="68"/>
    <n v="40822236"/>
    <n v="600327"/>
    <n v="68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4082224"/>
    <m/>
    <m/>
    <n v="36740012"/>
    <m/>
    <m/>
    <n v="40822236"/>
    <n v="40822236"/>
    <s v="OK"/>
    <n v="2"/>
    <m/>
    <m/>
  </r>
  <r>
    <x v="0"/>
    <x v="6"/>
    <s v="Regional/Provincial"/>
    <m/>
    <s v="Yo_Emprendo_Semilla"/>
    <x v="5"/>
    <n v="5811"/>
    <n v="80"/>
    <n v="70800000"/>
    <n v="885000"/>
    <n v="80"/>
    <m/>
    <s v="NO"/>
    <s v="Persona"/>
    <s v="Grupo objetivo del Programa/Componente"/>
    <s v="Hombres y mujeres mayores de 18 años, en situación de pobreza extrema, pobreza y/o vulnerabilidad, desocupados, ocupados precarios o inactivos (derivados en marco de convenios con Teletón, GENCHI, SENAMA e INJUV)."/>
    <s v="Listado Predeterminado con SPP"/>
    <s v="Licitación Pública Regular"/>
    <n v="2"/>
    <x v="25"/>
    <s v="09"/>
    <n v="1"/>
    <s v="09-581102-1-22"/>
    <m/>
    <m/>
    <m/>
    <s v="--"/>
    <x v="43"/>
    <n v="15"/>
    <x v="49"/>
    <d v="2022-05-13T00:00:00"/>
    <n v="20"/>
    <d v="2022-06-02T00:00:00"/>
    <d v="2022-06-09T00:00:00"/>
    <n v="21"/>
    <d v="2022-06-30T00:00:00"/>
    <n v="8"/>
    <d v="2023-03-07T00:00:00"/>
    <d v="2023-05-06T00:00:00"/>
    <m/>
    <m/>
    <m/>
    <m/>
    <m/>
    <m/>
    <n v="7080000"/>
    <m/>
    <m/>
    <n v="63720000"/>
    <m/>
    <m/>
    <n v="70800000"/>
    <n v="70800000"/>
    <s v="OK"/>
    <n v="2"/>
    <m/>
    <m/>
  </r>
  <r>
    <x v="0"/>
    <x v="6"/>
    <s v="Lonquimay"/>
    <s v="Unidad Vecinal N°008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Comunas donde el 60% de los hogares pertenecen al tramo del 40% más vulnerable según Registro Social de Hogares y donde la pobreza multidimensional tenga mayor concentración, al igual que la concentración de familias pertenecientes a pueblos indígenas."/>
    <s v="Listado Predeterminado"/>
    <s v="Licitación Pública Regular"/>
    <n v="1"/>
    <x v="32"/>
    <s v="09"/>
    <n v="1"/>
    <s v="09-723301-1-22"/>
    <m/>
    <m/>
    <m/>
    <s v="--"/>
    <x v="44"/>
    <n v="15"/>
    <x v="50"/>
    <d v="2022-05-20T00:00:00"/>
    <n v="18"/>
    <d v="2022-06-07T00:00:00"/>
    <d v="2022-06-14T00:00:00"/>
    <n v="21"/>
    <d v="2022-07-05T00:00:00"/>
    <n v="11"/>
    <d v="2023-06-12T00:00:00"/>
    <d v="2023-08-11T00:00:00"/>
    <m/>
    <m/>
    <m/>
    <m/>
    <m/>
    <m/>
    <n v="3570000"/>
    <m/>
    <m/>
    <n v="32130000"/>
    <m/>
    <m/>
    <n v="35700000"/>
    <n v="35700000"/>
    <s v="OK"/>
    <n v="2"/>
    <m/>
    <m/>
  </r>
  <r>
    <x v="0"/>
    <x v="6"/>
    <s v="Pucón"/>
    <s v="Araucanía Lacustre"/>
    <s v="Yo_Emprendo_Semilla"/>
    <x v="5"/>
    <n v="5811"/>
    <n v="20"/>
    <n v="17700000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x v="49"/>
    <s v="09"/>
    <n v="1"/>
    <s v="09-581103-1-22"/>
    <m/>
    <m/>
    <m/>
    <s v="--"/>
    <x v="45"/>
    <n v="15"/>
    <x v="43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x v="0"/>
    <x v="6"/>
    <s v="Villarrica"/>
    <s v="Araucanía Lacustre"/>
    <s v="Yo_Emprendo_Semilla"/>
    <x v="5"/>
    <n v="5811"/>
    <n v="20"/>
    <n v="17700000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x v="49"/>
    <s v="09"/>
    <n v="1"/>
    <s v="09-581103-1-22"/>
    <m/>
    <m/>
    <m/>
    <s v="--"/>
    <x v="45"/>
    <n v="15"/>
    <x v="43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x v="0"/>
    <x v="6"/>
    <s v="Cholchol"/>
    <s v="Nahuelbuta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Pitrufquén"/>
    <s v="Asociación Cautín Sur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Ercilla"/>
    <s v="Malleco Norte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Lumaco"/>
    <s v="Nahuelbuta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Temuco"/>
    <s v="Temuco - P. Las Casas"/>
    <s v="Yo_Emprendo"/>
    <x v="13"/>
    <n v="4889"/>
    <n v="60"/>
    <n v="50000000"/>
    <n v="833333"/>
    <n v="60"/>
    <m/>
    <s v="NO"/>
    <s v="Persona"/>
    <s v="Grupo objetivo del Programa/Componente"/>
    <s v="Personas mayores de 18 años, que pertenezcan al 60% más vulnerable de la población, según RSH, ocupado u ocupado precario, con una actividad económica independiente en funcionamiento que hayan participado o estén participando de programas de emprendimiento y/o empleabilidad de FOSIS"/>
    <s v="Listado Predeterminado"/>
    <s v="Licitación Pública Regular"/>
    <n v="1"/>
    <x v="42"/>
    <s v="09"/>
    <n v="9"/>
    <s v="09-488901-9-22"/>
    <m/>
    <m/>
    <m/>
    <s v="--"/>
    <x v="47"/>
    <n v="15"/>
    <x v="52"/>
    <d v="2022-07-22T00:00:00"/>
    <n v="17"/>
    <d v="2022-08-08T00:00:00"/>
    <d v="2022-08-16T00:00:00"/>
    <n v="22"/>
    <d v="2022-09-07T00:00:00"/>
    <n v="5"/>
    <d v="2023-02-14T00:00:00"/>
    <d v="2023-04-15T00:00:00"/>
    <m/>
    <m/>
    <m/>
    <m/>
    <m/>
    <m/>
    <m/>
    <m/>
    <n v="50000000"/>
    <m/>
    <m/>
    <m/>
    <n v="50000000"/>
    <n v="50000000"/>
    <s v="OK"/>
    <n v="1"/>
    <m/>
    <m/>
  </r>
  <r>
    <x v="0"/>
    <x v="7"/>
    <s v="Coyhaique"/>
    <s v="Ciudad Coyhaique"/>
    <s v="Yo_Emprendo_Semilla"/>
    <x v="5"/>
    <n v="5811"/>
    <n v="46"/>
    <n v="40710000"/>
    <n v="885000"/>
    <n v="46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4071000"/>
    <m/>
    <m/>
    <n v="36639000"/>
    <m/>
    <m/>
    <m/>
    <m/>
    <m/>
    <n v="40710000"/>
    <n v="40710000"/>
    <s v="OK"/>
    <n v="2"/>
    <m/>
    <m/>
  </r>
  <r>
    <x v="0"/>
    <x v="7"/>
    <s v="Aysén"/>
    <s v="Pto Aysén e Islas Huichas 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 con al menos 5 cupos para Islas Huicha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Chile Chico"/>
    <s v="Comunal 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Cochrane"/>
    <s v="Cochrane y sector chacras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Tortel"/>
    <s v="Caleta Tortel"/>
    <s v="Yo_Emprendo_Semilla"/>
    <x v="5"/>
    <n v="5811"/>
    <n v="10"/>
    <n v="8850000"/>
    <n v="885000"/>
    <n v="1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885000"/>
    <m/>
    <m/>
    <n v="7965000"/>
    <m/>
    <m/>
    <m/>
    <m/>
    <m/>
    <n v="8850000"/>
    <n v="8850000"/>
    <s v="OK"/>
    <n v="2"/>
    <m/>
    <m/>
  </r>
  <r>
    <x v="0"/>
    <x v="7"/>
    <s v="Coyhaique"/>
    <s v="Comunal "/>
    <s v="Yo_Emprendo_Semilla_SSyOO"/>
    <x v="4"/>
    <n v="5911"/>
    <n v="46"/>
    <n v="37628000"/>
    <n v="818000"/>
    <m/>
    <n v="46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3762800"/>
    <m/>
    <m/>
    <n v="33865200"/>
    <m/>
    <m/>
    <m/>
    <m/>
    <n v="37628000"/>
    <n v="37628000"/>
    <s v="OK"/>
    <n v="2"/>
    <m/>
    <m/>
  </r>
  <r>
    <x v="0"/>
    <x v="7"/>
    <s v="Lago Verde "/>
    <s v="Comunal "/>
    <s v="Yo_Emprendo_Semilla_SSyOO"/>
    <x v="4"/>
    <n v="5911"/>
    <n v="10"/>
    <n v="8180000"/>
    <n v="818000"/>
    <m/>
    <n v="1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818000"/>
    <m/>
    <m/>
    <n v="7362000"/>
    <m/>
    <m/>
    <m/>
    <m/>
    <n v="8180000"/>
    <n v="8180000"/>
    <s v="OK"/>
    <n v="2"/>
    <m/>
    <m/>
  </r>
  <r>
    <x v="0"/>
    <x v="7"/>
    <s v="Aysén"/>
    <s v="Comunal "/>
    <s v="Yo_Emprendo_Semilla_SSyOO"/>
    <x v="4"/>
    <n v="5911"/>
    <n v="50"/>
    <n v="40900000"/>
    <n v="818000"/>
    <m/>
    <n v="5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4090000"/>
    <m/>
    <m/>
    <n v="36810000"/>
    <m/>
    <m/>
    <m/>
    <m/>
    <n v="40900000"/>
    <n v="40900000"/>
    <s v="OK"/>
    <n v="2"/>
    <m/>
    <m/>
  </r>
  <r>
    <x v="0"/>
    <x v="7"/>
    <s v="Cisnes"/>
    <s v="Comunal "/>
    <s v="Yo_Emprendo_Semilla_SSyOO"/>
    <x v="4"/>
    <n v="5911"/>
    <n v="30"/>
    <n v="24540000"/>
    <n v="818000"/>
    <m/>
    <n v="3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454000"/>
    <m/>
    <m/>
    <n v="22086000"/>
    <m/>
    <m/>
    <m/>
    <m/>
    <n v="24540000"/>
    <n v="24540000"/>
    <s v="OK"/>
    <n v="2"/>
    <m/>
    <m/>
  </r>
  <r>
    <x v="0"/>
    <x v="7"/>
    <s v="Chile Chico"/>
    <s v="Comunal "/>
    <s v="Yo_Emprendo_Semilla_SSyOO"/>
    <x v="4"/>
    <n v="5911"/>
    <n v="27"/>
    <n v="22086000"/>
    <n v="818000"/>
    <m/>
    <n v="27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208600"/>
    <m/>
    <m/>
    <n v="19877400"/>
    <m/>
    <m/>
    <m/>
    <m/>
    <n v="22086000"/>
    <n v="22086000"/>
    <s v="OK"/>
    <n v="2"/>
    <m/>
    <m/>
  </r>
  <r>
    <x v="0"/>
    <x v="7"/>
    <s v="Río Ibáñez"/>
    <s v="Comunal "/>
    <s v="Yo_Emprendo_Semilla_SSyOO"/>
    <x v="4"/>
    <n v="5911"/>
    <n v="15"/>
    <n v="12270000"/>
    <n v="818000"/>
    <m/>
    <n v="15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1227000"/>
    <m/>
    <m/>
    <n v="11043000"/>
    <m/>
    <m/>
    <m/>
    <m/>
    <n v="12270000"/>
    <n v="12270000"/>
    <s v="OK"/>
    <n v="2"/>
    <m/>
    <m/>
  </r>
  <r>
    <x v="0"/>
    <x v="7"/>
    <s v="Cochrane"/>
    <s v="Comunal "/>
    <s v="Yo_Emprendo_Semilla_SSyOO"/>
    <x v="4"/>
    <n v="5911"/>
    <n v="12"/>
    <n v="9816000"/>
    <n v="818000"/>
    <m/>
    <n v="12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981600"/>
    <m/>
    <m/>
    <n v="8834400"/>
    <m/>
    <m/>
    <m/>
    <m/>
    <n v="9816000"/>
    <n v="9816000"/>
    <s v="OK"/>
    <n v="2"/>
    <m/>
    <m/>
  </r>
  <r>
    <x v="0"/>
    <x v="7"/>
    <s v="Tortel"/>
    <s v="Comunal "/>
    <s v="Yo_Emprendo_Semilla_SSyOO"/>
    <x v="4"/>
    <n v="5911"/>
    <n v="8"/>
    <n v="6544000"/>
    <n v="818000"/>
    <m/>
    <n v="8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654400"/>
    <m/>
    <m/>
    <n v="5889600"/>
    <m/>
    <m/>
    <m/>
    <m/>
    <n v="6544000"/>
    <n v="6544000"/>
    <s v="OK"/>
    <n v="2"/>
    <m/>
    <m/>
  </r>
  <r>
    <x v="0"/>
    <x v="7"/>
    <s v="Coyhaique"/>
    <s v="Ciudad de Coyhaique, Villa Ortega, Alto Baguales, Sector El Claro"/>
    <s v="Yo_Emprendo"/>
    <x v="6"/>
    <n v="4881"/>
    <n v="28"/>
    <n v="28000000"/>
    <n v="1000000"/>
    <n v="28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800000"/>
    <m/>
    <m/>
    <n v="25200000"/>
    <m/>
    <m/>
    <m/>
    <n v="28000000"/>
    <n v="28000000"/>
    <s v="OK"/>
    <n v="2"/>
    <m/>
    <m/>
  </r>
  <r>
    <x v="0"/>
    <x v="7"/>
    <s v="Coyhaique"/>
    <s v="Ciudad de Coyhaique, El Blanco, Valle Simpsón, Villa Frei y Balmaceda"/>
    <s v="Yo_Emprendo"/>
    <x v="7"/>
    <n v="4883"/>
    <n v="25"/>
    <n v="27500000"/>
    <n v="1100000"/>
    <n v="25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750000"/>
    <m/>
    <m/>
    <n v="24750000"/>
    <m/>
    <m/>
    <m/>
    <n v="27500000"/>
    <n v="27500000"/>
    <s v="OK"/>
    <n v="2"/>
    <m/>
    <m/>
  </r>
  <r>
    <x v="0"/>
    <x v="7"/>
    <s v="Coyhaique"/>
    <s v="Ciudad de Coyhaique"/>
    <s v="Yo_Emprendo"/>
    <x v="6"/>
    <n v="4881"/>
    <n v="20"/>
    <n v="20000000"/>
    <n v="1000000"/>
    <n v="20"/>
    <m/>
    <s v="SI"/>
    <s v="Persona"/>
    <s v="Grupo objetivo del Programa/Componente"/>
    <s v="Jóvenes Emprendedores hasta 29 años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000000"/>
    <m/>
    <m/>
    <n v="18000000"/>
    <m/>
    <m/>
    <m/>
    <n v="20000000"/>
    <n v="20000000"/>
    <s v="OK"/>
    <n v="2"/>
    <m/>
    <m/>
  </r>
  <r>
    <x v="0"/>
    <x v="7"/>
    <s v="Cochrane"/>
    <s v="Cochrane y sector chacras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1"/>
    <s v="11-4883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Regional/Provincial"/>
    <s v="Todas las comunas"/>
    <s v="Yo_Emprendo"/>
    <x v="13"/>
    <n v="4889"/>
    <n v="27"/>
    <n v="15000000"/>
    <n v="555556"/>
    <n v="27"/>
    <m/>
    <s v="NO"/>
    <s v="Persona"/>
    <s v="Grupo objetivo del Programa/Componente"/>
    <s v="Emprendedores "/>
    <s v="Listado Predeterminado"/>
    <s v="Licitación Pública Regular"/>
    <m/>
    <x v="54"/>
    <s v="11"/>
    <n v="3"/>
    <s v="11-4889-3-22"/>
    <m/>
    <d v="2022-03-14T00:00:00"/>
    <n v="18"/>
    <d v="2022-04-01T00:00:00"/>
    <x v="49"/>
    <n v="15"/>
    <x v="19"/>
    <d v="2022-02-21T00:00:00"/>
    <n v="20"/>
    <d v="2022-03-13T00:00:00"/>
    <d v="2022-03-21T00:00:00"/>
    <n v="30"/>
    <d v="2022-04-20T00:00:00"/>
    <n v="5"/>
    <d v="2022-09-20T00:00:00"/>
    <d v="2022-11-19T00:00:00"/>
    <m/>
    <m/>
    <m/>
    <m/>
    <n v="1500000"/>
    <m/>
    <n v="13500000"/>
    <m/>
    <m/>
    <m/>
    <m/>
    <m/>
    <n v="15000000"/>
    <n v="15000000"/>
    <s v="OK"/>
    <n v="2"/>
    <m/>
    <m/>
  </r>
  <r>
    <x v="0"/>
    <x v="7"/>
    <s v="Aysén"/>
    <s v="Pto Aysén, Chacabuco y Villa Mañihuales"/>
    <s v="Yo_Emprendo"/>
    <x v="6"/>
    <n v="4881"/>
    <n v="25"/>
    <n v="25000000"/>
    <n v="1000000"/>
    <n v="25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500000"/>
    <m/>
    <m/>
    <n v="22500000"/>
    <m/>
    <m/>
    <m/>
    <n v="25000000"/>
    <n v="25000000"/>
    <s v="OK"/>
    <n v="2"/>
    <m/>
    <m/>
  </r>
  <r>
    <x v="0"/>
    <x v="7"/>
    <s v="Aysén"/>
    <s v="Pto Aysén y Chacabuco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isnes"/>
    <s v="Pto Cisnes, Puyuhuapi y La Junta"/>
    <s v="Yo_Emprendo"/>
    <x v="6"/>
    <n v="4881"/>
    <n v="20"/>
    <n v="21000000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x v="0"/>
    <x v="7"/>
    <s v="Cisnes"/>
    <s v="Puyuhuapi, La Junta y Rául Marín Balmaceda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hile Chico"/>
    <s v="Comunal "/>
    <s v="Yo_Emprendo"/>
    <x v="6"/>
    <n v="4881"/>
    <n v="20"/>
    <n v="21000000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x v="0"/>
    <x v="7"/>
    <s v="Lago Verde "/>
    <s v="Comunal "/>
    <s v="Yo_Emprendo"/>
    <x v="6"/>
    <n v="4881"/>
    <n v="20"/>
    <n v="22000000"/>
    <n v="110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oyhaique"/>
    <s v="Ciudad Coyhaique"/>
    <s v="Acción"/>
    <x v="0"/>
    <n v="3881"/>
    <n v="25"/>
    <n v="18515533"/>
    <n v="740621"/>
    <n v="25"/>
    <m/>
    <s v="SI"/>
    <s v="Hogar (Aplica en Acción)"/>
    <s v="Grupo objetivo del Programa/Componente"/>
    <s v="Familias con mujeres menor de 29 años con hijos"/>
    <s v="Listado Predeterminado"/>
    <s v="Licitación Pública Regular"/>
    <m/>
    <x v="55"/>
    <s v="11"/>
    <n v="1"/>
    <s v="11-3881-1-22"/>
    <m/>
    <m/>
    <m/>
    <s v="--"/>
    <x v="2"/>
    <n v="21"/>
    <x v="54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80"/>
    <m/>
    <m/>
    <m/>
    <n v="18515533"/>
    <n v="18515533"/>
    <s v="OK"/>
    <n v="2"/>
    <m/>
    <m/>
  </r>
  <r>
    <x v="0"/>
    <x v="7"/>
    <s v="Aysén"/>
    <s v="Pto Aysén"/>
    <s v="Acción"/>
    <x v="0"/>
    <n v="3881"/>
    <n v="25"/>
    <n v="18515532"/>
    <n v="740621"/>
    <n v="25"/>
    <m/>
    <s v="SI"/>
    <s v="Hogar (Aplica en Acción)"/>
    <s v="Grupo objetivo del Programa/Componente"/>
    <s v="Familias vulnerables con hijos preferentemente educación básica "/>
    <s v="Listado Predeterminado"/>
    <s v="Licitación Pública Regular"/>
    <m/>
    <x v="55"/>
    <s v="11"/>
    <n v="1"/>
    <s v="11-3881-1-22"/>
    <m/>
    <m/>
    <m/>
    <s v="--"/>
    <x v="2"/>
    <n v="21"/>
    <x v="54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79"/>
    <m/>
    <m/>
    <m/>
    <n v="18515532"/>
    <n v="18515532"/>
    <s v="OK"/>
    <n v="2"/>
    <m/>
    <m/>
  </r>
  <r>
    <x v="0"/>
    <x v="7"/>
    <s v="Río Ibáñez"/>
    <s v="Pto Sanchez"/>
    <s v="Acción"/>
    <x v="1"/>
    <n v="3882"/>
    <n v="45"/>
    <n v="20000000"/>
    <n v="444444"/>
    <n v="45"/>
    <m/>
    <s v="SI"/>
    <s v="Hogar (Aplica en Acción)"/>
    <s v="Grupo objetivo del Programa/Componente"/>
    <s v="Familias vulnerables de Pto Sanchez"/>
    <s v="Listado Predeterminado"/>
    <s v="Licitación Pública Regular"/>
    <m/>
    <x v="56"/>
    <s v="11"/>
    <n v="2"/>
    <s v="11-3882-2-22"/>
    <m/>
    <m/>
    <m/>
    <s v="--"/>
    <x v="50"/>
    <n v="21"/>
    <x v="17"/>
    <d v="2022-03-15T00:00:00"/>
    <n v="20"/>
    <d v="2022-04-04T00:00:00"/>
    <d v="2022-05-04T00:00:00"/>
    <n v="30"/>
    <d v="2022-06-03T00:00:00"/>
    <n v="10"/>
    <d v="2023-04-03T00:00:00"/>
    <d v="2023-06-02T00:00:00"/>
    <m/>
    <m/>
    <m/>
    <m/>
    <m/>
    <n v="2000000"/>
    <m/>
    <m/>
    <n v="18000000"/>
    <m/>
    <m/>
    <m/>
    <n v="20000000"/>
    <n v="20000000"/>
    <s v="OK"/>
    <n v="2"/>
    <m/>
    <m/>
  </r>
  <r>
    <x v="0"/>
    <x v="7"/>
    <s v="O’Higgins"/>
    <s v="Villa O' Higgins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sociales de Villa O' Higgins"/>
    <s v="Autogestionados"/>
    <s v="Licitación Pública Regular"/>
    <m/>
    <x v="57"/>
    <s v="11"/>
    <n v="1"/>
    <s v="11-3701-1-22"/>
    <m/>
    <m/>
    <m/>
    <s v="--"/>
    <x v="11"/>
    <n v="45"/>
    <x v="56"/>
    <d v="2022-04-09T00:00:00"/>
    <n v="20"/>
    <d v="2022-04-29T00:00:00"/>
    <d v="2022-05-29T00:00:00"/>
    <n v="60"/>
    <d v="2022-07-28T00:00:00"/>
    <n v="6"/>
    <d v="2023-01-28T00:00:00"/>
    <d v="2023-03-29T00:00:00"/>
    <m/>
    <m/>
    <m/>
    <m/>
    <m/>
    <m/>
    <m/>
    <n v="2088000"/>
    <n v="2088000"/>
    <m/>
    <m/>
    <m/>
    <n v="4176000"/>
    <n v="4176000"/>
    <s v="OK"/>
    <n v="2"/>
    <m/>
    <m/>
  </r>
  <r>
    <x v="0"/>
    <x v="7"/>
    <s v="Aysén"/>
    <s v="Villa Cerro Cordón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Poblcación Vulnerable Villa Cerro Cordón (Pertenece a Ribera Sur)"/>
    <s v="Listado Predeterminado"/>
    <s v="Licitación Pública Regular"/>
    <m/>
    <x v="58"/>
    <s v="11"/>
    <n v="1"/>
    <s v="11-7233-1-22"/>
    <m/>
    <m/>
    <m/>
    <s v="--"/>
    <x v="5"/>
    <n v="20"/>
    <x v="57"/>
    <d v="2022-02-18T00:00:00"/>
    <n v="20"/>
    <d v="2022-03-10T00:00:00"/>
    <d v="2022-03-21T00:00:00"/>
    <n v="30"/>
    <d v="2022-04-20T00:00:00"/>
    <n v="11"/>
    <d v="2023-03-20T00:00:00"/>
    <d v="2023-05-19T00:00:00"/>
    <m/>
    <m/>
    <m/>
    <n v="3570000"/>
    <m/>
    <m/>
    <n v="32130000"/>
    <m/>
    <m/>
    <m/>
    <m/>
    <m/>
    <n v="35700000"/>
    <n v="35700000"/>
    <s v="OK"/>
    <n v="2"/>
    <m/>
    <m/>
  </r>
  <r>
    <x v="0"/>
    <x v="8"/>
    <s v="Iquique"/>
    <s v="iquique"/>
    <s v="Yo_Emprendo_Semilla"/>
    <x v="5"/>
    <n v="5811"/>
    <n v="12"/>
    <n v="10080000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x v="0"/>
    <x v="8"/>
    <s v="Iquique"/>
    <s v="Iquique"/>
    <s v="Yo_Emprendo_Semilla"/>
    <x v="5"/>
    <n v="5811"/>
    <n v="10"/>
    <n v="8400000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x v="0"/>
    <x v="8"/>
    <s v="Iquique"/>
    <s v="Iquique"/>
    <s v="Yo_Emprendo_Semilla"/>
    <x v="5"/>
    <n v="5811"/>
    <n v="5"/>
    <n v="4200000"/>
    <n v="840000"/>
    <n v="5"/>
    <m/>
    <s v="NO"/>
    <s v="Persona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x v="0"/>
    <x v="8"/>
    <s v="Alto Hospicio"/>
    <s v="Alto Hospicio"/>
    <s v="Yo_Emprendo_Semilla"/>
    <x v="5"/>
    <n v="5811"/>
    <n v="12"/>
    <n v="10080000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x v="0"/>
    <x v="8"/>
    <s v="Alto Hospicio"/>
    <s v="Alto Hospicio"/>
    <s v="Yo_Emprendo_Semilla"/>
    <x v="5"/>
    <n v="5811"/>
    <n v="10"/>
    <n v="8400000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x v="0"/>
    <x v="8"/>
    <s v="Alto Hospicio"/>
    <s v="Alto Hospicio"/>
    <s v="Yo_Emprendo_Semilla"/>
    <x v="5"/>
    <n v="5811"/>
    <n v="5"/>
    <n v="4200000"/>
    <n v="840000"/>
    <n v="5"/>
    <m/>
    <s v="NO"/>
    <s v="Persona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x v="0"/>
    <x v="8"/>
    <s v="Iquique"/>
    <s v="iquique"/>
    <s v="Yo_Emprendo_Semilla"/>
    <x v="5"/>
    <n v="5811"/>
    <n v="55"/>
    <n v="46200000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930000"/>
    <m/>
    <m/>
    <m/>
    <n v="39270000"/>
    <m/>
    <m/>
    <m/>
    <m/>
    <n v="46200000"/>
    <n v="46200000"/>
    <s v="OK"/>
    <n v="2"/>
    <m/>
    <m/>
  </r>
  <r>
    <x v="0"/>
    <x v="8"/>
    <s v="Pozo Almonte"/>
    <s v="Pozo Almonte (comunal)"/>
    <s v="Yo_Emprendo_Semilla"/>
    <x v="5"/>
    <n v="5811"/>
    <n v="10"/>
    <n v="8585000"/>
    <n v="8585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87750"/>
    <m/>
    <m/>
    <m/>
    <n v="7297250"/>
    <m/>
    <m/>
    <m/>
    <m/>
    <n v="8585000"/>
    <n v="8585000"/>
    <s v="OK"/>
    <n v="2"/>
    <m/>
    <m/>
  </r>
  <r>
    <x v="0"/>
    <x v="8"/>
    <s v="Colchane"/>
    <s v="Colchane (comunal)"/>
    <s v="Yo_Emprendo_Semilla"/>
    <x v="5"/>
    <n v="5811"/>
    <n v="10"/>
    <n v="8800000"/>
    <n v="8800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320000"/>
    <m/>
    <m/>
    <m/>
    <n v="7480000"/>
    <m/>
    <m/>
    <m/>
    <m/>
    <n v="8800000"/>
    <n v="8800000"/>
    <s v="OK"/>
    <n v="2"/>
    <m/>
    <m/>
  </r>
  <r>
    <x v="0"/>
    <x v="8"/>
    <s v="Alto Hospicio"/>
    <s v="Alto Hospicio"/>
    <s v="Yo_Emprendo_Semilla"/>
    <x v="5"/>
    <n v="5811"/>
    <n v="55"/>
    <n v="46200000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6930000"/>
    <m/>
    <m/>
    <m/>
    <n v="39270000"/>
    <m/>
    <m/>
    <m/>
    <m/>
    <n v="46200000"/>
    <n v="46200000"/>
    <s v="OK"/>
    <n v="2"/>
    <m/>
    <m/>
  </r>
  <r>
    <x v="0"/>
    <x v="8"/>
    <s v="Camiña"/>
    <s v="Camiña (comunal)"/>
    <s v="Yo_Emprendo_Semilla"/>
    <x v="5"/>
    <n v="5811"/>
    <n v="6"/>
    <n v="5280000"/>
    <n v="880000"/>
    <n v="6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92000"/>
    <m/>
    <m/>
    <m/>
    <n v="4488000"/>
    <m/>
    <m/>
    <m/>
    <m/>
    <n v="5280000"/>
    <n v="5280000"/>
    <s v="OK"/>
    <n v="2"/>
    <m/>
    <m/>
  </r>
  <r>
    <x v="0"/>
    <x v="8"/>
    <s v="Huara"/>
    <s v="Huara (comunal)"/>
    <s v="Yo_Emprendo_Semilla"/>
    <x v="5"/>
    <n v="5811"/>
    <n v="8"/>
    <n v="7040000"/>
    <n v="88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56000"/>
    <m/>
    <m/>
    <m/>
    <n v="5984000"/>
    <m/>
    <m/>
    <m/>
    <m/>
    <n v="7040000"/>
    <n v="7040000"/>
    <s v="OK"/>
    <n v="2"/>
    <m/>
    <m/>
  </r>
  <r>
    <x v="0"/>
    <x v="8"/>
    <s v="Pica"/>
    <s v="Pica (comunal)"/>
    <s v="Yo_Emprendo_Semilla"/>
    <x v="5"/>
    <n v="5811"/>
    <n v="8"/>
    <n v="6880000"/>
    <n v="86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32000"/>
    <m/>
    <m/>
    <m/>
    <n v="5848000"/>
    <m/>
    <m/>
    <m/>
    <m/>
    <n v="6880000"/>
    <n v="6880000"/>
    <s v="OK"/>
    <n v="2"/>
    <m/>
    <m/>
  </r>
  <r>
    <x v="0"/>
    <x v="8"/>
    <s v="Iquique"/>
    <s v="iquique"/>
    <s v="Yo_Emprendo_Semilla_SSyOO"/>
    <x v="4"/>
    <n v="5911"/>
    <n v="50"/>
    <n v="40000000"/>
    <n v="800000"/>
    <m/>
    <n v="5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x v="23"/>
    <s v="01"/>
    <n v="4"/>
    <s v="01-591101-04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000000"/>
    <m/>
    <m/>
    <m/>
    <n v="34000000"/>
    <m/>
    <m/>
    <m/>
    <m/>
    <n v="40000000"/>
    <n v="40000000"/>
    <s v="OK"/>
    <n v="2"/>
    <m/>
    <m/>
  </r>
  <r>
    <x v="0"/>
    <x v="8"/>
    <s v="Pozo Almonte"/>
    <s v="Pozo Almonte (comunal)"/>
    <s v="Yo_Emprendo_Semilla_SSyOO"/>
    <x v="4"/>
    <n v="5911"/>
    <n v="25"/>
    <n v="20500000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x v="23"/>
    <s v="01"/>
    <n v="4"/>
    <s v="01-591101-04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3075000"/>
    <m/>
    <m/>
    <m/>
    <n v="17425000"/>
    <m/>
    <m/>
    <m/>
    <m/>
    <n v="20500000"/>
    <n v="20500000"/>
    <s v="OK"/>
    <n v="2"/>
    <m/>
    <m/>
  </r>
  <r>
    <x v="0"/>
    <x v="8"/>
    <s v="Iquique"/>
    <s v="iquique"/>
    <s v="Yo_Emprendo_Semilla_SSyOO"/>
    <x v="4"/>
    <n v="5911"/>
    <n v="35"/>
    <n v="28000000"/>
    <n v="800000"/>
    <m/>
    <n v="3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4200000"/>
    <m/>
    <m/>
    <m/>
    <n v="23800000"/>
    <m/>
    <m/>
    <m/>
    <m/>
    <n v="28000000"/>
    <n v="28000000"/>
    <s v="OK"/>
    <n v="2"/>
    <m/>
    <m/>
  </r>
  <r>
    <x v="0"/>
    <x v="8"/>
    <s v="Huara"/>
    <s v="Huara (comunal)"/>
    <s v="Yo_Emprendo_Semilla_SSyOO"/>
    <x v="4"/>
    <n v="5911"/>
    <n v="15"/>
    <n v="12558000"/>
    <n v="837200"/>
    <m/>
    <n v="1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883700"/>
    <m/>
    <m/>
    <m/>
    <n v="10674300"/>
    <m/>
    <m/>
    <m/>
    <m/>
    <n v="12558000"/>
    <n v="12558000"/>
    <s v="OK"/>
    <n v="2"/>
    <m/>
    <m/>
  </r>
  <r>
    <x v="0"/>
    <x v="8"/>
    <s v="Pica"/>
    <s v="Pica (comunal)"/>
    <s v="Yo_Emprendo_Semilla_SSyOO"/>
    <x v="4"/>
    <n v="5911"/>
    <n v="25"/>
    <n v="20500000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3075000"/>
    <m/>
    <m/>
    <m/>
    <n v="17425000"/>
    <m/>
    <m/>
    <m/>
    <m/>
    <n v="20500000"/>
    <n v="20500000"/>
    <s v="OK"/>
    <n v="2"/>
    <m/>
    <m/>
  </r>
  <r>
    <x v="0"/>
    <x v="8"/>
    <s v="Alto Hospicio"/>
    <s v="Alto Hospicio"/>
    <s v="Yo_Emprendo_Semilla_SSyOO"/>
    <x v="4"/>
    <n v="5911"/>
    <n v="60"/>
    <n v="48000000"/>
    <n v="800000"/>
    <m/>
    <n v="6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x v="60"/>
    <s v="01"/>
    <n v="6"/>
    <s v="01-591103-06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200000"/>
    <m/>
    <m/>
    <m/>
    <n v="40800000"/>
    <m/>
    <m/>
    <m/>
    <m/>
    <n v="48000000"/>
    <n v="48000000"/>
    <s v="OK"/>
    <n v="2"/>
    <m/>
    <m/>
  </r>
  <r>
    <x v="0"/>
    <x v="8"/>
    <s v="Camiña"/>
    <s v="Camiña (comunal)"/>
    <s v="Yo_Emprendo_Semilla_SSyOO"/>
    <x v="4"/>
    <n v="5911"/>
    <n v="10"/>
    <n v="8372000"/>
    <n v="837200"/>
    <m/>
    <n v="1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x v="60"/>
    <s v="01"/>
    <n v="6"/>
    <s v="01-591103-06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255800"/>
    <m/>
    <m/>
    <m/>
    <n v="7116200"/>
    <m/>
    <m/>
    <m/>
    <m/>
    <n v="8372000"/>
    <n v="8372000"/>
    <s v="OK"/>
    <n v="2"/>
    <m/>
    <m/>
  </r>
  <r>
    <x v="0"/>
    <x v="8"/>
    <s v="Alto Hospicio"/>
    <s v="Alto Hospicio"/>
    <s v="Yo_Emprendo_Semilla_SSyOO"/>
    <x v="4"/>
    <n v="5911"/>
    <n v="69"/>
    <n v="55200000"/>
    <n v="800000"/>
    <m/>
    <n v="69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4"/>
    <x v="61"/>
    <s v="01"/>
    <n v="7"/>
    <s v="01-591104-07-22"/>
    <m/>
    <d v="2022-03-07T00:00:00"/>
    <n v="21"/>
    <d v="2022-03-28T00:00:00"/>
    <x v="16"/>
    <n v="20"/>
    <x v="28"/>
    <d v="2022-03-04T00:00:00"/>
    <n v="20"/>
    <d v="2022-03-24T00:00:00"/>
    <d v="2022-03-31T00:00:00"/>
    <n v="20"/>
    <d v="2022-04-20T00:00:00"/>
    <n v="8"/>
    <d v="2022-12-20T00:00:00"/>
    <d v="2023-02-18T00:00:00"/>
    <m/>
    <m/>
    <m/>
    <n v="8280000"/>
    <m/>
    <m/>
    <m/>
    <n v="46920000"/>
    <m/>
    <m/>
    <m/>
    <m/>
    <n v="55200000"/>
    <n v="55200000"/>
    <s v="OK"/>
    <n v="2"/>
    <m/>
    <m/>
  </r>
  <r>
    <x v="0"/>
    <x v="8"/>
    <s v="Regional/Provincial"/>
    <s v="Regional"/>
    <s v="Yo_Emprendo"/>
    <x v="13"/>
    <n v="4889"/>
    <n v="30"/>
    <n v="29400000"/>
    <n v="980000"/>
    <n v="30"/>
    <m/>
    <s v="NO"/>
    <s v="Persona"/>
    <s v="Grupo objetivo del Programa/Componente"/>
    <s v="Persona mayor de 18 años cuya situación ocupacional sea  ocupado u ocupado precario, con un negocio en funcionamiento y cuyo emprendimiento este orientado a la comercialización de productos de elaboración propia preferentemente."/>
    <s v="Listado Predeterminado"/>
    <s v="Licitación Pública Regular"/>
    <n v="5"/>
    <x v="47"/>
    <s v="01"/>
    <n v="8"/>
    <s v="01-488905-08-22"/>
    <m/>
    <m/>
    <m/>
    <s v="--"/>
    <x v="53"/>
    <n v="20"/>
    <x v="59"/>
    <d v="2022-08-11T00:00:00"/>
    <n v="20"/>
    <d v="2022-08-31T00:00:00"/>
    <d v="2022-09-07T00:00:00"/>
    <n v="20"/>
    <d v="2022-09-27T00:00:00"/>
    <n v="5"/>
    <d v="2023-02-27T00:00:00"/>
    <d v="2023-04-28T00:00:00"/>
    <m/>
    <m/>
    <m/>
    <m/>
    <m/>
    <m/>
    <m/>
    <m/>
    <m/>
    <n v="29400000"/>
    <m/>
    <m/>
    <n v="29400000"/>
    <n v="29400000"/>
    <s v="OK"/>
    <n v="1"/>
    <m/>
    <m/>
  </r>
  <r>
    <x v="0"/>
    <x v="8"/>
    <s v="Iquique"/>
    <s v="Alto Playa Blanca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Familias que se encuentran residiendo en territorio focalizado, el cual se caracteriza por ser rural, con predominancia de actividades agrícolas. Presencia de adultos mayores y niños/as principalmente. "/>
    <s v="Listado Predeterminado"/>
    <s v="Licitación Pública Regular"/>
    <n v="1"/>
    <x v="32"/>
    <s v="01"/>
    <n v="9"/>
    <s v="01-723301-09-22"/>
    <m/>
    <m/>
    <m/>
    <s v="--"/>
    <x v="16"/>
    <n v="20"/>
    <x v="28"/>
    <d v="2022-03-04T00:00:00"/>
    <n v="20"/>
    <d v="2022-03-24T00:00:00"/>
    <d v="2022-03-31T00:00:00"/>
    <n v="20"/>
    <d v="2022-04-20T00:00:00"/>
    <n v="11"/>
    <d v="2023-03-20T00:00:00"/>
    <d v="2023-05-19T00:00:00"/>
    <m/>
    <m/>
    <m/>
    <n v="7140000"/>
    <m/>
    <m/>
    <m/>
    <n v="28560000"/>
    <m/>
    <m/>
    <m/>
    <m/>
    <n v="35700000"/>
    <n v="35700000"/>
    <s v="OK"/>
    <n v="2"/>
    <m/>
    <m/>
  </r>
  <r>
    <x v="0"/>
    <x v="8"/>
    <s v="Iquique"/>
    <s v="iquique"/>
    <s v="Yo_Emprendo"/>
    <x v="7"/>
    <n v="4883"/>
    <n v="25"/>
    <n v="26187500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x v="62"/>
    <s v="01"/>
    <m/>
    <s v="01-488301--22"/>
    <m/>
    <d v="2022-03-07T00:00:00"/>
    <n v="21"/>
    <d v="2022-03-28T00:00:00"/>
    <x v="16"/>
    <n v="20"/>
    <x v="28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x v="0"/>
    <x v="8"/>
    <s v="Alto Hospicio"/>
    <s v="Alto Hospicio"/>
    <s v="Yo_Emprendo"/>
    <x v="7"/>
    <n v="4883"/>
    <n v="25"/>
    <n v="26187500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x v="62"/>
    <s v="01"/>
    <m/>
    <s v="01-488301--22"/>
    <m/>
    <d v="2022-03-07T00:00:00"/>
    <n v="21"/>
    <d v="2022-03-28T00:00:00"/>
    <x v="16"/>
    <n v="20"/>
    <x v="28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x v="0"/>
    <x v="8"/>
    <s v="Iquique"/>
    <s v="iquique"/>
    <s v="Yo_Emprendo"/>
    <x v="6"/>
    <n v="4881"/>
    <n v="20"/>
    <n v="19390000"/>
    <n v="969500"/>
    <n v="2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908500"/>
    <m/>
    <m/>
    <m/>
    <n v="16481500"/>
    <m/>
    <m/>
    <m/>
    <n v="19390000"/>
    <n v="19390000"/>
    <s v="OK"/>
    <n v="2"/>
    <m/>
    <m/>
  </r>
  <r>
    <x v="0"/>
    <x v="8"/>
    <s v="Alto Hospicio"/>
    <s v="Alto Hospicio"/>
    <s v="Yo_Emprendo"/>
    <x v="6"/>
    <n v="4881"/>
    <n v="30"/>
    <n v="29085000"/>
    <n v="969500"/>
    <n v="3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4362750"/>
    <m/>
    <m/>
    <m/>
    <n v="24722250"/>
    <m/>
    <m/>
    <m/>
    <n v="29085000"/>
    <n v="29085000"/>
    <s v="OK"/>
    <n v="2"/>
    <m/>
    <m/>
  </r>
  <r>
    <x v="0"/>
    <x v="8"/>
    <s v="Pozo Almonte"/>
    <s v="Pozo Almonte (comunal)"/>
    <s v="Yo_Emprendo"/>
    <x v="6"/>
    <n v="4881"/>
    <n v="15"/>
    <n v="15000000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x v="0"/>
    <x v="8"/>
    <s v="Colchane"/>
    <s v="Colchane (comunal)"/>
    <s v="Yo_Emprendo"/>
    <x v="6"/>
    <n v="4881"/>
    <n v="10"/>
    <n v="1080000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x v="0"/>
    <x v="8"/>
    <s v="Alto Hospicio"/>
    <s v="Alto Hospicio"/>
    <s v="Yo_Emprendo"/>
    <x v="6"/>
    <n v="4881"/>
    <n v="45"/>
    <n v="43627500"/>
    <n v="969500"/>
    <n v="4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6544125"/>
    <m/>
    <m/>
    <m/>
    <n v="37083375"/>
    <m/>
    <m/>
    <m/>
    <n v="43627500"/>
    <n v="43627500"/>
    <s v="OK"/>
    <n v="2"/>
    <m/>
    <m/>
  </r>
  <r>
    <x v="0"/>
    <x v="8"/>
    <s v="Camiña"/>
    <s v="Camiña (comunal)"/>
    <s v="Yo_Emprendo"/>
    <x v="6"/>
    <n v="4881"/>
    <n v="10"/>
    <n v="1080000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x v="0"/>
    <x v="8"/>
    <s v="Pica"/>
    <s v="Pica (comunal)"/>
    <s v="Yo_Emprendo"/>
    <x v="6"/>
    <n v="4881"/>
    <n v="15"/>
    <n v="15000000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x v="0"/>
    <x v="8"/>
    <s v="Iquique"/>
    <s v="iquique"/>
    <s v="Yo_Emprendo"/>
    <x v="6"/>
    <n v="4881"/>
    <n v="55"/>
    <n v="53322500"/>
    <n v="969500"/>
    <n v="5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x v="64"/>
    <s v="01"/>
    <m/>
    <s v="01-488104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7998375"/>
    <m/>
    <m/>
    <m/>
    <n v="45324125"/>
    <m/>
    <m/>
    <m/>
    <n v="53322500"/>
    <n v="53322500"/>
    <s v="OK"/>
    <n v="2"/>
    <m/>
    <m/>
  </r>
  <r>
    <x v="0"/>
    <x v="8"/>
    <s v="Huara"/>
    <s v="Huara (comunal)"/>
    <s v="Yo_Emprendo"/>
    <x v="6"/>
    <n v="4881"/>
    <n v="15"/>
    <n v="16200000"/>
    <n v="108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x v="64"/>
    <s v="01"/>
    <m/>
    <s v="01-488104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430000"/>
    <m/>
    <m/>
    <m/>
    <n v="13770000"/>
    <m/>
    <m/>
    <m/>
    <n v="16200000"/>
    <n v="16200000"/>
    <s v="OK"/>
    <n v="2"/>
    <m/>
    <m/>
  </r>
  <r>
    <x v="0"/>
    <x v="8"/>
    <s v="Alto Hospicio"/>
    <s v="Alto Hospicio"/>
    <s v="Acción"/>
    <x v="0"/>
    <n v="3881"/>
    <n v="34"/>
    <n v="20400000"/>
    <n v="600000"/>
    <n v="34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1"/>
    <x v="39"/>
    <s v="01"/>
    <m/>
    <s v="01-388101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4080000"/>
    <m/>
    <m/>
    <m/>
    <n v="16320000"/>
    <m/>
    <m/>
    <m/>
    <n v="20400000"/>
    <n v="20400000"/>
    <s v="OK"/>
    <n v="2"/>
    <m/>
    <m/>
  </r>
  <r>
    <x v="0"/>
    <x v="8"/>
    <s v="Camiña"/>
    <s v="Camiña"/>
    <s v="Acción"/>
    <x v="0"/>
    <n v="3881"/>
    <n v="20"/>
    <n v="12034008"/>
    <n v="601700"/>
    <n v="2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1"/>
    <x v="39"/>
    <s v="01"/>
    <m/>
    <s v="01-388101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6802"/>
    <m/>
    <m/>
    <m/>
    <n v="9627206"/>
    <m/>
    <m/>
    <m/>
    <n v="12034008"/>
    <n v="12034008"/>
    <s v="OK"/>
    <n v="2"/>
    <m/>
    <m/>
  </r>
  <r>
    <x v="0"/>
    <x v="8"/>
    <s v="Alto Hospicio"/>
    <s v="Casco antiguo"/>
    <s v="Acción"/>
    <x v="1"/>
    <n v="3882"/>
    <n v="30"/>
    <n v="18000000"/>
    <n v="600000"/>
    <n v="3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2"/>
    <x v="43"/>
    <s v="01"/>
    <m/>
    <s v="01-388202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3600000"/>
    <m/>
    <m/>
    <m/>
    <n v="14400000"/>
    <m/>
    <m/>
    <m/>
    <n v="18000000"/>
    <n v="18000000"/>
    <s v="OK"/>
    <n v="2"/>
    <m/>
    <m/>
  </r>
  <r>
    <x v="0"/>
    <x v="8"/>
    <s v="Pozo Almonte"/>
    <s v="Pozo Almonte "/>
    <s v="Acción"/>
    <x v="1"/>
    <n v="3882"/>
    <n v="20"/>
    <n v="12000000"/>
    <n v="600000"/>
    <n v="2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2"/>
    <x v="43"/>
    <s v="01"/>
    <m/>
    <s v="01-388202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0000"/>
    <m/>
    <m/>
    <m/>
    <n v="9600000"/>
    <m/>
    <m/>
    <m/>
    <n v="12000000"/>
    <n v="12000000"/>
    <s v="OK"/>
    <n v="2"/>
    <m/>
    <m/>
  </r>
  <r>
    <x v="0"/>
    <x v="8"/>
    <s v="Alto Hospicio"/>
    <s v="Alto Hospici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8"/>
    <s v="Pozo Almonte"/>
    <s v="Pozo Almonte (comunal)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8"/>
    <s v="Huara"/>
    <s v="Huara (comunal)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9"/>
    <s v="CAUQUENES"/>
    <s v="Territorio 1"/>
    <s v="Yo_Emprendo_Semilla_SSyOO"/>
    <x v="4"/>
    <n v="5911"/>
    <n v="50"/>
    <n v="40900000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x v="0"/>
    <x v="9"/>
    <s v="CHANCO"/>
    <s v="Territorio 1"/>
    <s v="Yo_Emprendo_Semilla_SSyOO"/>
    <x v="4"/>
    <n v="5911"/>
    <n v="28"/>
    <n v="22904000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x v="0"/>
    <x v="9"/>
    <s v="PELLUHUE"/>
    <s v="Territorio 1"/>
    <s v="Yo_Emprendo_Semilla_SSyOO"/>
    <x v="4"/>
    <n v="5911"/>
    <n v="34"/>
    <n v="27812000"/>
    <n v="818000"/>
    <m/>
    <n v="34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781200"/>
    <m/>
    <m/>
    <n v="25030800"/>
    <m/>
    <m/>
    <m/>
    <m/>
    <n v="27812000"/>
    <n v="27812000"/>
    <s v="OK"/>
    <n v="2"/>
    <m/>
    <m/>
  </r>
  <r>
    <x v="0"/>
    <x v="9"/>
    <s v="PARRAL"/>
    <s v="Territorio 2"/>
    <s v="Yo_Emprendo_Semilla_SSyOO"/>
    <x v="4"/>
    <n v="5911"/>
    <n v="33"/>
    <n v="26994000"/>
    <n v="818000"/>
    <m/>
    <n v="3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699400"/>
    <m/>
    <m/>
    <n v="24294600"/>
    <m/>
    <m/>
    <m/>
    <m/>
    <n v="26994000"/>
    <n v="26994000"/>
    <s v="OK"/>
    <n v="2"/>
    <m/>
    <m/>
  </r>
  <r>
    <x v="0"/>
    <x v="9"/>
    <s v="RETIRO"/>
    <s v="Territorio 2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LONGAVI"/>
    <s v="Territorio 2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LINARES"/>
    <s v="Territorio 2"/>
    <s v="Yo_Emprendo_Semilla_SSyOO"/>
    <x v="4"/>
    <n v="5911"/>
    <n v="50"/>
    <n v="40900000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x v="0"/>
    <x v="9"/>
    <s v="SAN JAVIER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VILLA ALEGRE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COLBUN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YERBAS BUENAS"/>
    <s v="Territorio 3"/>
    <s v="Yo_Emprendo_Semilla_SSyOO"/>
    <x v="4"/>
    <n v="5911"/>
    <n v="22"/>
    <n v="1799600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x v="0"/>
    <x v="9"/>
    <s v="PELARCO"/>
    <s v="Territorio 4"/>
    <s v="Yo_Emprendo_Semilla_SSyOO"/>
    <x v="4"/>
    <n v="5911"/>
    <n v="22"/>
    <n v="1799600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x v="0"/>
    <x v="9"/>
    <s v="RIO CLARO"/>
    <s v="Territorio 4"/>
    <s v="Yo_Emprendo_Semilla_SSyOO"/>
    <x v="4"/>
    <n v="5911"/>
    <n v="19"/>
    <n v="15542000"/>
    <n v="818000"/>
    <m/>
    <n v="19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554200"/>
    <m/>
    <m/>
    <n v="13987800"/>
    <m/>
    <m/>
    <m/>
    <m/>
    <n v="15542000"/>
    <n v="15542000"/>
    <s v="OK"/>
    <n v="2"/>
    <m/>
    <m/>
  </r>
  <r>
    <x v="0"/>
    <x v="9"/>
    <s v="SAN CLEMENTE"/>
    <s v="Territorio 4"/>
    <s v="Yo_Emprendo_Semilla_SSyOO"/>
    <x v="4"/>
    <n v="5911"/>
    <n v="45"/>
    <n v="36810000"/>
    <n v="818000"/>
    <m/>
    <n v="4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3681000"/>
    <m/>
    <m/>
    <n v="33129000"/>
    <m/>
    <m/>
    <m/>
    <m/>
    <n v="36810000"/>
    <n v="36810000"/>
    <s v="OK"/>
    <n v="2"/>
    <m/>
    <m/>
  </r>
  <r>
    <x v="0"/>
    <x v="9"/>
    <s v="SAN RAFAEL"/>
    <s v="Territorio 4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TALCA"/>
    <s v="Territorio 4"/>
    <s v="Yo_Emprendo_Semilla_SSyOO"/>
    <x v="4"/>
    <n v="5911"/>
    <n v="70"/>
    <n v="57260000"/>
    <n v="818000"/>
    <m/>
    <n v="7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5726000"/>
    <m/>
    <m/>
    <n v="51534000"/>
    <m/>
    <m/>
    <m/>
    <m/>
    <n v="57260000"/>
    <n v="57260000"/>
    <s v="OK"/>
    <n v="2"/>
    <m/>
    <m/>
  </r>
  <r>
    <x v="0"/>
    <x v="9"/>
    <s v="MAULE"/>
    <s v="Territorio 5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EMPEDRADO"/>
    <s v="Territorio 5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PENCAHUE"/>
    <s v="Territorio 5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CONSTITUCION"/>
    <s v="Territorio 5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CUREPTO"/>
    <s v="Territorio 5"/>
    <s v="Yo_Emprendo_Semilla_SSyOO"/>
    <x v="4"/>
    <n v="5911"/>
    <n v="28"/>
    <n v="22904000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x v="0"/>
    <x v="9"/>
    <s v="CURICO"/>
    <s v="Territorio 6"/>
    <s v="Yo_Emprendo_Semilla_SSyOO"/>
    <x v="4"/>
    <n v="5911"/>
    <n v="61"/>
    <n v="49898000"/>
    <n v="818000"/>
    <m/>
    <n v="61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989800"/>
    <m/>
    <m/>
    <n v="44908200"/>
    <m/>
    <m/>
    <m/>
    <m/>
    <n v="49898000"/>
    <n v="49898000"/>
    <s v="OK"/>
    <n v="2"/>
    <m/>
    <m/>
  </r>
  <r>
    <x v="0"/>
    <x v="9"/>
    <s v="TENO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ROMERAL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MOLINA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SAGRADA FAMILIA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HUALAÑE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RAUCO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LICANTEN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VICHUQUEN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CAUQUENES"/>
    <s v="Territorio 1"/>
    <s v="Yo_Emprendo_Semilla"/>
    <x v="5"/>
    <n v="5811"/>
    <n v="10"/>
    <n v="8850000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x v="0"/>
    <x v="9"/>
    <s v="CHANCO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ELLUHUE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ARRAL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ETIRO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ONGAVI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INARES"/>
    <s v="Territorio 2"/>
    <s v="Yo_Emprendo_Semilla"/>
    <x v="5"/>
    <n v="5811"/>
    <n v="12"/>
    <n v="10620000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x v="0"/>
    <x v="9"/>
    <s v="VILLA ALEGRE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OLBUN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YERBAS BUENAS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ELARCO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IO CLARO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RAFAEL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MAULE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JAVIER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EMPEDRADO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CLEMENTE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ALCA"/>
    <s v="Territorio 3"/>
    <s v="Yo_Emprendo_Semilla"/>
    <x v="5"/>
    <n v="5811"/>
    <n v="18"/>
    <n v="15930000"/>
    <n v="885000"/>
    <n v="18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593000"/>
    <m/>
    <m/>
    <n v="14337000"/>
    <m/>
    <m/>
    <m/>
    <m/>
    <n v="15930000"/>
    <n v="15930000"/>
    <s v="OK"/>
    <n v="2"/>
    <m/>
    <m/>
  </r>
  <r>
    <x v="0"/>
    <x v="9"/>
    <s v="PENCAHUE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ONSTITUCION"/>
    <s v="Territorio 3"/>
    <s v="Yo_Emprendo_Semilla"/>
    <x v="5"/>
    <n v="5811"/>
    <n v="10"/>
    <n v="8850000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x v="0"/>
    <x v="9"/>
    <s v="CUREPTO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ENO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OMERAL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URICO"/>
    <s v="Territorio 4"/>
    <s v="Yo_Emprendo_Semilla"/>
    <x v="5"/>
    <n v="5811"/>
    <n v="12"/>
    <n v="10620000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x v="0"/>
    <x v="9"/>
    <s v="MOLINA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GRADA FAMILIA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HUALAÑE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AUCO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ICANTEN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VICHUQUEN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ALCA"/>
    <s v="Territorio 5"/>
    <s v="Yo_Emprendo_Semilla"/>
    <x v="5"/>
    <n v="5811"/>
    <n v="20"/>
    <n v="17700000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x v="24"/>
    <s v="07"/>
    <n v="5"/>
    <s v="07-581101-05-22"/>
    <m/>
    <m/>
    <m/>
    <s v="--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x v="0"/>
    <x v="9"/>
    <s v="CURICO"/>
    <s v="Territorio 5"/>
    <s v="Yo_Emprendo_Semilla"/>
    <x v="5"/>
    <n v="5811"/>
    <n v="20"/>
    <n v="17700000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x v="24"/>
    <s v="07"/>
    <n v="5"/>
    <s v="07-581101-05-22"/>
    <m/>
    <m/>
    <m/>
    <s v="--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x v="0"/>
    <x v="9"/>
    <s v="Curico"/>
    <s v="Territorio 1"/>
    <s v="Apoyo_a_tu_Plan_laboral"/>
    <x v="8"/>
    <n v="8913"/>
    <n v="20"/>
    <n v="12720000"/>
    <n v="636000"/>
    <m/>
    <n v="20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1272000"/>
    <m/>
    <m/>
    <n v="11448000"/>
    <m/>
    <m/>
    <m/>
    <m/>
    <n v="12720000"/>
    <n v="12720000"/>
    <s v="OK"/>
    <n v="2"/>
    <m/>
    <m/>
  </r>
  <r>
    <x v="0"/>
    <x v="9"/>
    <s v="Teno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Romeral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Molina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Sagrada Familia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Rauco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CAUQUENES"/>
    <s v="Territorio 1"/>
    <s v="Yo_Emprendo"/>
    <x v="6"/>
    <n v="4881"/>
    <n v="17"/>
    <n v="15250666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x v="0"/>
    <x v="9"/>
    <s v="CHANCO"/>
    <s v="Territorio 1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EMPEDRADO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PELLUHUE"/>
    <s v="Territorio 1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PARRAL"/>
    <s v="Territorio 1"/>
    <s v="Yo_Emprendo"/>
    <x v="6"/>
    <n v="4881"/>
    <n v="17"/>
    <n v="15250666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x v="0"/>
    <x v="9"/>
    <s v="RETIRO 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ONGAVI 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INARES"/>
    <s v="Territorio 2"/>
    <s v="Yo_Emprendo"/>
    <x v="6"/>
    <n v="4881"/>
    <n v="20"/>
    <n v="17941960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x v="0"/>
    <x v="9"/>
    <s v="VILLA ALEGRE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OLBUN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ONSTITUCION"/>
    <s v="Territorio 2"/>
    <s v="Yo_Emprendo"/>
    <x v="6"/>
    <n v="4881"/>
    <n v="13"/>
    <n v="11662274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x v="0"/>
    <x v="9"/>
    <s v="YERBAS BUENAS"/>
    <s v="Territorio 2"/>
    <s v="Yo_Emprendo"/>
    <x v="6"/>
    <n v="4881"/>
    <n v="13"/>
    <n v="11662274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x v="0"/>
    <x v="9"/>
    <s v="MAULE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N JAVIER"/>
    <s v="Territorio 2"/>
    <s v="Yo_Emprendo"/>
    <x v="6"/>
    <n v="4881"/>
    <n v="11"/>
    <n v="986807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x v="0"/>
    <x v="9"/>
    <s v="PELARCO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N CLEMENTE"/>
    <s v="Territorio 3"/>
    <s v="Yo_Emprendo"/>
    <x v="6"/>
    <n v="4881"/>
    <n v="20"/>
    <n v="17941960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x v="0"/>
    <x v="9"/>
    <s v="SAN RAFAEL 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TALCA"/>
    <s v="Territorio 3"/>
    <s v="Yo_Emprendo"/>
    <x v="6"/>
    <n v="4881"/>
    <n v="25"/>
    <n v="22427450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x v="0"/>
    <x v="9"/>
    <s v="PENCAHUE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UREPTO"/>
    <s v="Territorio 3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RIO CLARO 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TENO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ROMERAL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GRADA FAMILIA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MOLINA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URICO "/>
    <s v="Territorio 4"/>
    <s v="Yo_Emprendo"/>
    <x v="6"/>
    <n v="4881"/>
    <n v="25"/>
    <n v="22427450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x v="0"/>
    <x v="9"/>
    <s v="HUALAÑE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RAUCO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ICANTEN"/>
    <s v="Territorio 4"/>
    <s v="Yo_Emprendo"/>
    <x v="6"/>
    <n v="4881"/>
    <n v="11"/>
    <n v="986807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x v="0"/>
    <x v="9"/>
    <s v="VICHUQUEN"/>
    <s v="Territorio 4"/>
    <s v="Yo_Emprendo"/>
    <x v="6"/>
    <n v="4881"/>
    <n v="11"/>
    <n v="9868011"/>
    <n v="897092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03"/>
    <m/>
    <m/>
    <m/>
    <m/>
    <n v="9868011"/>
    <n v="9868011"/>
    <s v="OK"/>
    <n v="2"/>
    <m/>
    <m/>
  </r>
  <r>
    <x v="0"/>
    <x v="9"/>
    <s v="CAUQUENES"/>
    <s v="Territorio 1"/>
    <s v="Yo_Emprendo"/>
    <x v="7"/>
    <n v="4883"/>
    <n v="15"/>
    <n v="14290905"/>
    <n v="952727"/>
    <n v="15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429090"/>
    <m/>
    <m/>
    <n v="12861815"/>
    <m/>
    <m/>
    <m/>
    <m/>
    <n v="14290905"/>
    <n v="14290905"/>
    <s v="OK"/>
    <n v="2"/>
    <m/>
    <m/>
  </r>
  <r>
    <x v="0"/>
    <x v="9"/>
    <s v="CHANCO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EMPEDRADO"/>
    <s v="Territorio 1"/>
    <s v="Yo_Emprendo"/>
    <x v="7"/>
    <n v="4883"/>
    <n v="6"/>
    <n v="5716362"/>
    <n v="952727"/>
    <n v="6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571636"/>
    <m/>
    <m/>
    <n v="5144726"/>
    <m/>
    <m/>
    <m/>
    <m/>
    <n v="5716362"/>
    <n v="5716362"/>
    <s v="OK"/>
    <n v="2"/>
    <m/>
    <m/>
  </r>
  <r>
    <x v="0"/>
    <x v="9"/>
    <s v="PELLUHUE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PARRAL"/>
    <s v="Territorio 1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RETIRO 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ONGAVI 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INARES"/>
    <s v="Territorio 2"/>
    <s v="Yo_Emprendo"/>
    <x v="7"/>
    <n v="4883"/>
    <n v="21"/>
    <n v="20007267"/>
    <n v="952727"/>
    <n v="21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00727"/>
    <m/>
    <m/>
    <n v="18006540"/>
    <m/>
    <m/>
    <m/>
    <m/>
    <n v="20007267"/>
    <n v="20007267"/>
    <s v="OK"/>
    <n v="2"/>
    <m/>
    <m/>
  </r>
  <r>
    <x v="0"/>
    <x v="9"/>
    <s v="VILLA ALEGRE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COLBUN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CONSTITUCION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YERBAS BUENAS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MAULE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N JAVIER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PELARCO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SAN CLEMENTE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N RAFAEL 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TALCA"/>
    <s v="Territorio 3"/>
    <s v="Yo_Emprendo"/>
    <x v="7"/>
    <n v="4883"/>
    <n v="25"/>
    <n v="23818175"/>
    <n v="952727"/>
    <n v="25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381818"/>
    <m/>
    <m/>
    <n v="21436357"/>
    <m/>
    <m/>
    <m/>
    <m/>
    <n v="23818175"/>
    <n v="23818175"/>
    <s v="OK"/>
    <n v="2"/>
    <m/>
    <m/>
  </r>
  <r>
    <x v="0"/>
    <x v="9"/>
    <s v="PENCAHUE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CUREPTO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RIO CLARO 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TENO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OMERAL"/>
    <s v="Territorio 4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GRADA FAMILIA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MOLINA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CURICO "/>
    <s v="Territorio 4"/>
    <s v="Yo_Emprendo"/>
    <x v="7"/>
    <n v="4883"/>
    <n v="22"/>
    <n v="20959994"/>
    <n v="952727"/>
    <n v="22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95999"/>
    <m/>
    <m/>
    <n v="18863995"/>
    <m/>
    <m/>
    <m/>
    <m/>
    <n v="20959994"/>
    <n v="20959994"/>
    <s v="OK"/>
    <n v="2"/>
    <m/>
    <m/>
  </r>
  <r>
    <x v="0"/>
    <x v="9"/>
    <s v="HUALAÑE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AUCO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ICANTEN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VICHUQUEN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egional/Provincial"/>
    <s v="Regional/Provincial"/>
    <s v="Yo_Emprendo"/>
    <x v="13"/>
    <n v="4889"/>
    <n v="80"/>
    <n v="60000000"/>
    <n v="750000"/>
    <n v="80"/>
    <m/>
    <s v="NO"/>
    <s v="Persona"/>
    <s v="Grupo objetivo del Programa/Componente"/>
    <s v="Actividad economica independiente en funcionamiento "/>
    <s v="Listado Predeterminado"/>
    <s v="Licitación Pública Regular"/>
    <n v="1"/>
    <x v="42"/>
    <s v="07"/>
    <n v="1"/>
    <s v="07-488901-01-22"/>
    <m/>
    <m/>
    <m/>
    <s v="--"/>
    <x v="56"/>
    <n v="10"/>
    <x v="61"/>
    <d v="2022-08-14T00:00:00"/>
    <n v="10"/>
    <d v="2022-08-24T00:00:00"/>
    <d v="2022-08-25T00:00:00"/>
    <n v="21"/>
    <d v="2022-09-15T00:00:00"/>
    <n v="5"/>
    <d v="2023-02-15T00:00:00"/>
    <d v="2023-04-16T00:00:00"/>
    <m/>
    <m/>
    <m/>
    <m/>
    <m/>
    <m/>
    <m/>
    <m/>
    <n v="60000000"/>
    <m/>
    <m/>
    <m/>
    <n v="60000000"/>
    <n v="60000000"/>
    <s v="OK"/>
    <n v="1"/>
    <m/>
    <m/>
  </r>
  <r>
    <x v="0"/>
    <x v="9"/>
    <s v="Talca"/>
    <s v="Territorio 1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Pencahue"/>
    <s v="Territorio 1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Vichuquén"/>
    <s v="Territorio 2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Licantén"/>
    <s v="Territorio 2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Talca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Curepto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San Clemente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San Rafael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Yerbas Buenas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Retiro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Longaví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Colbún"/>
    <s v="Territorio 2"/>
    <s v="Acción"/>
    <x v="1"/>
    <n v="3882"/>
    <n v="19"/>
    <n v="8589323"/>
    <n v="452070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91"/>
    <m/>
    <m/>
    <m/>
    <m/>
    <m/>
    <n v="8589323"/>
    <n v="8589323"/>
    <s v="OK"/>
    <n v="2"/>
    <m/>
    <m/>
  </r>
  <r>
    <x v="0"/>
    <x v="9"/>
    <s v="Talca"/>
    <s v="Territorio 1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Curicó"/>
    <s v="Territorio 2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Linares"/>
    <s v="Territorio 3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Cauquenes"/>
    <s v="Territorio 4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Pencahue"/>
    <s v="Territorio 5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San Clemente"/>
    <s v="Territorio 6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Pencahue"/>
    <s v="Los Cristales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Comunidad con alta ruralidad localidad de  los Cristales"/>
    <s v="Listado Predeterminado con SPP"/>
    <s v="Licitación Pública Regular"/>
    <n v="1"/>
    <x v="32"/>
    <s v="07"/>
    <n v="1"/>
    <s v="07-723301-01-22"/>
    <m/>
    <m/>
    <m/>
    <s v="--"/>
    <x v="11"/>
    <n v="10"/>
    <x v="11"/>
    <d v="2022-03-04T00:00:00"/>
    <n v="10"/>
    <d v="2022-03-14T00:00:00"/>
    <d v="2022-03-24T00:00:00"/>
    <n v="15"/>
    <d v="2022-04-08T00:00:00"/>
    <n v="11"/>
    <d v="2023-03-08T00:00:00"/>
    <d v="2023-05-07T00:00:00"/>
    <m/>
    <m/>
    <m/>
    <n v="3570000"/>
    <m/>
    <m/>
    <n v="32130000"/>
    <m/>
    <m/>
    <m/>
    <m/>
    <m/>
    <n v="35700000"/>
    <n v="35700000"/>
    <s v="OK"/>
    <n v="2"/>
    <m/>
    <m/>
  </r>
  <r>
    <x v="0"/>
    <x v="10"/>
    <s v="Regional/Provincial"/>
    <s v="PROVINCIA DE ARAUCO"/>
    <s v="Yo_Emprendo_Semilla_SSyOO"/>
    <x v="4"/>
    <n v="5911"/>
    <n v="80"/>
    <n v="65440000"/>
    <n v="818000"/>
    <n v="0"/>
    <n v="80"/>
    <s v="NO"/>
    <s v="Persona"/>
    <s v="Grupo objetivo del Programa/Componente"/>
    <s v="Jovenes de 18 a 29 años pertenecientes al ssyo y/o jovenes que hayan participado del programa Yo trabajo Joven entre los años 2019-2020 con desenlace independiente con una idea de negocio o negocio precario en funcionamiento."/>
    <s v="SPP"/>
    <s v="Licitación Pública Regular"/>
    <n v="1"/>
    <x v="23"/>
    <s v="08"/>
    <n v="1"/>
    <s v="08-591101-01-22"/>
    <m/>
    <d v="2022-03-15T00:00:00"/>
    <n v="21"/>
    <d v="2022-04-05T00:00:00"/>
    <x v="58"/>
    <n v="20"/>
    <x v="4"/>
    <d v="2022-02-07T00:00:00"/>
    <n v="15"/>
    <d v="2022-02-22T00:00:00"/>
    <d v="2022-02-28T00:00:00"/>
    <n v="10"/>
    <d v="2022-03-10T00:00:00"/>
    <n v="8"/>
    <d v="2022-11-10T00:00:00"/>
    <d v="2023-01-09T00:00:00"/>
    <m/>
    <m/>
    <n v="6544000"/>
    <m/>
    <m/>
    <n v="58896000"/>
    <m/>
    <m/>
    <m/>
    <m/>
    <m/>
    <m/>
    <n v="65440000"/>
    <n v="65440000"/>
    <s v="OK"/>
    <n v="2"/>
    <m/>
    <m/>
  </r>
  <r>
    <x v="0"/>
    <x v="10"/>
    <s v="Arauco"/>
    <s v="ARAUCO - CONCEPCION 1"/>
    <s v="Apoyo_a_tu_Plan_laboral"/>
    <x v="8"/>
    <n v="8913"/>
    <n v="20"/>
    <n v="12720000"/>
    <n v="636000"/>
    <n v="0"/>
    <n v="20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x v="0"/>
    <x v="10"/>
    <s v="Curanilahue"/>
    <s v="ARAUCO - CONCEPCION 1"/>
    <s v="Apoyo_a_tu_Plan_laboral"/>
    <x v="8"/>
    <n v="8913"/>
    <n v="25"/>
    <n v="15900000"/>
    <n v="636000"/>
    <n v="0"/>
    <n v="25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x v="0"/>
    <x v="10"/>
    <s v="Lota"/>
    <s v="ARAUCO - CONCEPCION 1"/>
    <s v="Apoyo_a_tu_Plan_laboral"/>
    <x v="8"/>
    <n v="8913"/>
    <n v="20"/>
    <n v="12720000"/>
    <n v="636000"/>
    <n v="0"/>
    <n v="20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x v="0"/>
    <x v="10"/>
    <s v="Coronel"/>
    <s v="ARAUCO - CONCEPCION 1"/>
    <s v="Apoyo_a_tu_Plan_laboral"/>
    <x v="8"/>
    <n v="8913"/>
    <n v="25"/>
    <n v="15900000"/>
    <n v="636000"/>
    <n v="0"/>
    <n v="25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x v="0"/>
    <x v="10"/>
    <s v="Arauco"/>
    <s v="ARAUCO 1 YES MEJOR"/>
    <s v="Yo_Emprendo_Semilla_SSyOO"/>
    <x v="4"/>
    <n v="5911"/>
    <n v="13"/>
    <n v="10634000"/>
    <n v="818000"/>
    <n v="0"/>
    <n v="13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063400"/>
    <m/>
    <m/>
    <n v="9570600"/>
    <m/>
    <m/>
    <m/>
    <m/>
    <n v="10634000"/>
    <n v="10634000"/>
    <s v="OK"/>
    <n v="2"/>
    <m/>
    <m/>
  </r>
  <r>
    <x v="0"/>
    <x v="10"/>
    <s v="Cañete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Contulmo"/>
    <s v="ARAUC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uranilahue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Lebu"/>
    <s v="ARAUCO 1 YES MEJOR"/>
    <s v="Yo_Emprendo_Semilla_SSyOO"/>
    <x v="4"/>
    <n v="5911"/>
    <n v="12"/>
    <n v="9816000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x v="0"/>
    <x v="10"/>
    <s v="Los Álamos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Tirúa"/>
    <s v="ARAUC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Alto Biobí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Los Ángeles"/>
    <s v="BIO BI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Nacimiento"/>
    <s v="BIO BIO 1 YES MEJOR"/>
    <s v="Yo_Emprendo_Semilla_SSyOO"/>
    <x v="4"/>
    <n v="5911"/>
    <n v="11"/>
    <n v="8998000"/>
    <n v="818000"/>
    <n v="0"/>
    <n v="11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99800"/>
    <m/>
    <m/>
    <n v="8098200"/>
    <m/>
    <m/>
    <m/>
    <m/>
    <n v="8998000"/>
    <n v="8998000"/>
    <s v="OK"/>
    <n v="2"/>
    <m/>
    <m/>
  </r>
  <r>
    <x v="0"/>
    <x v="10"/>
    <s v="Negrete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San Rosend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Tucapel"/>
    <s v="BIO BI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Quilac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Yumbel"/>
    <s v="BIO BIO 1 YES MEJOR"/>
    <s v="Yo_Emprendo_Semilla_SSyOO"/>
    <x v="4"/>
    <n v="5911"/>
    <n v="12"/>
    <n v="9816000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x v="0"/>
    <x v="10"/>
    <s v="Chiguayante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oncepción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oronel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Florid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Hualpén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Hualqui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Lot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Penco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 Pedro de la Paz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ta Juan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Talcahuano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Tomé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ta Juana"/>
    <s v="Concepción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3"/>
    <s v="08-591102-1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San Pedro de la Paz"/>
    <s v="Concepción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3"/>
    <s v="08-591102-1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higuayante"/>
    <s v="Concepción 2"/>
    <s v="Yo_Emprendo_Semilla_SSyOO"/>
    <x v="4"/>
    <n v="5911"/>
    <n v="35"/>
    <n v="28630000"/>
    <n v="818000"/>
    <n v="0"/>
    <n v="3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4"/>
    <s v="08-591102-1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863000"/>
    <m/>
    <m/>
    <n v="25767000"/>
    <m/>
    <m/>
    <m/>
    <m/>
    <m/>
    <n v="28630000"/>
    <n v="28630000"/>
    <s v="OK"/>
    <n v="2"/>
    <m/>
    <m/>
  </r>
  <r>
    <x v="0"/>
    <x v="10"/>
    <s v="Hualqui"/>
    <s v="Concepción 2"/>
    <s v="Yo_Emprendo_Semilla_SSyOO"/>
    <x v="4"/>
    <n v="5911"/>
    <n v="45"/>
    <n v="36810000"/>
    <n v="818000"/>
    <n v="0"/>
    <n v="4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4"/>
    <s v="08-591102-1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681000"/>
    <m/>
    <m/>
    <n v="33129000"/>
    <m/>
    <m/>
    <m/>
    <m/>
    <m/>
    <n v="36810000"/>
    <n v="36810000"/>
    <s v="OK"/>
    <n v="2"/>
    <m/>
    <m/>
  </r>
  <r>
    <x v="0"/>
    <x v="10"/>
    <s v="Florida"/>
    <s v="Concepción 3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5"/>
    <s v="08-591102-1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Penco"/>
    <s v="Concepción 3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5"/>
    <s v="08-591102-1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oronel"/>
    <s v="Concepción 4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6"/>
    <s v="08-591102-1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Lota"/>
    <s v="Concepción 5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7"/>
    <s v="08-591102-1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Concepción"/>
    <s v="Concepción 6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8"/>
    <s v="08-591102-1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Tomé"/>
    <s v="Concepción 7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9"/>
    <s v="08-591102-1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Hualpén"/>
    <s v="Concepción 8"/>
    <s v="Yo_Emprendo_Semilla_SSyOO"/>
    <x v="4"/>
    <n v="5911"/>
    <n v="55"/>
    <n v="44990000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0"/>
    <s v="08-591102-2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x v="0"/>
    <x v="10"/>
    <s v="Talcahuano"/>
    <s v="Concepción 8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0"/>
    <s v="08-591102-2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Tirúa"/>
    <s v="Arauco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"/>
    <s v="08-591102-0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ontulmo"/>
    <s v="Arauco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"/>
    <s v="08-591102-0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añete"/>
    <s v="Arauco 2"/>
    <s v="Yo_Emprendo_Semilla_SSyOO"/>
    <x v="4"/>
    <n v="5911"/>
    <n v="84"/>
    <n v="68712000"/>
    <n v="818000"/>
    <n v="0"/>
    <n v="84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"/>
    <s v="08-591102-0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871200"/>
    <m/>
    <m/>
    <n v="61840800"/>
    <m/>
    <m/>
    <m/>
    <m/>
    <m/>
    <n v="68712000"/>
    <n v="68712000"/>
    <s v="OK"/>
    <n v="2"/>
    <m/>
    <m/>
  </r>
  <r>
    <x v="0"/>
    <x v="10"/>
    <s v="Curanilahue"/>
    <s v="Arauco 3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3"/>
    <s v="08-591102-0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Arauco"/>
    <s v="Arauco 4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4"/>
    <s v="08-591102-0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Lebu"/>
    <s v="Arauco 5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5"/>
    <s v="08-591102-0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Los Álamos"/>
    <s v="Arauco 5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5"/>
    <s v="08-591102-0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San Rosendo"/>
    <s v="Bio Bio 1"/>
    <s v="Yo_Emprendo_Semilla_SSyOO"/>
    <x v="4"/>
    <n v="5911"/>
    <n v="20"/>
    <n v="16360000"/>
    <n v="818000"/>
    <n v="0"/>
    <n v="2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6"/>
    <s v="08-591102-0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636000"/>
    <m/>
    <m/>
    <n v="14724000"/>
    <m/>
    <m/>
    <m/>
    <m/>
    <m/>
    <n v="16360000"/>
    <n v="16360000"/>
    <s v="OK"/>
    <n v="2"/>
    <m/>
    <m/>
  </r>
  <r>
    <x v="0"/>
    <x v="10"/>
    <s v="Laja"/>
    <s v="Bio Bio 1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6"/>
    <s v="08-591102-0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Cabrero"/>
    <s v="Bio Bio 2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7"/>
    <s v="08-591102-0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Yumbel"/>
    <s v="Bio Bio 2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7"/>
    <s v="08-591102-0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Mulchén"/>
    <s v="Bio Bio 3"/>
    <s v="Yo_Emprendo_Semilla_SSyOO"/>
    <x v="4"/>
    <n v="5911"/>
    <n v="50"/>
    <n v="40900000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8"/>
    <s v="08-591102-0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x v="0"/>
    <x v="10"/>
    <s v="Quilaco"/>
    <s v="Bio Bio 3"/>
    <s v="Yo_Emprendo_Semilla_SSyOO"/>
    <x v="4"/>
    <n v="5911"/>
    <n v="30"/>
    <n v="24540000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8"/>
    <s v="08-591102-0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x v="0"/>
    <x v="10"/>
    <s v="Santa Bárbara"/>
    <s v="Bio Bio 4"/>
    <s v="Yo_Emprendo_Semilla_SSyOO"/>
    <x v="4"/>
    <n v="5911"/>
    <n v="30"/>
    <n v="24540000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9"/>
    <s v="08-591102-0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x v="0"/>
    <x v="10"/>
    <s v="Alto Biobío"/>
    <s v="Bio Bio 4"/>
    <s v="Yo_Emprendo_Semilla_SSyOO"/>
    <x v="4"/>
    <n v="5911"/>
    <n v="50"/>
    <n v="40900000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9"/>
    <s v="08-591102-0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x v="0"/>
    <x v="10"/>
    <s v="Nacimiento"/>
    <s v="Bio Bio 5"/>
    <s v="Yo_Emprendo_Semilla_SSyOO"/>
    <x v="4"/>
    <n v="5911"/>
    <n v="55"/>
    <n v="44990000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0"/>
    <s v="08-591102-1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x v="0"/>
    <x v="10"/>
    <s v="Negrete"/>
    <s v="Bio Bio 5"/>
    <s v="Yo_Emprendo_Semilla_SSyOO"/>
    <x v="4"/>
    <n v="5911"/>
    <n v="25"/>
    <n v="20450000"/>
    <n v="818000"/>
    <n v="0"/>
    <n v="2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0"/>
    <s v="08-591102-1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045000"/>
    <m/>
    <m/>
    <n v="18405000"/>
    <m/>
    <m/>
    <m/>
    <m/>
    <m/>
    <n v="20450000"/>
    <n v="20450000"/>
    <s v="OK"/>
    <n v="2"/>
    <m/>
    <m/>
  </r>
  <r>
    <x v="0"/>
    <x v="10"/>
    <s v="Los Ángeles"/>
    <s v="Bio Bio 6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1"/>
    <s v="08-591102-1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Antuco"/>
    <s v="Bio Bio 7"/>
    <s v="Yo_Emprendo_Semilla_SSyOO"/>
    <x v="4"/>
    <n v="5911"/>
    <n v="28"/>
    <n v="22904000"/>
    <n v="818000"/>
    <n v="0"/>
    <n v="2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290400"/>
    <m/>
    <m/>
    <n v="20613600"/>
    <m/>
    <m/>
    <m/>
    <m/>
    <m/>
    <n v="22904000"/>
    <n v="22904000"/>
    <s v="OK"/>
    <n v="2"/>
    <m/>
    <m/>
  </r>
  <r>
    <x v="0"/>
    <x v="10"/>
    <s v="Tucapel"/>
    <s v="Bio Bio 7"/>
    <s v="Yo_Emprendo_Semilla_SSyOO"/>
    <x v="4"/>
    <n v="5911"/>
    <n v="56"/>
    <n v="45808000"/>
    <n v="818000"/>
    <n v="0"/>
    <n v="56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580800"/>
    <m/>
    <m/>
    <n v="41227200"/>
    <m/>
    <m/>
    <m/>
    <m/>
    <m/>
    <n v="45808000"/>
    <n v="45808000"/>
    <s v="OK"/>
    <n v="2"/>
    <m/>
    <m/>
  </r>
  <r>
    <x v="0"/>
    <x v="10"/>
    <s v="Quilleco"/>
    <s v="Bio Bio 7"/>
    <s v="Yo_Emprendo_Semilla_SSyOO"/>
    <x v="4"/>
    <n v="5911"/>
    <n v="23"/>
    <n v="18814000"/>
    <n v="818000"/>
    <n v="0"/>
    <n v="23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881400"/>
    <m/>
    <m/>
    <n v="16932600"/>
    <m/>
    <m/>
    <m/>
    <m/>
    <m/>
    <n v="18814000"/>
    <n v="18814000"/>
    <s v="OK"/>
    <n v="2"/>
    <m/>
    <m/>
  </r>
  <r>
    <x v="1"/>
    <x v="10"/>
    <s v="Talcahuano"/>
    <s v="PROVINCIA CONCEPCION REDISEÑO"/>
    <s v="Yo_Emprendo_Semilla_SSyOO"/>
    <x v="14"/>
    <n v="5915"/>
    <n v="30"/>
    <n v="24540000"/>
    <n v="818000"/>
    <n v="0"/>
    <n v="3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2454000"/>
    <m/>
    <m/>
    <n v="22086000"/>
    <m/>
    <m/>
    <m/>
    <n v="24540000"/>
    <n v="24540000"/>
    <s v="OK"/>
    <n v="2"/>
    <m/>
    <m/>
  </r>
  <r>
    <x v="1"/>
    <x v="10"/>
    <s v="Tomé"/>
    <s v="PROVINCIA CONCEPCION REDISEÑO"/>
    <s v="Yo_Emprendo_Semilla_SSyOO"/>
    <x v="14"/>
    <n v="5915"/>
    <n v="20"/>
    <n v="16360000"/>
    <n v="818000"/>
    <n v="0"/>
    <n v="2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x v="1"/>
    <x v="10"/>
    <s v="Concepción"/>
    <s v="PROVINCIA CONCEPCION REDISEÑO"/>
    <s v="Yo_Emprendo_Semilla_SSyOO"/>
    <x v="14"/>
    <n v="5915"/>
    <n v="20"/>
    <n v="16360000"/>
    <n v="818000"/>
    <n v="0"/>
    <n v="2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x v="1"/>
    <x v="10"/>
    <s v="Penco"/>
    <s v="PROVINCIA CONCEPCION REDISEÑO"/>
    <s v="Yo_Emprendo_Semilla_SSyOO"/>
    <x v="14"/>
    <n v="5915"/>
    <n v="10"/>
    <n v="8180000"/>
    <n v="818000"/>
    <n v="0"/>
    <n v="1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x v="1"/>
    <x v="10"/>
    <s v="Hualpén"/>
    <s v="PROVINCIA CONCEPCION REDISEÑO"/>
    <s v="Yo_Emprendo_Semilla_SSyOO"/>
    <x v="14"/>
    <n v="5915"/>
    <n v="10"/>
    <n v="8180000"/>
    <n v="818000"/>
    <n v="0"/>
    <n v="1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x v="0"/>
    <x v="10"/>
    <s v="Regional/Provincial"/>
    <s v="CALLE- Abriendo Caminos Prov Concepcion 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- Participantes de Programas Calle- Abriendo Caminos"/>
    <s v="Listado Predeterminado con SPP"/>
    <s v="Licitación Pública Regular"/>
    <n v="4"/>
    <x v="61"/>
    <s v="08"/>
    <n v="1"/>
    <s v="08-591104-01-22"/>
    <m/>
    <m/>
    <m/>
    <s v="--"/>
    <x v="27"/>
    <n v="20"/>
    <x v="3"/>
    <d v="2022-03-28T00:00:00"/>
    <n v="15"/>
    <d v="2022-04-12T00:00:00"/>
    <d v="2022-04-15T00:00:00"/>
    <n v="10"/>
    <d v="2022-04-25T00:00:00"/>
    <n v="8"/>
    <d v="2022-12-25T00:00:00"/>
    <d v="2023-02-23T00:00:00"/>
    <m/>
    <m/>
    <m/>
    <m/>
    <n v="4908000"/>
    <m/>
    <m/>
    <n v="44172000"/>
    <m/>
    <m/>
    <m/>
    <m/>
    <n v="49080000"/>
    <n v="49080000"/>
    <s v="OK"/>
    <n v="2"/>
    <m/>
    <m/>
  </r>
  <r>
    <x v="0"/>
    <x v="10"/>
    <s v="Alto Biobío"/>
    <s v="BIOBIO 1"/>
    <s v="Yo_Emprendo"/>
    <x v="6"/>
    <n v="4881"/>
    <n v="14"/>
    <n v="14000000"/>
    <n v="1000000"/>
    <n v="1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400000"/>
    <m/>
    <m/>
    <n v="12600000"/>
    <m/>
    <m/>
    <m/>
    <n v="14000000"/>
    <n v="14000000"/>
    <s v="OK"/>
    <n v="2"/>
    <m/>
    <m/>
  </r>
  <r>
    <x v="0"/>
    <x v="10"/>
    <s v="Antuco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Arauco"/>
    <s v="Arauco 2"/>
    <s v="Yo_Emprendo"/>
    <x v="6"/>
    <n v="4881"/>
    <n v="28"/>
    <n v="27160000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x v="0"/>
    <x v="10"/>
    <s v="Cabrero"/>
    <s v="BIOBIO 3"/>
    <s v="Yo_Emprendo"/>
    <x v="6"/>
    <n v="4881"/>
    <n v="24"/>
    <n v="23040000"/>
    <n v="960000"/>
    <n v="2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04000"/>
    <m/>
    <m/>
    <n v="20736000"/>
    <m/>
    <m/>
    <m/>
    <n v="23040000"/>
    <n v="23040000"/>
    <s v="OK"/>
    <n v="2"/>
    <m/>
    <m/>
  </r>
  <r>
    <x v="0"/>
    <x v="10"/>
    <s v="Cañete"/>
    <s v="Arauco 1"/>
    <s v="Yo_Emprendo"/>
    <x v="6"/>
    <n v="4881"/>
    <n v="25"/>
    <n v="25000000"/>
    <n v="100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500000"/>
    <m/>
    <m/>
    <n v="22500000"/>
    <m/>
    <m/>
    <m/>
    <n v="25000000"/>
    <n v="25000000"/>
    <s v="OK"/>
    <n v="2"/>
    <m/>
    <m/>
  </r>
  <r>
    <x v="0"/>
    <x v="10"/>
    <s v="Chiguayante"/>
    <s v="CONCEPCION 1 "/>
    <s v="Yo_Emprendo"/>
    <x v="6"/>
    <n v="4881"/>
    <n v="50"/>
    <n v="47500000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6"/>
    <s v="08-488101-06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x v="1"/>
    <x v="10"/>
    <s v="Concepción"/>
    <s v="CONCEPCION 3 - REDISEÑO"/>
    <s v="Yo_Emprendo"/>
    <x v="11"/>
    <n v="4872"/>
    <n v="35"/>
    <n v="33250000"/>
    <n v="950000"/>
    <n v="35"/>
    <n v="0"/>
    <s v="SI"/>
    <s v="Persona"/>
    <s v="Grupo objetivo del Programa/Componente"/>
    <s v="YEB REDISEÑO"/>
    <s v="SPP"/>
    <s v="Licitación Pública Regular"/>
    <s v="02"/>
    <x v="67"/>
    <s v="08"/>
    <s v="01"/>
    <s v="08-487202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Contulmo"/>
    <s v="Arauco 1"/>
    <s v="Yo_Emprendo"/>
    <x v="6"/>
    <n v="4881"/>
    <n v="20"/>
    <n v="20000000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x v="0"/>
    <x v="10"/>
    <s v="Coronel"/>
    <s v="CONCEPCION 2"/>
    <s v="Yo_Emprendo"/>
    <x v="6"/>
    <n v="4881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Curanilahue"/>
    <s v="Arauco 2"/>
    <s v="Yo_Emprendo"/>
    <x v="6"/>
    <n v="4881"/>
    <n v="28"/>
    <n v="27160000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x v="1"/>
    <x v="10"/>
    <s v="Florida"/>
    <s v="CONCEPCION 3"/>
    <s v="Yo_Emprendo"/>
    <x v="11"/>
    <n v="4872"/>
    <n v="22"/>
    <n v="2112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8"/>
    <s v="08-4881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Hualpén"/>
    <s v="CONCEPCION 1"/>
    <s v="Yo_Emprendo"/>
    <x v="6"/>
    <n v="4881"/>
    <n v="50"/>
    <n v="47500000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6"/>
    <s v="08-488101-06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x v="0"/>
    <x v="10"/>
    <s v="Hualqui"/>
    <s v="CONCEPCION 4"/>
    <s v="Yo_Emprendo"/>
    <x v="6"/>
    <n v="4881"/>
    <n v="22"/>
    <n v="21120000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Laja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Los Álamos"/>
    <s v="Arauco 1"/>
    <s v="Yo_Emprendo"/>
    <x v="6"/>
    <n v="4881"/>
    <n v="29"/>
    <n v="28130000"/>
    <n v="970000"/>
    <n v="29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813000"/>
    <m/>
    <m/>
    <n v="25317000"/>
    <m/>
    <m/>
    <m/>
    <n v="28130000"/>
    <n v="28130000"/>
    <s v="OK"/>
    <n v="2"/>
    <m/>
    <m/>
  </r>
  <r>
    <x v="0"/>
    <x v="10"/>
    <s v="Los Ángeles"/>
    <s v="BIOBIO 1"/>
    <s v="Yo_Emprendo"/>
    <x v="6"/>
    <n v="4881"/>
    <n v="40"/>
    <n v="38000000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x v="0"/>
    <x v="10"/>
    <s v="Lota"/>
    <s v="CONCEPCION 2"/>
    <s v="Yo_Emprendo"/>
    <x v="6"/>
    <n v="4881"/>
    <n v="40"/>
    <n v="38000000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x v="0"/>
    <x v="10"/>
    <s v="Mulchén"/>
    <s v="BIOBIO 2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Nacimiento"/>
    <s v="BIOBIO 2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Negrete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1"/>
    <x v="10"/>
    <s v="Penco"/>
    <s v="CONCEPCION 3"/>
    <s v="Yo_Emprendo"/>
    <x v="11"/>
    <n v="4872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8"/>
    <s v="08-4881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Quilaco"/>
    <s v="BIOBIO 1"/>
    <s v="Yo_Emprendo"/>
    <x v="6"/>
    <n v="4881"/>
    <n v="16"/>
    <n v="15360000"/>
    <n v="960000"/>
    <n v="16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536000"/>
    <m/>
    <m/>
    <n v="13824000"/>
    <m/>
    <m/>
    <m/>
    <n v="15360000"/>
    <n v="15360000"/>
    <s v="OK"/>
    <n v="2"/>
    <m/>
    <m/>
  </r>
  <r>
    <x v="0"/>
    <x v="10"/>
    <s v="Quilleco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San Pedro de la Paz"/>
    <s v="CONCEPCION 4"/>
    <s v="Yo_Emprendo"/>
    <x v="6"/>
    <n v="4881"/>
    <n v="35"/>
    <n v="33250000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San Rosendo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Santa Bárbara"/>
    <s v="BIOBIO 1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Santa Juana"/>
    <s v="CONCEPCION 2"/>
    <s v="Yo_Emprendo"/>
    <x v="6"/>
    <n v="4881"/>
    <n v="22"/>
    <n v="21120000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Talcahuano"/>
    <s v="CONCEPCION 4"/>
    <s v="Yo_Emprendo"/>
    <x v="6"/>
    <n v="4881"/>
    <n v="35"/>
    <n v="33250000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Tirúa"/>
    <s v="Arauco 1"/>
    <s v="Yo_Emprendo"/>
    <x v="6"/>
    <n v="4881"/>
    <n v="20"/>
    <n v="20000000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x v="1"/>
    <x v="10"/>
    <s v="Tomé"/>
    <s v="CONCEPCION 3"/>
    <s v="Yo_Emprendo"/>
    <x v="11"/>
    <n v="4872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8"/>
    <s v="08-4881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Tucapel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Yumbel"/>
    <s v="BIOBIO 3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Lebu"/>
    <s v="Arauco 2"/>
    <s v="Yo_Emprendo"/>
    <x v="6"/>
    <n v="4881"/>
    <n v="25"/>
    <n v="24250000"/>
    <n v="97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425000"/>
    <m/>
    <m/>
    <n v="21825000"/>
    <m/>
    <m/>
    <m/>
    <n v="24250000"/>
    <n v="24250000"/>
    <s v="OK"/>
    <n v="2"/>
    <m/>
    <m/>
  </r>
  <r>
    <x v="0"/>
    <x v="10"/>
    <s v="Regional/Provincial"/>
    <s v="Regional"/>
    <s v="Yo_Emprendo"/>
    <x v="13"/>
    <n v="4889"/>
    <n v="80"/>
    <n v="81420000"/>
    <n v="1017750"/>
    <n v="80"/>
    <n v="0"/>
    <s v="NO"/>
    <s v="Persona"/>
    <s v="Grupo objetivo del Programa/Componente"/>
    <s v="Personas mayores de 18 años en situación de pobreza  (60% RSH), con iniciativa económica en funcionamiento y que hayan participado en un programa FOSIS (incluido FNDR)en un plazo no superior a 3 años."/>
    <s v="Listado Predeterminado"/>
    <s v="Licitación Pública Regular"/>
    <n v="4"/>
    <x v="26"/>
    <s v="08"/>
    <n v="1"/>
    <s v="08-488904-01-22"/>
    <m/>
    <m/>
    <m/>
    <s v="--"/>
    <x v="62"/>
    <n v="15"/>
    <x v="65"/>
    <d v="2022-09-12T00:00:00"/>
    <n v="15"/>
    <d v="2022-09-27T00:00:00"/>
    <d v="2022-09-30T00:00:00"/>
    <n v="10"/>
    <d v="2022-10-10T00:00:00"/>
    <n v="7"/>
    <d v="2023-05-10T00:00:00"/>
    <d v="2023-07-09T00:00:00"/>
    <m/>
    <m/>
    <m/>
    <m/>
    <m/>
    <m/>
    <m/>
    <m/>
    <m/>
    <n v="81420000"/>
    <m/>
    <m/>
    <n v="81420000"/>
    <n v="81420000"/>
    <s v="OK"/>
    <n v="1"/>
    <m/>
    <m/>
  </r>
  <r>
    <x v="0"/>
    <x v="10"/>
    <s v="Tomé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Penco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Coronel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Concepción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Talcahuano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San Pedro de la Paz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Regional/Provincial"/>
    <s v="CONCEPCIÓN  "/>
    <s v="Yo_Emprendo_Semilla"/>
    <x v="5"/>
    <n v="5811"/>
    <n v="139"/>
    <n v="123015000"/>
    <n v="885000"/>
    <n v="139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1"/>
    <s v="08-581101-01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2301500"/>
    <m/>
    <m/>
    <n v="110713500"/>
    <m/>
    <m/>
    <m/>
    <m/>
    <n v="123015000"/>
    <n v="123015000"/>
    <s v="OK"/>
    <n v="2"/>
    <m/>
    <m/>
  </r>
  <r>
    <x v="0"/>
    <x v="10"/>
    <s v="Regional/Provincial"/>
    <s v="BIOBÍO"/>
    <s v="Yo_Emprendo_Semilla"/>
    <x v="5"/>
    <n v="5811"/>
    <n v="125"/>
    <n v="110625000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2"/>
    <s v="08-581101-02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x v="0"/>
    <x v="10"/>
    <s v="Regional/Provincial"/>
    <s v="ARAUCO"/>
    <s v="Yo_Emprendo_Semilla"/>
    <x v="5"/>
    <n v="5811"/>
    <n v="125"/>
    <n v="110625000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3"/>
    <s v="08-581101-03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x v="0"/>
    <x v="10"/>
    <s v="Regional/Provincial"/>
    <s v="CONCEPCIÓN YES Casos Sociales"/>
    <s v="Yo_Emprendo_Semilla"/>
    <x v="5"/>
    <n v="5811"/>
    <n v="40"/>
    <n v="35400000"/>
    <n v="885000"/>
    <n v="40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se califique como un caso social, acreditado con un informe socioeconomico.  "/>
    <s v="Listado Predeterminado con SPP"/>
    <s v="Licitación Pública Regular"/>
    <n v="2"/>
    <x v="25"/>
    <s v="08"/>
    <n v="1"/>
    <s v="08-581102-01-22"/>
    <m/>
    <m/>
    <m/>
    <s v="--"/>
    <x v="64"/>
    <n v="15"/>
    <x v="46"/>
    <d v="2022-04-22T00:00:00"/>
    <n v="15"/>
    <d v="2022-05-07T00:00:00"/>
    <d v="2022-05-12T00:00:00"/>
    <n v="10"/>
    <d v="2022-05-22T00:00:00"/>
    <n v="8"/>
    <d v="2023-01-22T00:00:00"/>
    <d v="2023-03-23T00:00:00"/>
    <m/>
    <m/>
    <m/>
    <m/>
    <m/>
    <n v="3540000"/>
    <m/>
    <m/>
    <n v="31860000"/>
    <m/>
    <m/>
    <m/>
    <n v="35400000"/>
    <n v="35400000"/>
    <s v="OK"/>
    <n v="2"/>
    <m/>
    <m/>
  </r>
  <r>
    <x v="0"/>
    <x v="10"/>
    <s v="Regional/Provincial"/>
    <s v="CONCEPCIÓN YES AVANZADO SSYO"/>
    <s v="Yo_Emprendo_Semilla_SSyOO"/>
    <x v="4"/>
    <n v="5911"/>
    <n v="150"/>
    <n v="122700000"/>
    <n v="818000"/>
    <n v="0"/>
    <n v="150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1"/>
    <s v="08-591103-01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2270000"/>
    <m/>
    <m/>
    <n v="110430000"/>
    <m/>
    <m/>
    <m/>
    <m/>
    <n v="122700000"/>
    <n v="122700000"/>
    <s v="OK"/>
    <n v="2"/>
    <m/>
    <m/>
  </r>
  <r>
    <x v="0"/>
    <x v="10"/>
    <s v="Regional/Provincial"/>
    <s v="BIOBÍO YES AVANZADO SSYO"/>
    <s v="Yo_Emprendo_Semilla_SSyOO"/>
    <x v="4"/>
    <n v="5911"/>
    <n v="135"/>
    <n v="110430000"/>
    <n v="818000"/>
    <n v="0"/>
    <n v="135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2"/>
    <s v="08-591103-02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x v="0"/>
    <x v="10"/>
    <s v="Regional/Provincial"/>
    <s v="ARAUCO YES AVANZADO SSYO"/>
    <s v="Yo_Emprendo_Semilla_SSyOO"/>
    <x v="4"/>
    <n v="5911"/>
    <n v="135"/>
    <n v="110430000"/>
    <n v="818000"/>
    <n v="0"/>
    <n v="135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3"/>
    <s v="08-591103-03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x v="0"/>
    <x v="10"/>
    <s v="Regional/Provincial"/>
    <s v="Regional"/>
    <s v="Yo_Emprendo_Semilla"/>
    <x v="5"/>
    <n v="5811"/>
    <n v="30"/>
    <n v="26550000"/>
    <n v="885000"/>
    <n v="30"/>
    <n v="0"/>
    <s v="NO"/>
    <s v="Persona"/>
    <s v="Personas con dependencia y cuidadores"/>
    <s v="Hombres y mujeres mayores de 18 años, en situación de pobreza extrema y/o vulnerabilidad, desocupados, ocupados precarios o inactivos, con idea de negocios, que presenten situación de discapacidad o sus cuidadores que cumplan el perfil del programa. Provenientes de Teletón."/>
    <s v="Listado Predeterminado"/>
    <s v="Licitación Pública Regular"/>
    <n v="3"/>
    <x v="49"/>
    <s v="08"/>
    <n v="1"/>
    <s v="08-581103-01-22"/>
    <m/>
    <m/>
    <m/>
    <s v="--"/>
    <x v="66"/>
    <n v="15"/>
    <x v="69"/>
    <d v="2022-04-26T00:00:00"/>
    <n v="15"/>
    <d v="2022-05-11T00:00:00"/>
    <d v="2022-05-17T00:00:00"/>
    <n v="10"/>
    <d v="2022-05-27T00:00:00"/>
    <n v="8"/>
    <d v="2023-01-27T00:00:00"/>
    <d v="2023-03-28T00:00:00"/>
    <m/>
    <m/>
    <m/>
    <m/>
    <m/>
    <n v="2655000"/>
    <m/>
    <m/>
    <n v="23895000"/>
    <m/>
    <m/>
    <m/>
    <n v="26550000"/>
    <n v="26550000"/>
    <s v="OK"/>
    <n v="2"/>
    <m/>
    <m/>
  </r>
  <r>
    <x v="0"/>
    <x v="10"/>
    <s v="Cañete"/>
    <s v="Provincia de Arauc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1"/>
    <s v="08-388101-01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Curanilahue"/>
    <s v="Provincia de Arauco"/>
    <s v="Acción"/>
    <x v="0"/>
    <n v="3881"/>
    <n v="36"/>
    <n v="21636000"/>
    <n v="601000"/>
    <n v="36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1"/>
    <s v="08-388101-01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63600"/>
    <m/>
    <m/>
    <n v="19472400"/>
    <m/>
    <m/>
    <m/>
    <m/>
    <n v="21636000"/>
    <n v="21636000"/>
    <s v="OK"/>
    <n v="2"/>
    <m/>
    <m/>
  </r>
  <r>
    <x v="0"/>
    <x v="10"/>
    <s v="Quilaco"/>
    <s v="Provincia de BioBí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Santa Bárbara"/>
    <s v="Provincia de BioBí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Alto Biobío"/>
    <s v="Provincia de BioBío"/>
    <s v="Acción"/>
    <x v="0"/>
    <n v="3881"/>
    <n v="35"/>
    <n v="21035000"/>
    <n v="601000"/>
    <n v="35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3500"/>
    <m/>
    <m/>
    <n v="18931500"/>
    <m/>
    <m/>
    <m/>
    <m/>
    <n v="21035000"/>
    <n v="21035000"/>
    <s v="OK"/>
    <n v="2"/>
    <m/>
    <m/>
  </r>
  <r>
    <x v="0"/>
    <x v="10"/>
    <s v="Hualpén"/>
    <s v="Provincia de Concepción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Santa Juana"/>
    <s v="Provincia de Concepción"/>
    <s v="Acción"/>
    <x v="0"/>
    <n v="3881"/>
    <n v="35"/>
    <n v="21013366"/>
    <n v="600382"/>
    <n v="35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1337"/>
    <m/>
    <m/>
    <n v="18912029"/>
    <m/>
    <m/>
    <m/>
    <m/>
    <n v="21013366"/>
    <n v="21013366"/>
    <s v="OK"/>
    <n v="2"/>
    <m/>
    <m/>
  </r>
  <r>
    <x v="0"/>
    <x v="10"/>
    <s v="Hualqui"/>
    <s v="Provincia de Concepción"/>
    <s v="Acción"/>
    <x v="0"/>
    <n v="3881"/>
    <n v="32"/>
    <n v="19200000"/>
    <n v="600000"/>
    <n v="32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920000"/>
    <m/>
    <m/>
    <n v="17280000"/>
    <m/>
    <m/>
    <m/>
    <m/>
    <n v="19200000"/>
    <n v="19200000"/>
    <s v="OK"/>
    <n v="2"/>
    <m/>
    <m/>
  </r>
  <r>
    <x v="0"/>
    <x v="10"/>
    <s v="Talcahuano"/>
    <s v="Provincia de Concepción"/>
    <s v="Acción_Local"/>
    <x v="3"/>
    <n v="7233"/>
    <n v="1"/>
    <n v="35700000"/>
    <n v="35700000"/>
    <n v="1"/>
    <n v="0"/>
    <s v="NO"/>
    <s v="Territorios/Barrios (Aplica en Acción Local)"/>
    <s v="Grupo objetivo del Programa/Componente"/>
    <s v="Territorios vulnerables, siendo estos barrios para sectores urbanos, con alta presencia de familias en situación de vulnerabilidad. Con proyección para vincular el programa al ámbito público y privado"/>
    <s v="Listado Predeterminado"/>
    <s v="Licitación Pública Regular"/>
    <n v="1"/>
    <x v="32"/>
    <s v="08"/>
    <n v="1"/>
    <s v="08-723301-01-22"/>
    <m/>
    <m/>
    <m/>
    <s v="--"/>
    <x v="35"/>
    <n v="15"/>
    <x v="70"/>
    <d v="2022-04-07T00:00:00"/>
    <n v="15"/>
    <d v="2022-04-22T00:00:00"/>
    <d v="2022-04-28T00:00:00"/>
    <n v="10"/>
    <d v="2022-05-08T00:00:00"/>
    <n v="11"/>
    <d v="2023-04-08T00:00:00"/>
    <d v="2023-06-07T00:00:00"/>
    <m/>
    <m/>
    <m/>
    <m/>
    <n v="3570000"/>
    <m/>
    <m/>
    <n v="32130000"/>
    <m/>
    <m/>
    <m/>
    <m/>
    <n v="35700000"/>
    <n v="35700000"/>
    <s v="OK"/>
    <n v="2"/>
    <m/>
    <m/>
  </r>
  <r>
    <x v="0"/>
    <x v="10"/>
    <s v="Regional/Provincial"/>
    <s v="Provincia de Arauco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x v="0"/>
    <x v="10"/>
    <s v="Regional/Provincial"/>
    <s v="Provincia de BioBío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x v="0"/>
    <x v="10"/>
    <s v="Regional/Provincial"/>
    <s v="Provincia de Concepción"/>
    <s v="Acción_autogestionada"/>
    <x v="2"/>
    <n v="3701"/>
    <n v="4"/>
    <n v="8352000"/>
    <n v="2088000"/>
    <n v="4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8352000"/>
    <m/>
    <m/>
    <m/>
    <m/>
    <m/>
    <m/>
    <n v="8352000"/>
    <n v="8352000"/>
    <s v="OK"/>
    <n v="1"/>
    <m/>
    <m/>
  </r>
  <r>
    <x v="0"/>
    <x v="11"/>
    <s v="Viña del Mar"/>
    <s v="Barrio San Expedito"/>
    <s v="Acción_Local"/>
    <x v="3"/>
    <n v="7233"/>
    <n v="1"/>
    <n v="35738500"/>
    <n v="35738500"/>
    <n v="1"/>
    <n v="0"/>
    <s v="NO"/>
    <s v="Territorios/Barrios (Aplica en Acción Local)"/>
    <s v="Grupo objetivo del Programa/Componente"/>
    <s v="barrio con 75% de hogares en el 40% RSH, viviendas sociales"/>
    <s v="Listado Predeterminado"/>
    <s v="Licitación Pública Regular"/>
    <n v="1"/>
    <x v="68"/>
    <m/>
    <n v="1"/>
    <s v="05-72331-1-22"/>
    <m/>
    <m/>
    <m/>
    <s v="--"/>
    <x v="7"/>
    <n v="13"/>
    <x v="57"/>
    <d v="2022-02-17T00:00:00"/>
    <n v="11"/>
    <d v="2022-02-28T00:00:00"/>
    <d v="2022-03-04T00:00:00"/>
    <n v="25"/>
    <d v="2022-03-29T00:00:00"/>
    <n v="11"/>
    <d v="2023-02-28T00:00:00"/>
    <d v="2023-04-29T00:00:00"/>
    <m/>
    <m/>
    <m/>
    <n v="3573850"/>
    <m/>
    <m/>
    <n v="32164650"/>
    <m/>
    <m/>
    <m/>
    <m/>
    <m/>
    <n v="35738500"/>
    <n v="35738500"/>
    <s v="OK"/>
    <n v="2"/>
    <m/>
    <m/>
  </r>
  <r>
    <x v="0"/>
    <x v="11"/>
    <s v="San Felipe"/>
    <s v="Provincia San Felipe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Los Andes"/>
    <s v="Provincia Los Andes"/>
    <s v="Apoyo_a_tu_Plan_laboral"/>
    <x v="8"/>
    <n v="8913"/>
    <n v="3"/>
    <n v="1908000"/>
    <n v="636000"/>
    <m/>
    <n v="3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95400"/>
    <m/>
    <n v="1812600"/>
    <m/>
    <m/>
    <m/>
    <m/>
    <m/>
    <m/>
    <m/>
    <n v="1908000"/>
    <n v="1908000"/>
    <s v="OK"/>
    <n v="2"/>
    <m/>
    <m/>
  </r>
  <r>
    <x v="0"/>
    <x v="11"/>
    <s v="San Esteban"/>
    <s v="Provincia Los Andes"/>
    <s v="Apoyo_a_tu_Plan_laboral"/>
    <x v="8"/>
    <n v="8913"/>
    <n v="1"/>
    <n v="636000"/>
    <n v="636000"/>
    <m/>
    <n v="1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"/>
    <m/>
    <n v="604200"/>
    <m/>
    <m/>
    <m/>
    <m/>
    <m/>
    <m/>
    <m/>
    <n v="636000"/>
    <n v="636000"/>
    <s v="OK"/>
    <n v="2"/>
    <m/>
    <m/>
  </r>
  <r>
    <x v="0"/>
    <x v="11"/>
    <s v="Llaillay"/>
    <s v="Provincia San Felipe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Putaendo"/>
    <s v="Provincia San Felipe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Viña del Mar"/>
    <s v="Viña del Mar-Concón"/>
    <s v="Apoyo_a_tu_Plan_laboral"/>
    <x v="8"/>
    <n v="8913"/>
    <n v="17"/>
    <n v="10812000"/>
    <n v="636000"/>
    <m/>
    <n v="17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540600"/>
    <m/>
    <n v="10271400"/>
    <m/>
    <m/>
    <m/>
    <m/>
    <m/>
    <m/>
    <m/>
    <n v="10812000"/>
    <n v="10812000"/>
    <s v="OK"/>
    <n v="2"/>
    <m/>
    <m/>
  </r>
  <r>
    <x v="0"/>
    <x v="11"/>
    <s v="Valparaíso"/>
    <s v="Valparaíso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San Antonio"/>
    <s v="Provincia San Antonio"/>
    <s v="Apoyo_a_tu_Plan_laboral"/>
    <x v="8"/>
    <n v="8913"/>
    <n v="8"/>
    <n v="5088000"/>
    <n v="636000"/>
    <m/>
    <n v="8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254400"/>
    <m/>
    <n v="4833600"/>
    <m/>
    <m/>
    <m/>
    <m/>
    <m/>
    <m/>
    <m/>
    <n v="5088000"/>
    <n v="5088000"/>
    <s v="OK"/>
    <n v="2"/>
    <m/>
    <m/>
  </r>
  <r>
    <x v="0"/>
    <x v="11"/>
    <s v="Limache"/>
    <s v="Marga marga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Calera"/>
    <s v="Provincia Quillota"/>
    <s v="Apoyo_a_tu_Plan_laboral"/>
    <x v="8"/>
    <n v="8913"/>
    <n v="5"/>
    <n v="3180000"/>
    <n v="636000"/>
    <m/>
    <n v="5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x v="0"/>
    <x v="11"/>
    <s v="La Cruz"/>
    <s v="Provincia Quillota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Quillota"/>
    <s v="Provincia Quillota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Quilpué"/>
    <s v="Marga marga"/>
    <s v="Apoyo_a_tu_Plan_laboral"/>
    <x v="8"/>
    <n v="8913"/>
    <n v="9"/>
    <n v="5724000"/>
    <n v="636000"/>
    <m/>
    <n v="9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286200"/>
    <m/>
    <n v="5437800"/>
    <m/>
    <m/>
    <m/>
    <m/>
    <m/>
    <m/>
    <m/>
    <n v="5724000"/>
    <n v="5724000"/>
    <s v="OK"/>
    <n v="2"/>
    <m/>
    <m/>
  </r>
  <r>
    <x v="0"/>
    <x v="11"/>
    <s v="Villa Alemana"/>
    <s v="Marga marga"/>
    <s v="Apoyo_a_tu_Plan_laboral"/>
    <x v="8"/>
    <n v="8913"/>
    <n v="5"/>
    <n v="3180000"/>
    <n v="636000"/>
    <m/>
    <n v="5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x v="0"/>
    <x v="11"/>
    <s v="Casablanca"/>
    <s v="Valparaíso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Olmué"/>
    <s v="Marga marga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Cartagena"/>
    <s v="Provincia San Antonio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Valparaíso"/>
    <s v="Valparaíso"/>
    <s v="Yo_Emprendo_Semilla"/>
    <x v="5"/>
    <n v="5811"/>
    <n v="90"/>
    <n v="72000000"/>
    <n v="800000"/>
    <n v="9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0"/>
    <m/>
    <n v="68400000"/>
    <m/>
    <m/>
    <m/>
    <m/>
    <m/>
    <m/>
    <n v="72000000"/>
    <n v="72000000"/>
    <s v="OK"/>
    <n v="2"/>
    <m/>
    <m/>
  </r>
  <r>
    <x v="0"/>
    <x v="11"/>
    <s v="Casablanca"/>
    <s v="Valparaíso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Viña del Mar"/>
    <s v="Viña del Mar-Concón"/>
    <s v="Yo_Emprendo_Semilla"/>
    <x v="5"/>
    <n v="5811"/>
    <n v="80"/>
    <n v="64000000"/>
    <n v="800000"/>
    <n v="8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0"/>
    <m/>
    <n v="60800000"/>
    <m/>
    <m/>
    <m/>
    <m/>
    <m/>
    <m/>
    <n v="64000000"/>
    <n v="64000000"/>
    <s v="OK"/>
    <n v="2"/>
    <m/>
    <m/>
  </r>
  <r>
    <x v="0"/>
    <x v="11"/>
    <s v="Concón"/>
    <s v="Viña del Mar-Concón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Quilpué"/>
    <s v="Marga marga"/>
    <s v="Yo_Emprendo_Semilla"/>
    <x v="5"/>
    <n v="5811"/>
    <n v="40"/>
    <n v="32000000"/>
    <n v="800000"/>
    <n v="4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0"/>
    <m/>
    <n v="30400000"/>
    <m/>
    <m/>
    <m/>
    <m/>
    <m/>
    <m/>
    <n v="32000000"/>
    <n v="32000000"/>
    <s v="OK"/>
    <n v="2"/>
    <m/>
    <m/>
  </r>
  <r>
    <x v="0"/>
    <x v="11"/>
    <s v="Villa Alemana"/>
    <s v="Marga marga"/>
    <s v="Yo_Emprendo_Semilla"/>
    <x v="5"/>
    <n v="5811"/>
    <n v="31"/>
    <n v="24800000"/>
    <n v="800000"/>
    <n v="31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40000"/>
    <m/>
    <n v="23560000"/>
    <m/>
    <m/>
    <m/>
    <m/>
    <m/>
    <m/>
    <n v="24800000"/>
    <n v="24800000"/>
    <s v="OK"/>
    <n v="2"/>
    <m/>
    <m/>
  </r>
  <r>
    <x v="0"/>
    <x v="11"/>
    <s v="Limache"/>
    <s v="Marga marga"/>
    <s v="Yo_Emprendo_Semilla"/>
    <x v="5"/>
    <n v="5811"/>
    <n v="15"/>
    <n v="12000000"/>
    <n v="800000"/>
    <n v="1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Olmué"/>
    <s v="Marga marga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Santo Domingo"/>
    <s v="Provincia San Antonio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 Antonio"/>
    <s v="Provincia San Antonio"/>
    <s v="Yo_Emprendo_Semilla"/>
    <x v="5"/>
    <n v="5811"/>
    <n v="27"/>
    <n v="21600000"/>
    <n v="800000"/>
    <n v="2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80000"/>
    <m/>
    <n v="20520000"/>
    <m/>
    <m/>
    <m/>
    <m/>
    <m/>
    <m/>
    <n v="21600000"/>
    <n v="21600000"/>
    <s v="OK"/>
    <n v="2"/>
    <m/>
    <m/>
  </r>
  <r>
    <x v="0"/>
    <x v="11"/>
    <s v="El Tabo"/>
    <s v="Provincia San Antonio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El Quisco"/>
    <s v="Provincia San Antonio"/>
    <s v="Yo_Emprendo_Semilla"/>
    <x v="5"/>
    <n v="5811"/>
    <n v="5"/>
    <n v="4000000"/>
    <n v="800000"/>
    <n v="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Cartagena"/>
    <s v="Provincia San Antonio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Algarrobo"/>
    <s v="Provincia San Antonio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Calera"/>
    <s v="Provincia Quillota"/>
    <s v="Yo_Emprendo_Semilla"/>
    <x v="5"/>
    <n v="5811"/>
    <n v="17"/>
    <n v="13600000"/>
    <n v="800000"/>
    <n v="1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La Cruz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Quillota"/>
    <s v="Provincia Quillota"/>
    <s v="Yo_Emprendo_Semilla"/>
    <x v="5"/>
    <n v="5811"/>
    <n v="24"/>
    <n v="19200000"/>
    <n v="800000"/>
    <n v="2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960000"/>
    <m/>
    <n v="18240000"/>
    <m/>
    <m/>
    <m/>
    <m/>
    <m/>
    <m/>
    <n v="19200000"/>
    <n v="19200000"/>
    <s v="OK"/>
    <n v="2"/>
    <m/>
    <m/>
  </r>
  <r>
    <x v="0"/>
    <x v="11"/>
    <s v="Nogales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Hijuelas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Llaillay"/>
    <s v="Provincia San Felipe-Los Andes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San Felipe"/>
    <s v="Provincia San Felipe-Los Andes"/>
    <s v="Yo_Emprendo_Semilla"/>
    <x v="5"/>
    <n v="5811"/>
    <n v="22"/>
    <n v="17600000"/>
    <n v="800000"/>
    <n v="22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Putaendo"/>
    <s v="Provincia San Felipe-Los Andes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Catemu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anquehue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ta María"/>
    <s v="Provincia San Felipe-Los Andes"/>
    <s v="Yo_Emprendo_Semilla"/>
    <x v="5"/>
    <n v="5811"/>
    <n v="5"/>
    <n v="4000000"/>
    <n v="800000"/>
    <n v="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Los Andes"/>
    <s v="Provincia San Felipe-Los Andes"/>
    <s v="Yo_Emprendo_Semilla"/>
    <x v="5"/>
    <n v="5811"/>
    <n v="13"/>
    <n v="10400000"/>
    <n v="800000"/>
    <n v="13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Calle Larga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Rinconada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 Esteban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etorca"/>
    <s v="Petorca-Quintero-Puchuncaví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Zapallar"/>
    <s v="Petorca-Quintero-Puchuncaví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La Ligua"/>
    <s v="Petorca-Quintero-Puchuncaví"/>
    <s v="Yo_Emprendo_Semilla"/>
    <x v="5"/>
    <n v="5811"/>
    <n v="13"/>
    <n v="10400000"/>
    <n v="800000"/>
    <n v="13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Puchuncaví"/>
    <s v="Petorca-Quintero-Puchuncaví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Quintero"/>
    <s v="Petorca-Quintero-Puchuncaví"/>
    <s v="Yo_Emprendo_Semilla"/>
    <x v="5"/>
    <n v="5811"/>
    <n v="10"/>
    <n v="8000000"/>
    <n v="800000"/>
    <n v="1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bildo"/>
    <s v="Petorca-Quintero-Puchuncaví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Papudo"/>
    <s v="Petorca-Quintero-Puchuncaví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Valparaíso"/>
    <s v="Valparaíso"/>
    <s v="Yo_Emprendo_Semilla"/>
    <x v="5"/>
    <n v="5811"/>
    <n v="30"/>
    <n v="24000000"/>
    <n v="800000"/>
    <n v="30"/>
    <m/>
    <s v="NO"/>
    <s v="Persona"/>
    <s v="Personas con dependencia y cuidadores"/>
    <s v="TELETON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Valparaíso"/>
    <s v="Valparaíso"/>
    <s v="Yo_Emprendo_Semilla"/>
    <x v="5"/>
    <n v="5811"/>
    <n v="30"/>
    <n v="24000000"/>
    <n v="800000"/>
    <n v="30"/>
    <m/>
    <s v="NO"/>
    <s v="Persona"/>
    <s v="Mujer víctima de violencia"/>
    <s v="CASA DE LA MUJER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Valparaíso"/>
    <s v="Valparaíso"/>
    <s v="Yo_Emprendo_Semilla"/>
    <x v="5"/>
    <n v="5811"/>
    <n v="30"/>
    <n v="24090000"/>
    <n v="803000"/>
    <n v="30"/>
    <m/>
    <s v="NO"/>
    <s v="Persona"/>
    <s v="Personas cumpliendo condena"/>
    <s v="GENDARMERÍA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4500"/>
    <m/>
    <n v="22885500"/>
    <m/>
    <m/>
    <m/>
    <m/>
    <m/>
    <m/>
    <n v="24090000"/>
    <n v="24090000"/>
    <s v="OK"/>
    <n v="2"/>
    <m/>
    <m/>
  </r>
  <r>
    <x v="1"/>
    <x v="11"/>
    <s v="Regional/Provincial"/>
    <s v="Valparaíso"/>
    <s v="Yo_Emprendo_Semilla"/>
    <x v="9"/>
    <n v="5815"/>
    <n v="50"/>
    <n v="40000000"/>
    <n v="800000"/>
    <n v="50"/>
    <m/>
    <s v="NO"/>
    <s v="Persona"/>
    <s v="Otro"/>
    <s v="Cuidadores+migrantes+pescadores+noche digna PILOTO"/>
    <s v="Listado Predeterminado"/>
    <s v="Licitación Pública Regular"/>
    <s v="02"/>
    <x v="17"/>
    <s v="05"/>
    <s v="02"/>
    <s v="05-581502-02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x v="0"/>
    <x v="11"/>
    <s v="Regional/Provincial"/>
    <s v="Región de Valparaíso"/>
    <s v="Yo_Emprendo"/>
    <x v="13"/>
    <n v="4889"/>
    <n v="120"/>
    <n v="80000000"/>
    <n v="666667"/>
    <n v="120"/>
    <m/>
    <s v="NO"/>
    <s v="Persona"/>
    <s v="Grupo objetivo del Programa/Componente"/>
    <s v="Usuarios previamente atendidos por proyectos FOSIS cuentan con oportunidades de comercialización."/>
    <s v="Listado Predeterminado"/>
    <s v="Licitación Pública Regular"/>
    <n v="4"/>
    <x v="26"/>
    <m/>
    <n v="1"/>
    <s v="05-488904-01-22"/>
    <m/>
    <m/>
    <m/>
    <s v="--"/>
    <x v="69"/>
    <n v="15"/>
    <x v="72"/>
    <d v="2022-09-27T00:00:00"/>
    <n v="15"/>
    <d v="2022-10-12T00:00:00"/>
    <d v="2022-10-04T00:00:00"/>
    <n v="20"/>
    <d v="2022-10-24T00:00:00"/>
    <n v="6"/>
    <d v="2023-04-24T00:00:00"/>
    <d v="2023-06-23T00:00:00"/>
    <m/>
    <m/>
    <m/>
    <m/>
    <m/>
    <m/>
    <m/>
    <m/>
    <m/>
    <m/>
    <n v="80000000"/>
    <m/>
    <n v="80000000"/>
    <n v="80000000"/>
    <s v="OK"/>
    <n v="1"/>
    <m/>
    <m/>
  </r>
  <r>
    <x v="0"/>
    <x v="11"/>
    <s v="Regional/Provincial"/>
    <s v="Provincia La Ligua"/>
    <s v="Yo_Emprendo"/>
    <x v="12"/>
    <n v="4891"/>
    <n v="20"/>
    <n v="28300000"/>
    <n v="1415000"/>
    <n v="20"/>
    <m/>
    <s v="SI"/>
    <s v="Integrante de organización"/>
    <s v="Grupo objetivo del Programa/Componente"/>
    <s v="Agrupaciones productivas"/>
    <s v="Listado Predeterminado"/>
    <s v="Licitación Pública Regular"/>
    <n v="3"/>
    <x v="70"/>
    <m/>
    <n v="1"/>
    <s v="05-489103-01-22"/>
    <m/>
    <m/>
    <m/>
    <m/>
    <x v="31"/>
    <n v="25"/>
    <x v="73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x v="0"/>
    <x v="11"/>
    <s v="Regional/Provincial"/>
    <s v="Provincia San Felipe"/>
    <s v="Yo_Emprendo"/>
    <x v="12"/>
    <n v="4891"/>
    <n v="20"/>
    <n v="28300000"/>
    <n v="1415000"/>
    <n v="20"/>
    <m/>
    <s v="SI"/>
    <s v="Integrante de organización"/>
    <s v="Grupo objetivo del Programa/Componente"/>
    <s v="Agrupaciones productivas"/>
    <s v="Listado Predeterminado"/>
    <s v="Licitación Pública Regular"/>
    <n v="3"/>
    <x v="70"/>
    <m/>
    <n v="2"/>
    <s v="05-489103-02-22"/>
    <m/>
    <m/>
    <m/>
    <m/>
    <x v="31"/>
    <n v="25"/>
    <x v="73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x v="0"/>
    <x v="11"/>
    <s v="Valparaíso"/>
    <s v="Valparaíso-Casablanca"/>
    <s v="Yo_Emprendo"/>
    <x v="6"/>
    <n v="4881"/>
    <n v="166"/>
    <n v="149400000"/>
    <n v="900000"/>
    <n v="16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1"/>
    <s v="05-488101-01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7470000"/>
    <m/>
    <m/>
    <n v="141930000"/>
    <m/>
    <m/>
    <m/>
    <n v="149400000"/>
    <n v="149400000"/>
    <s v="OK"/>
    <n v="2"/>
    <m/>
    <m/>
  </r>
  <r>
    <x v="0"/>
    <x v="11"/>
    <s v="Casablanca"/>
    <s v="Valparaíso-Casablanca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1"/>
    <s v="05-488101-01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Viña del Mar"/>
    <s v="Viña del Mar-Concón"/>
    <s v="Yo_Emprendo"/>
    <x v="6"/>
    <n v="4881"/>
    <n v="146"/>
    <n v="131400000"/>
    <n v="900000"/>
    <n v="14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2"/>
    <s v="05-488101-02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570000"/>
    <m/>
    <m/>
    <n v="124830000"/>
    <m/>
    <m/>
    <m/>
    <n v="131400000"/>
    <n v="131400000"/>
    <s v="OK"/>
    <n v="2"/>
    <m/>
    <m/>
  </r>
  <r>
    <x v="0"/>
    <x v="11"/>
    <s v="Concón"/>
    <s v="Viña del Mar-Concón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2"/>
    <s v="05-488101-02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Quintero"/>
    <s v="Quintero - Puchuncavi"/>
    <s v="Yo_Emprendo"/>
    <x v="6"/>
    <n v="4881"/>
    <n v="27"/>
    <n v="24300000"/>
    <n v="900000"/>
    <n v="2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3"/>
    <s v="05-488101-03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215000"/>
    <m/>
    <m/>
    <n v="23085000"/>
    <m/>
    <m/>
    <m/>
    <n v="24300000"/>
    <n v="24300000"/>
    <s v="OK"/>
    <n v="2"/>
    <m/>
    <m/>
  </r>
  <r>
    <x v="0"/>
    <x v="11"/>
    <s v="Puchuncaví"/>
    <s v="Quintero - Puchuncavi"/>
    <s v="Yo_Emprendo"/>
    <x v="6"/>
    <n v="4881"/>
    <n v="18"/>
    <n v="16200000"/>
    <n v="900000"/>
    <n v="1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3"/>
    <s v="05-488101-03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x v="0"/>
    <x v="11"/>
    <s v="Quilpué"/>
    <s v="Provincia Marga marga"/>
    <s v="Yo_Emprendo"/>
    <x v="6"/>
    <n v="4881"/>
    <n v="67"/>
    <n v="60300000"/>
    <n v="900000"/>
    <n v="6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015000"/>
    <m/>
    <m/>
    <n v="57285000"/>
    <m/>
    <m/>
    <m/>
    <n v="60300000"/>
    <n v="60300000"/>
    <s v="OK"/>
    <n v="2"/>
    <m/>
    <m/>
  </r>
  <r>
    <x v="0"/>
    <x v="11"/>
    <s v="Villa Alemana"/>
    <s v="Provincia Marga marga"/>
    <s v="Yo_Emprendo"/>
    <x v="6"/>
    <n v="4881"/>
    <n v="48"/>
    <n v="43200000"/>
    <n v="900000"/>
    <n v="4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160000"/>
    <m/>
    <m/>
    <n v="41040000"/>
    <m/>
    <m/>
    <m/>
    <n v="43200000"/>
    <n v="43200000"/>
    <s v="OK"/>
    <n v="2"/>
    <m/>
    <m/>
  </r>
  <r>
    <x v="0"/>
    <x v="11"/>
    <s v="Limache"/>
    <s v="Provincia Marga marga"/>
    <s v="Yo_Emprendo"/>
    <x v="6"/>
    <n v="4881"/>
    <n v="24"/>
    <n v="21600000"/>
    <n v="900000"/>
    <n v="2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080000"/>
    <m/>
    <m/>
    <n v="20520000"/>
    <m/>
    <m/>
    <m/>
    <n v="21600000"/>
    <n v="21600000"/>
    <s v="OK"/>
    <n v="2"/>
    <m/>
    <m/>
  </r>
  <r>
    <x v="0"/>
    <x v="11"/>
    <s v="Olmué"/>
    <s v="Provincia Marga marga"/>
    <s v="Yo_Emprendo"/>
    <x v="6"/>
    <n v="4881"/>
    <n v="11"/>
    <n v="9900000"/>
    <n v="900000"/>
    <n v="1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95000"/>
    <m/>
    <m/>
    <n v="9405000"/>
    <m/>
    <m/>
    <m/>
    <n v="9900000"/>
    <n v="9900000"/>
    <s v="OK"/>
    <n v="2"/>
    <m/>
    <m/>
  </r>
  <r>
    <x v="0"/>
    <x v="11"/>
    <s v="San Antonio"/>
    <s v="Provincia San Antonio"/>
    <s v="Yo_Emprendo"/>
    <x v="6"/>
    <n v="4881"/>
    <n v="51"/>
    <n v="45900000"/>
    <n v="900000"/>
    <n v="5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95000"/>
    <m/>
    <m/>
    <n v="43605000"/>
    <m/>
    <m/>
    <m/>
    <n v="45900000"/>
    <n v="45900000"/>
    <s v="OK"/>
    <n v="2"/>
    <m/>
    <m/>
  </r>
  <r>
    <x v="0"/>
    <x v="11"/>
    <s v="Algarrobo"/>
    <s v="Provincia San Antonio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Cartagena"/>
    <s v="Provincia San Antonio"/>
    <s v="Yo_Emprendo"/>
    <x v="6"/>
    <n v="4881"/>
    <n v="18"/>
    <n v="16200000"/>
    <n v="900000"/>
    <n v="1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x v="0"/>
    <x v="11"/>
    <s v="El Quisco"/>
    <s v="Provincia San Antonio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El Tabo"/>
    <s v="Provincia San Antonio"/>
    <s v="Yo_Emprendo"/>
    <x v="6"/>
    <n v="4881"/>
    <n v="13"/>
    <n v="11700000"/>
    <n v="900000"/>
    <n v="13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585000"/>
    <m/>
    <m/>
    <n v="11115000"/>
    <m/>
    <m/>
    <m/>
    <n v="11700000"/>
    <n v="11700000"/>
    <s v="OK"/>
    <n v="2"/>
    <m/>
    <m/>
  </r>
  <r>
    <x v="0"/>
    <x v="11"/>
    <s v="Santo Domingo"/>
    <s v="Provincia San Antonio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Quillota"/>
    <s v="Provincia Quillota"/>
    <s v="Yo_Emprendo"/>
    <x v="6"/>
    <n v="4881"/>
    <n v="39"/>
    <n v="35100000"/>
    <n v="900000"/>
    <n v="3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755000"/>
    <m/>
    <m/>
    <n v="33345000"/>
    <m/>
    <m/>
    <m/>
    <n v="35100000"/>
    <n v="35100000"/>
    <s v="OK"/>
    <n v="2"/>
    <m/>
    <m/>
  </r>
  <r>
    <x v="0"/>
    <x v="11"/>
    <s v="Calera"/>
    <s v="Provincia Quillota"/>
    <s v="Yo_Emprendo"/>
    <x v="6"/>
    <n v="4881"/>
    <n v="26"/>
    <n v="23400000"/>
    <n v="900000"/>
    <n v="2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x v="0"/>
    <x v="11"/>
    <s v="Hijuelas"/>
    <s v="Provincia Quillota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La Cruz"/>
    <s v="Provincia Quillota"/>
    <s v="Yo_Emprendo"/>
    <x v="6"/>
    <n v="4881"/>
    <n v="6"/>
    <n v="5400000"/>
    <n v="900000"/>
    <n v="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x v="0"/>
    <x v="11"/>
    <s v="Nogales"/>
    <s v="Provincia Quillota"/>
    <s v="Yo_Emprendo"/>
    <x v="6"/>
    <n v="4881"/>
    <n v="10"/>
    <n v="9000000"/>
    <n v="900000"/>
    <n v="10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50000"/>
    <m/>
    <m/>
    <n v="8550000"/>
    <m/>
    <m/>
    <m/>
    <n v="9000000"/>
    <n v="9000000"/>
    <s v="OK"/>
    <n v="2"/>
    <m/>
    <m/>
  </r>
  <r>
    <x v="0"/>
    <x v="11"/>
    <s v="La Ligua"/>
    <s v="Provincia Petorca"/>
    <s v="Yo_Emprendo"/>
    <x v="6"/>
    <n v="4881"/>
    <n v="31"/>
    <n v="27900000"/>
    <n v="900000"/>
    <n v="3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95000"/>
    <m/>
    <m/>
    <n v="26505000"/>
    <m/>
    <m/>
    <m/>
    <n v="27900000"/>
    <n v="27900000"/>
    <s v="OK"/>
    <n v="2"/>
    <m/>
    <m/>
  </r>
  <r>
    <x v="0"/>
    <x v="11"/>
    <s v="Cabildo"/>
    <s v="Provincia Petorca"/>
    <s v="Yo_Emprendo"/>
    <x v="6"/>
    <n v="4881"/>
    <n v="15"/>
    <n v="13500000"/>
    <n v="900000"/>
    <n v="1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75000"/>
    <m/>
    <m/>
    <n v="12825000"/>
    <m/>
    <m/>
    <m/>
    <n v="13500000"/>
    <n v="13500000"/>
    <s v="OK"/>
    <n v="2"/>
    <m/>
    <m/>
  </r>
  <r>
    <x v="0"/>
    <x v="11"/>
    <s v="Papudo"/>
    <s v="Provincia Petorca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Petorca"/>
    <s v="Provincia Petorca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Zapallar"/>
    <s v="Provincia Petorca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San Felipe"/>
    <s v="Provincia San Felipe"/>
    <s v="Yo_Emprendo"/>
    <x v="6"/>
    <n v="4881"/>
    <n v="26"/>
    <n v="23400000"/>
    <n v="900000"/>
    <n v="2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x v="0"/>
    <x v="11"/>
    <s v="Santa María"/>
    <s v="Provincia San Felipe"/>
    <s v="Yo_Emprendo"/>
    <x v="6"/>
    <n v="4881"/>
    <n v="6"/>
    <n v="5400000"/>
    <n v="900000"/>
    <n v="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x v="0"/>
    <x v="11"/>
    <s v="Llaillay"/>
    <s v="Provincia San Felipe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Catemu"/>
    <s v="Provincia San Felipe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Panquehue"/>
    <s v="Provincia San Felipe"/>
    <s v="Yo_Emprendo"/>
    <x v="6"/>
    <n v="4881"/>
    <n v="3"/>
    <n v="2700000"/>
    <n v="900000"/>
    <n v="3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5000"/>
    <m/>
    <m/>
    <n v="2565000"/>
    <m/>
    <m/>
    <m/>
    <n v="2700000"/>
    <n v="2700000"/>
    <s v="OK"/>
    <n v="2"/>
    <m/>
    <m/>
  </r>
  <r>
    <x v="0"/>
    <x v="11"/>
    <s v="Putaendo"/>
    <s v="Provincia San Felipe"/>
    <s v="Yo_Emprendo"/>
    <x v="6"/>
    <n v="4881"/>
    <n v="7"/>
    <n v="6300000"/>
    <n v="900000"/>
    <n v="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x v="0"/>
    <x v="11"/>
    <s v="Los Andes"/>
    <s v="Provincia los Andes"/>
    <s v="Yo_Emprendo"/>
    <x v="6"/>
    <n v="4881"/>
    <n v="25"/>
    <n v="22500000"/>
    <n v="900000"/>
    <n v="2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25000"/>
    <m/>
    <m/>
    <n v="21375000"/>
    <m/>
    <m/>
    <m/>
    <n v="22500000"/>
    <n v="22500000"/>
    <s v="OK"/>
    <n v="2"/>
    <m/>
    <m/>
  </r>
  <r>
    <x v="0"/>
    <x v="11"/>
    <s v="Calle Larga"/>
    <s v="Provincia los Andes"/>
    <s v="Yo_Emprendo"/>
    <x v="6"/>
    <n v="4881"/>
    <n v="7"/>
    <n v="6300000"/>
    <n v="900000"/>
    <n v="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x v="0"/>
    <x v="11"/>
    <s v="Rinconada"/>
    <s v="Provincia los Andes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San Esteban"/>
    <s v="Provincia los Andes"/>
    <s v="Yo_Emprendo"/>
    <x v="6"/>
    <n v="4881"/>
    <n v="8"/>
    <n v="7200000"/>
    <n v="900000"/>
    <n v="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60000"/>
    <m/>
    <m/>
    <n v="6840000"/>
    <m/>
    <m/>
    <m/>
    <n v="7200000"/>
    <n v="7200000"/>
    <s v="OK"/>
    <n v="2"/>
    <m/>
    <m/>
  </r>
  <r>
    <x v="0"/>
    <x v="11"/>
    <s v="Valparaíso"/>
    <s v="Valparaíso-Casablanca"/>
    <s v="Yo_Emprendo"/>
    <x v="7"/>
    <n v="4883"/>
    <n v="23"/>
    <n v="25300000"/>
    <n v="1100000"/>
    <n v="2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1"/>
    <s v="05-488302-01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x v="0"/>
    <x v="11"/>
    <s v="Casablanca"/>
    <s v="Valparaíso-Casablanc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1"/>
    <s v="05-488302-01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Viña del Mar"/>
    <s v="Viña del Mar-Concón"/>
    <s v="Yo_Emprendo"/>
    <x v="7"/>
    <n v="4883"/>
    <n v="23"/>
    <n v="25300000"/>
    <n v="1100000"/>
    <n v="2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2"/>
    <s v="05-488302-02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x v="0"/>
    <x v="11"/>
    <s v="Concón"/>
    <s v="Viña del Mar-Concón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2"/>
    <s v="05-488302-02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Quilpué"/>
    <s v="Provincia Marga marga"/>
    <s v="Yo_Emprendo"/>
    <x v="7"/>
    <n v="4883"/>
    <n v="11"/>
    <n v="12100000"/>
    <n v="1100000"/>
    <n v="1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x v="0"/>
    <x v="11"/>
    <s v="Limache"/>
    <s v="Provincia Marga marga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Olmué"/>
    <s v="Provincia Marga marg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Villa Alemana"/>
    <s v="Provincia Marga marga"/>
    <s v="Yo_Emprendo"/>
    <x v="7"/>
    <n v="4883"/>
    <n v="8"/>
    <n v="8800000"/>
    <n v="1100000"/>
    <n v="8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440000"/>
    <m/>
    <m/>
    <n v="8360000"/>
    <m/>
    <m/>
    <n v="8800000"/>
    <n v="8800000"/>
    <s v="OK"/>
    <n v="2"/>
    <m/>
    <m/>
  </r>
  <r>
    <x v="0"/>
    <x v="11"/>
    <s v="San Antonio"/>
    <s v="Provincia San Antonio"/>
    <s v="Yo_Emprendo"/>
    <x v="7"/>
    <n v="4883"/>
    <n v="12"/>
    <n v="13200000"/>
    <n v="1100000"/>
    <n v="1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x v="0"/>
    <x v="11"/>
    <s v="Algarrobo"/>
    <s v="Provincia San Antonio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Cartagena"/>
    <s v="Provincia San Antonio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El Quisco"/>
    <s v="Provincia San Antonio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El Tabo"/>
    <s v="Provincia San Antonio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to Domingo"/>
    <s v="Provincia San Antonio"/>
    <s v="Yo_Emprendo"/>
    <x v="7"/>
    <n v="4883"/>
    <n v="1"/>
    <n v="1100000"/>
    <n v="1100000"/>
    <n v="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x v="0"/>
    <x v="11"/>
    <s v="Quillota"/>
    <s v="Provincia Quillota"/>
    <s v="Yo_Emprendo"/>
    <x v="7"/>
    <n v="4883"/>
    <n v="11"/>
    <n v="12100000"/>
    <n v="1100000"/>
    <n v="1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x v="0"/>
    <x v="11"/>
    <s v="Calera"/>
    <s v="Provincia Quillota"/>
    <s v="Yo_Emprendo"/>
    <x v="7"/>
    <n v="4883"/>
    <n v="7"/>
    <n v="7700000"/>
    <n v="1100000"/>
    <n v="7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385000"/>
    <m/>
    <m/>
    <n v="7315000"/>
    <m/>
    <m/>
    <n v="7700000"/>
    <n v="7700000"/>
    <s v="OK"/>
    <n v="2"/>
    <m/>
    <m/>
  </r>
  <r>
    <x v="0"/>
    <x v="11"/>
    <s v="Hijuelas"/>
    <s v="Provincia Quillot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La Cruz"/>
    <s v="Provincia Quillot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Nogales"/>
    <s v="Provincia Quillota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 Felipe"/>
    <s v="Provincia San Felipe"/>
    <s v="Yo_Emprendo"/>
    <x v="7"/>
    <n v="4883"/>
    <n v="12"/>
    <n v="13200000"/>
    <n v="1100000"/>
    <n v="1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x v="0"/>
    <x v="11"/>
    <s v="Santa María"/>
    <s v="Provincia San Felipe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Llaillay"/>
    <s v="Provincia San Felipe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Catemu"/>
    <s v="Provincia San Felipe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Panquehue"/>
    <s v="Provincia San Felipe"/>
    <s v="Yo_Emprendo"/>
    <x v="7"/>
    <n v="4883"/>
    <n v="1"/>
    <n v="1100000"/>
    <n v="1100000"/>
    <n v="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x v="0"/>
    <x v="11"/>
    <s v="Putaendo"/>
    <s v="Provincia San Felipe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Los Andes"/>
    <s v="Provincia los Andes"/>
    <s v="Yo_Emprendo"/>
    <x v="7"/>
    <n v="4883"/>
    <n v="14"/>
    <n v="15400000"/>
    <n v="1100000"/>
    <n v="1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770000"/>
    <m/>
    <m/>
    <n v="14630000"/>
    <m/>
    <m/>
    <n v="15400000"/>
    <n v="15400000"/>
    <s v="OK"/>
    <n v="2"/>
    <m/>
    <m/>
  </r>
  <r>
    <x v="0"/>
    <x v="11"/>
    <s v="Calle Larga"/>
    <s v="Provincia los Andes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Rinconada"/>
    <s v="Provincia los Andes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 Esteban"/>
    <s v="Provincia los Andes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Algarrobo"/>
    <s v="Provincia San Antonio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Cabildo"/>
    <s v="Petorca-Quintero-Puchuncaví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lle Larga"/>
    <s v="Provincia San Felipe"/>
    <s v="Yo_Emprendo_Semilla_SSyOO"/>
    <x v="4"/>
    <n v="5911"/>
    <n v="37"/>
    <n v="29600000"/>
    <n v="800000"/>
    <m/>
    <n v="3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480000"/>
    <m/>
    <n v="28120000"/>
    <m/>
    <m/>
    <m/>
    <m/>
    <m/>
    <m/>
    <n v="29600000"/>
    <n v="29600000"/>
    <s v="OK"/>
    <n v="2"/>
    <m/>
    <m/>
  </r>
  <r>
    <x v="0"/>
    <x v="11"/>
    <s v="Cartagena"/>
    <s v="Provincia San Antonio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Casablanca"/>
    <s v="Valparaíso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Catemu"/>
    <s v="Provincia San Felipe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Concón"/>
    <s v="Viña del Mar-Concón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El Quisco"/>
    <s v="Provincia San Antonio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El Tabo"/>
    <s v="Provincia San Antonio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Hijuelas"/>
    <s v="Provincia Quillota"/>
    <s v="Yo_Emprendo_Semilla_SSyOO"/>
    <x v="4"/>
    <n v="5911"/>
    <n v="32"/>
    <n v="25600000"/>
    <n v="800000"/>
    <m/>
    <n v="3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x v="0"/>
    <x v="11"/>
    <s v="Calera"/>
    <s v="Provincia Quillota"/>
    <s v="Yo_Emprendo_Semilla_SSyOO"/>
    <x v="4"/>
    <n v="5911"/>
    <n v="30"/>
    <n v="24000000"/>
    <n v="800000"/>
    <m/>
    <n v="3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La Cruz"/>
    <s v="Provincia Quillota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La Ligua"/>
    <s v="Petorca-Quintero-Puchuncaví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Limache"/>
    <s v="Marga marga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Llaillay"/>
    <s v="Provincia San Felipe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Los Andes"/>
    <s v="Provincia los andes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Nogales"/>
    <s v="Provincia Quillota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Olmué"/>
    <s v="Marga marga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Panquehue"/>
    <s v="Provincia San Felipe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Papudo"/>
    <s v="Petorca-Quintero-Puchuncaví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Petorca"/>
    <s v="Petorca-Quintero-Puchuncaví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Zapallar"/>
    <s v="Petorca-Quintero-Puchuncaví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Putaendo"/>
    <s v="Provincia San Felipe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Quillota"/>
    <s v="Provincia Quillota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Quilpué"/>
    <s v="Marga marga"/>
    <s v="Yo_Emprendo_Semilla_SSyOO"/>
    <x v="4"/>
    <n v="5911"/>
    <n v="50"/>
    <n v="40000000"/>
    <n v="800000"/>
    <m/>
    <n v="5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x v="0"/>
    <x v="11"/>
    <s v="Puchuncaví"/>
    <s v="Petorca-Quintero-Puchuncaví"/>
    <s v="Yo_Emprendo_Semilla_SSyOO"/>
    <x v="4"/>
    <n v="5911"/>
    <n v="30"/>
    <n v="24000000"/>
    <n v="800000"/>
    <m/>
    <n v="3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Rinconada"/>
    <s v="Provincia los andes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San Antonio"/>
    <s v="Provincia San Antonio"/>
    <s v="Yo_Emprendo_Semilla_SSyOO"/>
    <x v="4"/>
    <n v="5911"/>
    <n v="97"/>
    <n v="77600000"/>
    <n v="800000"/>
    <m/>
    <n v="9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880000"/>
    <m/>
    <n v="73720000"/>
    <m/>
    <m/>
    <m/>
    <m/>
    <m/>
    <m/>
    <n v="77600000"/>
    <n v="77600000"/>
    <s v="OK"/>
    <n v="2"/>
    <m/>
    <m/>
  </r>
  <r>
    <x v="0"/>
    <x v="11"/>
    <s v="San Esteban"/>
    <s v="Provincia los andes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San Felipe"/>
    <s v="Provincia San Felipe"/>
    <s v="Yo_Emprendo_Semilla_SSyOO"/>
    <x v="4"/>
    <n v="5911"/>
    <n v="32"/>
    <n v="25600000"/>
    <n v="800000"/>
    <m/>
    <n v="3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x v="0"/>
    <x v="11"/>
    <s v="Santa María"/>
    <s v="Provincia San Felipe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Santo Domingo"/>
    <s v="Provincia San Antonio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Valparaíso"/>
    <s v="Valparaíso"/>
    <s v="Yo_Emprendo_Semilla_SSyOO"/>
    <x v="4"/>
    <n v="5911"/>
    <n v="185"/>
    <n v="148000000"/>
    <n v="800000"/>
    <m/>
    <n v="18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7400000"/>
    <m/>
    <n v="140600000"/>
    <m/>
    <m/>
    <m/>
    <m/>
    <m/>
    <m/>
    <n v="148000000"/>
    <n v="148000000"/>
    <s v="OK"/>
    <n v="2"/>
    <m/>
    <m/>
  </r>
  <r>
    <x v="0"/>
    <x v="11"/>
    <s v="Villa Alemana"/>
    <s v="Marga marga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Viña del Mar"/>
    <s v="Viña del Mar-Concón"/>
    <s v="Yo_Emprendo_Semilla_SSyOO"/>
    <x v="4"/>
    <n v="5911"/>
    <n v="128"/>
    <n v="102400000"/>
    <n v="800000"/>
    <m/>
    <n v="128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120000"/>
    <m/>
    <n v="97280000"/>
    <m/>
    <m/>
    <m/>
    <m/>
    <m/>
    <m/>
    <n v="102400000"/>
    <n v="102400000"/>
    <s v="OK"/>
    <n v="2"/>
    <m/>
    <m/>
  </r>
  <r>
    <x v="0"/>
    <x v="11"/>
    <s v="Quintero"/>
    <s v="Petorca-Quintero-Puchuncaví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Algarrobo"/>
    <s v="Provincia San Antonio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Cabildo"/>
    <s v="Petorca-Quintero-Puchuncaví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Calle Larga"/>
    <s v="Provincia San Felipe"/>
    <s v="Yo_Emprendo_Semilla_SSyOO"/>
    <x v="4"/>
    <n v="5911"/>
    <n v="16"/>
    <n v="12800000"/>
    <n v="800000"/>
    <m/>
    <n v="1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40000"/>
    <m/>
    <n v="12160000"/>
    <m/>
    <m/>
    <m/>
    <m/>
    <m/>
    <m/>
    <n v="12800000"/>
    <n v="12800000"/>
    <s v="OK"/>
    <n v="2"/>
    <m/>
    <m/>
  </r>
  <r>
    <x v="0"/>
    <x v="11"/>
    <s v="Cartagena"/>
    <s v="Provincia San Antonio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sablanca"/>
    <s v="Valparaíso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Catemu"/>
    <s v="Provincia San Felipe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Concón"/>
    <s v="Viña del Mar-Concón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El Quisco"/>
    <s v="Provincia San Antonio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El Tabo"/>
    <s v="Provincia San Antonio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Hijuelas"/>
    <s v="Provincia Quillota"/>
    <s v="Yo_Emprendo_Semilla_SSyOO"/>
    <x v="4"/>
    <n v="5911"/>
    <n v="14"/>
    <n v="11200000"/>
    <n v="800000"/>
    <m/>
    <n v="1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x v="0"/>
    <x v="11"/>
    <s v="Calera"/>
    <s v="Provincia Quillota"/>
    <s v="Yo_Emprendo_Semilla_SSyOO"/>
    <x v="4"/>
    <n v="5911"/>
    <n v="13"/>
    <n v="10400000"/>
    <n v="800000"/>
    <m/>
    <n v="1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La Cruz"/>
    <s v="Provincia Quillota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La Ligua"/>
    <s v="Petorca-Quintero-Puchuncaví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Limache"/>
    <s v="Marga marga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Llaillay"/>
    <s v="Provincia San Felipe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Los Andes"/>
    <s v="Provincia los andes"/>
    <s v="Yo_Emprendo_Semilla_SSyOO"/>
    <x v="4"/>
    <n v="5911"/>
    <n v="11"/>
    <n v="8800000"/>
    <n v="800000"/>
    <m/>
    <n v="1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x v="0"/>
    <x v="11"/>
    <s v="Nogales"/>
    <s v="Provincia Quillota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Olmué"/>
    <s v="Marga marga"/>
    <s v="Yo_Emprendo_Semilla_SSyOO"/>
    <x v="4"/>
    <n v="5911"/>
    <n v="8"/>
    <n v="6400000"/>
    <n v="800000"/>
    <m/>
    <n v="8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Panquehue"/>
    <s v="Provincia San Felipe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Papudo"/>
    <s v="Petorca-Quintero-Puchuncaví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etorca"/>
    <s v="Petorca-Quintero-Puchuncaví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Zapallar"/>
    <s v="Petorca-Quintero-Puchuncaví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Putaendo"/>
    <s v="Provincia San Felipe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Quillota"/>
    <s v="Provincia Quillota"/>
    <s v="Yo_Emprendo_Semilla_SSyOO"/>
    <x v="4"/>
    <n v="5911"/>
    <n v="11"/>
    <n v="8800000"/>
    <n v="800000"/>
    <m/>
    <n v="1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x v="0"/>
    <x v="11"/>
    <s v="Quilpué"/>
    <s v="Marga marga"/>
    <s v="Yo_Emprendo_Semilla_SSyOO"/>
    <x v="4"/>
    <n v="5911"/>
    <n v="21"/>
    <n v="16800000"/>
    <n v="800000"/>
    <m/>
    <n v="2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40000"/>
    <m/>
    <n v="15960000"/>
    <m/>
    <m/>
    <m/>
    <m/>
    <m/>
    <m/>
    <n v="16800000"/>
    <n v="16800000"/>
    <s v="OK"/>
    <n v="2"/>
    <m/>
    <m/>
  </r>
  <r>
    <x v="0"/>
    <x v="11"/>
    <s v="Puchuncaví"/>
    <s v="Petorca-Quintero-Puchuncaví"/>
    <s v="Yo_Emprendo_Semilla_SSyOO"/>
    <x v="4"/>
    <n v="5911"/>
    <n v="13"/>
    <n v="10400000"/>
    <n v="800000"/>
    <m/>
    <n v="1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Rinconada"/>
    <s v="Provincia los andes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San Antonio"/>
    <s v="Provincia San Antonio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San Esteban"/>
    <s v="Provincia los andes"/>
    <s v="Yo_Emprendo_Semilla_SSyOO"/>
    <x v="4"/>
    <n v="5911"/>
    <n v="2"/>
    <n v="1600000"/>
    <n v="800000"/>
    <m/>
    <n v="2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"/>
    <m/>
    <n v="1520000"/>
    <m/>
    <m/>
    <m/>
    <m/>
    <m/>
    <m/>
    <n v="1600000"/>
    <n v="1600000"/>
    <s v="OK"/>
    <n v="2"/>
    <m/>
    <m/>
  </r>
  <r>
    <x v="0"/>
    <x v="11"/>
    <s v="San Felipe"/>
    <s v="Provincia San Felipe"/>
    <s v="Yo_Emprendo_Semilla_SSyOO"/>
    <x v="4"/>
    <n v="5911"/>
    <n v="14"/>
    <n v="11200000"/>
    <n v="800000"/>
    <m/>
    <n v="1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x v="0"/>
    <x v="11"/>
    <s v="Santa María"/>
    <s v="Provincia San Felipe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Santo Domingo"/>
    <s v="Provincia San Antonio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Valparaíso"/>
    <s v="Valparaíso"/>
    <s v="Yo_Emprendo_Semilla_SSyOO"/>
    <x v="4"/>
    <n v="5911"/>
    <n v="46"/>
    <n v="36800000"/>
    <n v="800000"/>
    <m/>
    <n v="4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840000"/>
    <m/>
    <n v="34960000"/>
    <m/>
    <m/>
    <m/>
    <m/>
    <m/>
    <m/>
    <n v="36800000"/>
    <n v="36800000"/>
    <s v="OK"/>
    <n v="2"/>
    <m/>
    <m/>
  </r>
  <r>
    <x v="0"/>
    <x v="11"/>
    <s v="Villa Alemana"/>
    <s v="Marga marga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Viña del Mar"/>
    <s v="Viña del Mar-Concón"/>
    <s v="Yo_Emprendo_Semilla_SSyOO"/>
    <x v="4"/>
    <n v="5911"/>
    <n v="33"/>
    <n v="26400000"/>
    <n v="800000"/>
    <m/>
    <n v="3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320000"/>
    <m/>
    <n v="25080000"/>
    <m/>
    <m/>
    <m/>
    <m/>
    <m/>
    <m/>
    <n v="26400000"/>
    <n v="26400000"/>
    <s v="OK"/>
    <n v="2"/>
    <m/>
    <m/>
  </r>
  <r>
    <x v="0"/>
    <x v="11"/>
    <s v="Quintero"/>
    <s v="Petorca-Quintero-Puchuncaví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Petorca"/>
    <s v="Provincia Petorca"/>
    <s v="Acción"/>
    <x v="0"/>
    <n v="3881"/>
    <n v="19"/>
    <n v="11406213"/>
    <n v="600327"/>
    <n v="19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140621"/>
    <m/>
    <m/>
    <n v="10265592"/>
    <m/>
    <m/>
    <m/>
    <n v="11406213"/>
    <n v="11406213"/>
    <s v="OK"/>
    <n v="2"/>
    <m/>
    <m/>
  </r>
  <r>
    <x v="0"/>
    <x v="11"/>
    <s v="La Ligua"/>
    <s v="Provincia Petorca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Cabildo"/>
    <s v="Provincia Petorca"/>
    <s v="Acción"/>
    <x v="0"/>
    <n v="3881"/>
    <n v="15"/>
    <n v="9004905"/>
    <n v="600327"/>
    <n v="1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900491"/>
    <m/>
    <m/>
    <n v="8104414"/>
    <m/>
    <m/>
    <m/>
    <n v="9004905"/>
    <n v="9004905"/>
    <s v="OK"/>
    <n v="2"/>
    <m/>
    <m/>
  </r>
  <r>
    <x v="0"/>
    <x v="11"/>
    <s v="Llaillay"/>
    <s v="Provincia San Felipe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2"/>
    <s v="05-388101-02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Catemu"/>
    <s v="Provincia San Felipe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2"/>
    <s v="05-388101-02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Nogales"/>
    <s v="Povincia Quillota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3"/>
    <s v="05-388101-03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Hijuelas"/>
    <s v="Povincia Quillota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3"/>
    <s v="05-388101-03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San Antonio"/>
    <s v="Provincia San Antonio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4"/>
    <s v="05-388101-04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Cartagena"/>
    <s v="Provincia San Antonio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4"/>
    <s v="05-388101-04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Calle Larga"/>
    <s v="Provincia Los Andes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5"/>
    <s v="05-388101-05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Rinconada"/>
    <s v="Provincia Los Andes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5"/>
    <s v="05-388101-05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Limache"/>
    <s v="Provincia Marga Marga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6"/>
    <s v="05-388101-06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Olmué"/>
    <s v="Provincia Marga Marga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6"/>
    <s v="05-388101-06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Quintero"/>
    <s v="Quintero - Puchuncavi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7"/>
    <s v="05-388101-07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Puchuncaví"/>
    <s v="Quintero - Puchuncavi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7"/>
    <s v="05-388101-07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Regional/Provincial"/>
    <s v="Provincia Petorca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6264000"/>
    <m/>
    <m/>
    <m/>
    <n v="6264000"/>
    <n v="6264000"/>
    <s v="OK"/>
    <n v="1"/>
    <m/>
    <m/>
  </r>
  <r>
    <x v="0"/>
    <x v="11"/>
    <s v="Regional/Provincial"/>
    <s v="Provincia San Felipe"/>
    <s v="Acción_autogestionada"/>
    <x v="2"/>
    <n v="3701"/>
    <n v="2"/>
    <n v="4176000"/>
    <n v="2088000"/>
    <n v="2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x v="0"/>
    <x v="11"/>
    <s v="Regional/Provincial"/>
    <s v="Provincia Quillota"/>
    <s v="Acción_autogestionada"/>
    <x v="2"/>
    <n v="3701"/>
    <n v="2"/>
    <n v="4176000"/>
    <n v="2088000"/>
    <n v="2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x v="0"/>
    <x v="11"/>
    <s v="Regional/Provincial"/>
    <s v="Provincia San Antonio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1"/>
    <s v="Valparaíso"/>
    <s v="Valparaiso - Casablanca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1"/>
    <s v="Viña del Mar"/>
    <s v="Viña del Mar - Con Con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2"/>
    <s v="Codegua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Graneros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ostazal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ancagua"/>
    <s v="YEB Territorio 2"/>
    <s v="Yo_Emprendo"/>
    <x v="6"/>
    <n v="4881"/>
    <n v="30"/>
    <n v="27000000"/>
    <n v="900000"/>
    <n v="3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2700000"/>
    <m/>
    <m/>
    <n v="24300000"/>
    <m/>
    <m/>
    <m/>
    <m/>
    <n v="27000000"/>
    <n v="27000000"/>
    <s v="OK"/>
    <n v="2"/>
    <m/>
    <m/>
  </r>
  <r>
    <x v="0"/>
    <x v="12"/>
    <s v="Machalí"/>
    <s v="YEB Territorio 2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Requínoa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Quinta de Tilcoco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ngo"/>
    <s v="YEB Territorio 3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Malloa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Olivar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oinco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Doñihue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oltauco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Vicente"/>
    <s v="YEB Territorio 5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Peumo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ichidegua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as Cabras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Fernando"/>
    <s v="YEB Territorio 6"/>
    <s v="Yo_Emprendo"/>
    <x v="6"/>
    <n v="4881"/>
    <n v="20"/>
    <n v="18000000"/>
    <n v="900000"/>
    <n v="2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800000"/>
    <m/>
    <m/>
    <n v="16200000"/>
    <m/>
    <m/>
    <m/>
    <m/>
    <n v="18000000"/>
    <n v="18000000"/>
    <s v="OK"/>
    <n v="2"/>
    <m/>
    <m/>
  </r>
  <r>
    <x v="0"/>
    <x v="12"/>
    <s v="Chimbarongo"/>
    <s v="YEB Territorio 6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lacilla"/>
    <s v="YEB Territorio 6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ncagu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hépic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ta Cruz"/>
    <s v="YEB Territorio 7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Palmill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olol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umanque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aredones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eralillo"/>
    <s v="YEB Territorio 9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archigüe"/>
    <s v="YEB Territorio 9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ichilemu"/>
    <s v="YEB Territorio 9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La Estrella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itueche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vidad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gional/Provincial"/>
    <s v="YEA CD Territorio 1"/>
    <s v="Yo_Emprendo"/>
    <x v="7"/>
    <n v="4883"/>
    <n v="30"/>
    <n v="28500000"/>
    <n v="950000"/>
    <n v="3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50000"/>
    <m/>
    <m/>
    <n v="25650000"/>
    <m/>
    <m/>
    <m/>
    <m/>
    <m/>
    <n v="28500000"/>
    <n v="28500000"/>
    <s v="OK"/>
    <n v="2"/>
    <m/>
    <m/>
  </r>
  <r>
    <x v="0"/>
    <x v="12"/>
    <s v="Regional/Provincial"/>
    <s v="YEA CD Territorio 1"/>
    <s v="Yo_Emprendo"/>
    <x v="7"/>
    <n v="4883"/>
    <n v="20"/>
    <n v="19000000"/>
    <n v="950000"/>
    <n v="2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900000"/>
    <m/>
    <m/>
    <n v="17100000"/>
    <m/>
    <m/>
    <m/>
    <m/>
    <m/>
    <n v="19000000"/>
    <n v="19000000"/>
    <s v="OK"/>
    <n v="2"/>
    <m/>
    <m/>
  </r>
  <r>
    <x v="0"/>
    <x v="12"/>
    <s v="Regional/Provincial"/>
    <s v="YEA CD Territorio 1"/>
    <s v="Yo_Emprendo"/>
    <x v="7"/>
    <n v="4883"/>
    <n v="10"/>
    <n v="9500000"/>
    <n v="950000"/>
    <n v="1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950000"/>
    <m/>
    <m/>
    <n v="8550000"/>
    <m/>
    <m/>
    <m/>
    <m/>
    <m/>
    <n v="9500000"/>
    <n v="95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FERIA Territorio 1"/>
    <s v="Yo_Emprendo"/>
    <x v="13"/>
    <n v="4889"/>
    <n v="30"/>
    <n v="16500000"/>
    <n v="550000"/>
    <n v="30"/>
    <m/>
    <s v="NO"/>
    <s v="Persona"/>
    <s v="Grupo objetivo del Programa/Componente"/>
    <s v="Regular"/>
    <s v="Listado Predeterminado"/>
    <s v="Licitación Pública Regular"/>
    <n v="1"/>
    <x v="42"/>
    <n v="6"/>
    <n v="4"/>
    <s v="06-488901-04-22"/>
    <m/>
    <m/>
    <m/>
    <s v="--"/>
    <x v="73"/>
    <n v="20"/>
    <x v="76"/>
    <d v="2022-07-04T00:00:00"/>
    <n v="15"/>
    <d v="2022-07-19T00:00:00"/>
    <d v="2022-07-25T00:00:00"/>
    <n v="20"/>
    <d v="2022-08-14T00:00:00"/>
    <n v="6"/>
    <d v="2023-02-14T00:00:00"/>
    <d v="2023-04-15T00:00:00"/>
    <m/>
    <m/>
    <m/>
    <m/>
    <m/>
    <m/>
    <m/>
    <m/>
    <n v="16500000"/>
    <m/>
    <m/>
    <m/>
    <n v="16500000"/>
    <n v="16500000"/>
    <s v="OK"/>
    <n v="1"/>
    <m/>
    <m/>
  </r>
  <r>
    <x v="0"/>
    <x v="12"/>
    <s v="Regional/Provincial"/>
    <s v="YES REGULAR T1"/>
    <s v="Yo_Emprendo_Semilla"/>
    <x v="5"/>
    <n v="5811"/>
    <n v="80"/>
    <n v="68000000"/>
    <n v="850000"/>
    <n v="80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6800000"/>
    <m/>
    <m/>
    <n v="61200000"/>
    <m/>
    <m/>
    <m/>
    <m/>
    <m/>
    <n v="68000000"/>
    <n v="68000000"/>
    <s v="OK"/>
    <n v="2"/>
    <m/>
    <m/>
  </r>
  <r>
    <x v="0"/>
    <x v="12"/>
    <s v="Regional/Provincial"/>
    <s v="YES REGULAR T2"/>
    <s v="Yo_Emprendo_Semilla"/>
    <x v="5"/>
    <n v="5811"/>
    <n v="57"/>
    <n v="48450000"/>
    <n v="850000"/>
    <n v="57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4845000"/>
    <m/>
    <m/>
    <n v="43605000"/>
    <m/>
    <m/>
    <m/>
    <m/>
    <m/>
    <n v="48450000"/>
    <n v="48450000"/>
    <s v="OK"/>
    <n v="2"/>
    <m/>
    <m/>
  </r>
  <r>
    <x v="0"/>
    <x v="12"/>
    <s v="Regional/Provincial"/>
    <s v="YES REGULAR T3"/>
    <s v="Yo_Emprendo_Semilla"/>
    <x v="5"/>
    <n v="5811"/>
    <n v="37"/>
    <n v="31450000"/>
    <n v="850000"/>
    <n v="37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3145000"/>
    <m/>
    <m/>
    <n v="28305000"/>
    <m/>
    <m/>
    <m/>
    <m/>
    <m/>
    <n v="31450000"/>
    <n v="31450000"/>
    <s v="OK"/>
    <n v="2"/>
    <m/>
    <m/>
  </r>
  <r>
    <x v="0"/>
    <x v="12"/>
    <s v="Regional/Provincial"/>
    <s v="YES REGULAR GENDARMERIA T1"/>
    <s v="Yo_Emprendo_Semilla"/>
    <x v="5"/>
    <n v="5811"/>
    <n v="25"/>
    <n v="20745000"/>
    <n v="829800"/>
    <n v="25"/>
    <m/>
    <s v="NO"/>
    <s v="Persona"/>
    <s v="Personas cumpliendo condena"/>
    <s v="Personas infractores de ley en sistema abierto"/>
    <s v="Listado Predeterminado"/>
    <s v="Licitación Pública Regular"/>
    <n v="1"/>
    <x v="24"/>
    <n v="6"/>
    <n v="2"/>
    <s v="06-58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x v="0"/>
    <x v="12"/>
    <s v="Regional/Provincial"/>
    <s v="YES REGULAR SENADIS T1"/>
    <s v="Yo_Emprendo_Semilla"/>
    <x v="5"/>
    <n v="5811"/>
    <n v="25"/>
    <n v="20745000"/>
    <n v="829800"/>
    <n v="25"/>
    <m/>
    <s v="NO"/>
    <s v="Persona"/>
    <s v="Personas con dependencia y cuidadores"/>
    <s v="Personas derivadas de programas SENADIS y TELETON"/>
    <s v="Listado Predeterminado"/>
    <s v="Licitación Pública Regular"/>
    <n v="1"/>
    <x v="24"/>
    <n v="6"/>
    <n v="2"/>
    <s v="06-58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x v="0"/>
    <x v="12"/>
    <s v="Codegua"/>
    <s v="YES SSyO Territorio 1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Graneros"/>
    <s v="YES SSyO Territorio 1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Mostazal"/>
    <s v="YES SSyO Territorio 1"/>
    <s v="Yo_Emprendo_Semilla_SSyOO"/>
    <x v="4"/>
    <n v="5911"/>
    <n v="22"/>
    <n v="17600000"/>
    <n v="800000"/>
    <m/>
    <n v="22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760000"/>
    <m/>
    <m/>
    <n v="15840000"/>
    <m/>
    <m/>
    <m/>
    <m/>
    <m/>
    <n v="17600000"/>
    <n v="17600000"/>
    <s v="OK"/>
    <n v="2"/>
    <m/>
    <m/>
  </r>
  <r>
    <x v="0"/>
    <x v="12"/>
    <s v="Rancagua"/>
    <s v="YES SSyO Territorio 2"/>
    <s v="Yo_Emprendo_Semilla_SSyOO"/>
    <x v="4"/>
    <n v="5911"/>
    <n v="70"/>
    <n v="56000000"/>
    <n v="800000"/>
    <m/>
    <n v="7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5600000"/>
    <m/>
    <m/>
    <n v="50400000"/>
    <m/>
    <m/>
    <m/>
    <m/>
    <m/>
    <n v="56000000"/>
    <n v="56000000"/>
    <s v="OK"/>
    <n v="2"/>
    <m/>
    <m/>
  </r>
  <r>
    <x v="0"/>
    <x v="12"/>
    <s v="Machalí"/>
    <s v="YES SSyO Territorio 2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Quinta de Tilcoco"/>
    <s v="YES SSyO Territorio 3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Requínoa"/>
    <s v="YES SSyO Territorio 3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Malloa"/>
    <s v="YES SSyO Territorio 3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Rengo"/>
    <s v="YES SSyO Territorio 3"/>
    <s v="Yo_Emprendo_Semilla_SSyOO"/>
    <x v="4"/>
    <n v="5911"/>
    <n v="30"/>
    <n v="24000000"/>
    <n v="800000"/>
    <m/>
    <n v="3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400000"/>
    <m/>
    <m/>
    <n v="21600000"/>
    <m/>
    <m/>
    <m/>
    <m/>
    <m/>
    <n v="24000000"/>
    <n v="24000000"/>
    <s v="OK"/>
    <n v="2"/>
    <m/>
    <m/>
  </r>
  <r>
    <x v="0"/>
    <x v="12"/>
    <s v="Olivar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Doñihue"/>
    <s v="YES SSyO Territorio 4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Coinco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Coltauco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 Vicente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eumo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ichidegua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Las Cabras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 Fernando"/>
    <s v="YES SSyO Territorio 6"/>
    <s v="Yo_Emprendo_Semilla_SSyOO"/>
    <x v="4"/>
    <n v="5911"/>
    <n v="35"/>
    <n v="28000000"/>
    <n v="800000"/>
    <m/>
    <n v="3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00000"/>
    <m/>
    <m/>
    <n v="25200000"/>
    <m/>
    <m/>
    <m/>
    <m/>
    <m/>
    <n v="28000000"/>
    <n v="28000000"/>
    <s v="OK"/>
    <n v="2"/>
    <m/>
    <m/>
  </r>
  <r>
    <x v="0"/>
    <x v="12"/>
    <s v="Chimbarongo"/>
    <s v="YES SSyO Territorio 6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Placilla"/>
    <s v="YES SSyO Territorio 6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Chépica"/>
    <s v="YES SSyO Territorio 7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Nancagua"/>
    <s v="YES SSyO Territorio 7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ta Cruz"/>
    <s v="YES SSyO Territorio 7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Palmilla"/>
    <s v="YES SSyO Territorio 7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Lolol"/>
    <s v="YES SSyO Territorio 8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aredones"/>
    <s v="YES SSyO Territorio 8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Pumanque"/>
    <s v="YES SSyO Territorio 8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Peralillo"/>
    <s v="YES SSyO Territorio 9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Marchihue"/>
    <s v="YES SSyO Territorio 9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ichilemu"/>
    <s v="YES SSyO Territorio 9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La Estrella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Litueche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Navidad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Regional/Provincial"/>
    <s v="YES SSyO Territorio Abriendo Camino"/>
    <s v="Yo_Emprendo_Semilla_SSyOO"/>
    <x v="4"/>
    <n v="5911"/>
    <n v="25"/>
    <n v="20080000"/>
    <n v="803200"/>
    <m/>
    <n v="25"/>
    <s v="NO"/>
    <s v="Persona"/>
    <s v="Otro"/>
    <s v="Personas programa Abriendo Caminos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8000"/>
    <m/>
    <m/>
    <n v="18072000"/>
    <m/>
    <m/>
    <m/>
    <m/>
    <m/>
    <n v="20080000"/>
    <n v="20080000"/>
    <s v="OK"/>
    <n v="2"/>
    <m/>
    <m/>
  </r>
  <r>
    <x v="0"/>
    <x v="12"/>
    <s v="Regional/Provincial"/>
    <s v="YES SSyO Territorio Vinculo"/>
    <s v="Yo_Emprendo_Semilla_SSyOO"/>
    <x v="4"/>
    <n v="5911"/>
    <n v="25"/>
    <n v="20000000"/>
    <n v="800000"/>
    <m/>
    <n v="25"/>
    <s v="NO"/>
    <s v="Persona"/>
    <s v="Otro"/>
    <s v="Personas programa Vinculo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Rancagua"/>
    <s v="YES SSyO Territorio 1 Calle"/>
    <s v="Yo_Emprendo_Semilla_SSyOO"/>
    <x v="4"/>
    <n v="5911"/>
    <n v="15"/>
    <n v="12000000"/>
    <n v="800000"/>
    <m/>
    <n v="15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Rengo"/>
    <s v="YES SSyO Territorio 1 Calle"/>
    <s v="Yo_Emprendo_Semilla_SSyOO"/>
    <x v="4"/>
    <n v="5911"/>
    <n v="10"/>
    <n v="8000000"/>
    <n v="800000"/>
    <m/>
    <n v="10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San Fernando"/>
    <s v="YES SSyO Territorio 1 Calle"/>
    <s v="Yo_Emprendo_Semilla_SSyOO"/>
    <x v="4"/>
    <n v="5911"/>
    <n v="10"/>
    <n v="8000000"/>
    <n v="800000"/>
    <m/>
    <n v="10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San Fernando"/>
    <s v="APL Territorio 1"/>
    <s v="Apoyo_a_tu_Plan_laboral"/>
    <x v="8"/>
    <n v="8913"/>
    <n v="22"/>
    <n v="13992000"/>
    <n v="636000"/>
    <m/>
    <n v="22"/>
    <s v="NO"/>
    <s v="Persona"/>
    <s v="Grupo objetivo del Programa/Componente"/>
    <s v="Familias del SSyO que requieran de un apoyo a Plan Laboral"/>
    <s v="SPP"/>
    <s v="Licitación Pública Regular"/>
    <n v="1"/>
    <x v="44"/>
    <n v="6"/>
    <n v="1"/>
    <s v="06-8913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399200"/>
    <m/>
    <m/>
    <n v="12592800"/>
    <m/>
    <m/>
    <m/>
    <m/>
    <m/>
    <n v="13992000"/>
    <n v="13992000"/>
    <s v="OK"/>
    <n v="2"/>
    <m/>
    <m/>
  </r>
  <r>
    <x v="0"/>
    <x v="12"/>
    <s v="Santa Cruz"/>
    <s v="APL Territorio 1"/>
    <s v="Apoyo_a_tu_Plan_laboral"/>
    <x v="8"/>
    <n v="8913"/>
    <n v="20"/>
    <n v="12720000"/>
    <n v="636000"/>
    <m/>
    <n v="20"/>
    <s v="NO"/>
    <s v="Persona"/>
    <s v="Grupo objetivo del Programa/Componente"/>
    <s v="Familias del SSyO que requieran de un apoyo a Plan Laboral"/>
    <s v="SPP"/>
    <s v="Licitación Pública Regular"/>
    <n v="1"/>
    <x v="44"/>
    <n v="6"/>
    <n v="1"/>
    <s v="06-8913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72000"/>
    <m/>
    <m/>
    <n v="11448000"/>
    <m/>
    <m/>
    <m/>
    <m/>
    <m/>
    <n v="12720000"/>
    <n v="12720000"/>
    <s v="OK"/>
    <n v="2"/>
    <m/>
    <m/>
  </r>
  <r>
    <x v="0"/>
    <x v="12"/>
    <s v="Graneros"/>
    <s v="AC COM Territorio 1"/>
    <s v="Acción"/>
    <x v="1"/>
    <n v="3882"/>
    <n v="20"/>
    <n v="9000000"/>
    <n v="45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achalí"/>
    <s v="AC COM Territorio 1"/>
    <s v="Acción"/>
    <x v="1"/>
    <n v="3882"/>
    <n v="20"/>
    <n v="9000000"/>
    <n v="450000"/>
    <n v="20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ngo"/>
    <s v="AC COM Territorio 1"/>
    <s v="Acción"/>
    <x v="1"/>
    <n v="3882"/>
    <n v="20"/>
    <n v="9000000"/>
    <n v="45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Fernando"/>
    <s v="AC COM Territorio 2"/>
    <s v="Acción"/>
    <x v="1"/>
    <n v="3882"/>
    <n v="20"/>
    <n v="9000000"/>
    <n v="450000"/>
    <n v="20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ncagua"/>
    <s v="AC COM Territorio 2"/>
    <s v="Acción"/>
    <x v="1"/>
    <n v="3882"/>
    <n v="15"/>
    <n v="6754419"/>
    <n v="450295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675442"/>
    <m/>
    <m/>
    <n v="6078977"/>
    <m/>
    <m/>
    <m/>
    <m/>
    <n v="6754419"/>
    <n v="6754419"/>
    <s v="OK"/>
    <n v="2"/>
    <m/>
    <m/>
  </r>
  <r>
    <x v="0"/>
    <x v="12"/>
    <s v="Lolol"/>
    <s v="AC COM Territorio 2"/>
    <s v="Acción"/>
    <x v="1"/>
    <n v="3882"/>
    <n v="15"/>
    <n v="8190000"/>
    <n v="546000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819000"/>
    <m/>
    <m/>
    <n v="7371000"/>
    <m/>
    <m/>
    <m/>
    <m/>
    <n v="8190000"/>
    <n v="8190000"/>
    <s v="OK"/>
    <n v="2"/>
    <m/>
    <m/>
  </r>
  <r>
    <x v="0"/>
    <x v="12"/>
    <s v="Rancagua"/>
    <s v="AC FAM Territorio 1"/>
    <s v="Acción"/>
    <x v="0"/>
    <n v="3881"/>
    <n v="20"/>
    <n v="11600000"/>
    <n v="580000"/>
    <n v="20"/>
    <m/>
    <s v="SI"/>
    <s v="Hogar (Aplica en Acción)"/>
    <s v="Personas con dependencia y cuidadores"/>
    <s v="Familia que cuente con un menor con condición de autismo o  sordera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x v="0"/>
    <x v="12"/>
    <s v="Codegua"/>
    <s v="AC FAM Territorio 1"/>
    <s v="Acción"/>
    <x v="0"/>
    <n v="3881"/>
    <n v="15"/>
    <n v="8700000"/>
    <n v="580000"/>
    <n v="15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x v="0"/>
    <x v="12"/>
    <s v="Coinco"/>
    <s v="AC FAM Territorio 1"/>
    <s v="Acción"/>
    <x v="0"/>
    <n v="3881"/>
    <n v="15"/>
    <n v="8700000"/>
    <n v="580000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x v="0"/>
    <x v="12"/>
    <s v="Chimbarongo"/>
    <s v="AC FAM Territorio 2"/>
    <s v="Acción"/>
    <x v="0"/>
    <n v="3881"/>
    <n v="20"/>
    <n v="11600000"/>
    <n v="58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x v="0"/>
    <x v="12"/>
    <s v="Paredones"/>
    <s v="AC FAM Territorio 2"/>
    <s v="Acción"/>
    <x v="0"/>
    <n v="3881"/>
    <n v="20"/>
    <n v="13360000"/>
    <n v="668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x v="0"/>
    <x v="12"/>
    <s v="Litueche"/>
    <s v="AC FAM Territorio 2"/>
    <s v="Acción"/>
    <x v="0"/>
    <n v="3881"/>
    <n v="20"/>
    <n v="13360000"/>
    <n v="668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x v="0"/>
    <x v="12"/>
    <s v="Regional/Provincial"/>
    <s v="Provincia Cachapoal"/>
    <s v="Acción_autogestionada"/>
    <x v="2"/>
    <n v="3701"/>
    <n v="4"/>
    <n v="8352000"/>
    <n v="2088000"/>
    <n v="4"/>
    <m/>
    <s v="SI"/>
    <s v="Organización (Aplica en Accion Autogestonada)"/>
    <s v="Grupo objetivo del Programa/Componente"/>
    <s v="organizaciones comunitarias, funcionales y territoriales, regidas por Ley 19.418, de las 16 comunas de la provincia de Cachapoal (exceptuando Machali)"/>
    <s v="Autogestionados"/>
    <s v="Licitación Pública Regular"/>
    <n v="1"/>
    <x v="57"/>
    <n v="6"/>
    <n v="1"/>
    <s v="06-3701--22"/>
    <m/>
    <m/>
    <m/>
    <s v="--"/>
    <x v="55"/>
    <n v="21"/>
    <x v="55"/>
    <d v="2022-03-10T00:00:00"/>
    <n v="25"/>
    <d v="2022-04-04T00:00:00"/>
    <d v="2022-04-22T00:00:00"/>
    <n v="20"/>
    <d v="2022-05-12T00:00:00"/>
    <n v="6"/>
    <d v="2022-11-12T00:00:00"/>
    <d v="2023-01-12T00:00:00"/>
    <m/>
    <m/>
    <m/>
    <n v="8352000"/>
    <m/>
    <m/>
    <m/>
    <m/>
    <m/>
    <m/>
    <m/>
    <m/>
    <n v="8352000"/>
    <n v="8352000"/>
    <s v="OK"/>
    <n v="1"/>
    <m/>
    <m/>
  </r>
  <r>
    <x v="0"/>
    <x v="12"/>
    <s v="Pichilemu"/>
    <s v="Territorio 1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Familias con precariedad económica y de vivienda."/>
    <s v="Listado Predeterminado"/>
    <s v="Licitación Pública Regular"/>
    <n v="1"/>
    <x v="58"/>
    <n v="6"/>
    <n v="2"/>
    <s v="06-7233--22"/>
    <m/>
    <m/>
    <m/>
    <s v="--"/>
    <x v="51"/>
    <n v="21"/>
    <x v="0"/>
    <d v="2022-02-21T00:00:00"/>
    <n v="25"/>
    <d v="2022-03-18T00:00:00"/>
    <d v="2022-03-25T00:00:00"/>
    <n v="20"/>
    <d v="2022-04-14T00:00:00"/>
    <n v="11"/>
    <d v="2023-03-14T00:00:00"/>
    <d v="2023-05-13T00:00:00"/>
    <m/>
    <m/>
    <m/>
    <n v="3570000"/>
    <m/>
    <n v="32130000"/>
    <m/>
    <m/>
    <m/>
    <m/>
    <m/>
    <m/>
    <n v="35700000"/>
    <n v="35700000"/>
    <s v="OK"/>
    <n v="2"/>
    <m/>
    <m/>
  </r>
  <r>
    <x v="0"/>
    <x v="13"/>
    <s v="Puerto Montt"/>
    <s v="Puerto Montt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Calbuco"/>
    <s v="Calbuco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Cochamó"/>
    <s v="Cochamó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Fresia"/>
    <s v="Fresia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Frutillar"/>
    <s v="Frutillar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Los Muermos"/>
    <s v="Los Muermos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Llanquihue"/>
    <s v="Llanquihue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Maullín"/>
    <s v="Maullín"/>
    <s v="Apoyo_a_tu_Plan_laboral"/>
    <x v="8"/>
    <n v="8913"/>
    <n v="4"/>
    <n v="2544000"/>
    <n v="636000"/>
    <m/>
    <n v="4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x v="0"/>
    <x v="13"/>
    <s v="Puerto Varas"/>
    <s v="Puerto Varas"/>
    <s v="Apoyo_a_tu_Plan_laboral"/>
    <x v="8"/>
    <n v="8913"/>
    <n v="4"/>
    <n v="2544000"/>
    <n v="636000"/>
    <m/>
    <n v="4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x v="0"/>
    <x v="13"/>
    <s v="Osorno"/>
    <s v="Osorno"/>
    <s v="Apoyo_a_tu_Plan_laboral"/>
    <x v="8"/>
    <n v="8913"/>
    <n v="16"/>
    <n v="10176000"/>
    <n v="636000"/>
    <m/>
    <n v="1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508800"/>
    <m/>
    <n v="9667200"/>
    <m/>
    <m/>
    <m/>
    <m/>
    <m/>
    <n v="10176000"/>
    <n v="10176000"/>
    <s v="OK"/>
    <n v="2"/>
    <m/>
    <m/>
  </r>
  <r>
    <x v="0"/>
    <x v="13"/>
    <s v="Puerto Octay"/>
    <s v="Puerto Octay"/>
    <s v="Yo_Emprendo_Semilla_SSyOO"/>
    <x v="4"/>
    <n v="5911"/>
    <n v="45"/>
    <n v="36810000"/>
    <n v="818000"/>
    <m/>
    <n v="45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x v="0"/>
    <x v="13"/>
    <s v="Puyehue"/>
    <s v="Puyehue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Purranque"/>
    <s v="Purranque"/>
    <s v="Yo_Emprendo_Semilla_SSyOO"/>
    <x v="4"/>
    <n v="5911"/>
    <n v="45"/>
    <n v="36810000"/>
    <n v="818000"/>
    <m/>
    <n v="45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x v="0"/>
    <x v="13"/>
    <s v="Río Negro"/>
    <s v="Río Negro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San Juan de la Costa"/>
    <s v="San Juan de la Costa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San Pablo"/>
    <s v="San Pablo"/>
    <s v="Yo_Emprendo_Semilla_SSyOO"/>
    <x v="4"/>
    <n v="5911"/>
    <n v="60"/>
    <n v="49080000"/>
    <n v="818000"/>
    <m/>
    <n v="6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Calbuco"/>
    <s v="Calbuc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3"/>
    <n v="3"/>
    <s v="10-5911-03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Cochamó"/>
    <s v="Cochamó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3"/>
    <n v="3"/>
    <s v="10-5911-03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Los Muermos"/>
    <s v="Los Muermos"/>
    <s v="Yo_Emprendo_Semilla_SSyOO"/>
    <x v="4"/>
    <n v="5911"/>
    <n v="90"/>
    <n v="73620000"/>
    <n v="818000"/>
    <m/>
    <n v="90"/>
    <m/>
    <s v="Persona"/>
    <s v="Grupo objetivo del Programa/Componente"/>
    <s v="FAMILIA SS Y O"/>
    <s v="SPP"/>
    <s v="Licitación Pública Regular"/>
    <m/>
    <x v="51"/>
    <n v="4"/>
    <n v="4"/>
    <s v="10-5911-04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681000"/>
    <m/>
    <n v="69939000"/>
    <m/>
    <m/>
    <m/>
    <m/>
    <m/>
    <n v="73620000"/>
    <n v="73620000"/>
    <s v="OK"/>
    <n v="2"/>
    <m/>
    <m/>
  </r>
  <r>
    <x v="0"/>
    <x v="13"/>
    <s v="Maullín"/>
    <s v="Maullín"/>
    <s v="Yo_Emprendo_Semilla_SSyOO"/>
    <x v="4"/>
    <n v="5911"/>
    <n v="70"/>
    <n v="57260000"/>
    <n v="818000"/>
    <m/>
    <n v="70"/>
    <m/>
    <s v="Persona"/>
    <s v="Grupo objetivo del Programa/Componente"/>
    <s v="FAMILIA SS Y O"/>
    <s v="SPP"/>
    <s v="Licitación Pública Regular"/>
    <m/>
    <x v="51"/>
    <n v="4"/>
    <n v="4"/>
    <s v="10-5911-04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863000"/>
    <m/>
    <n v="54397000"/>
    <m/>
    <m/>
    <m/>
    <m/>
    <m/>
    <n v="57260000"/>
    <n v="57260000"/>
    <s v="OK"/>
    <n v="2"/>
    <m/>
    <m/>
  </r>
  <r>
    <x v="0"/>
    <x v="13"/>
    <s v="Fresia"/>
    <s v="Fresia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Frutillar"/>
    <s v="Frutillar"/>
    <s v="Yo_Emprendo_Semilla_SSyOO"/>
    <x v="4"/>
    <n v="5911"/>
    <n v="40"/>
    <n v="32720000"/>
    <n v="818000"/>
    <m/>
    <n v="4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x v="0"/>
    <x v="13"/>
    <s v="Llanquihue"/>
    <s v="Llanquihue"/>
    <s v="Yo_Emprendo_Semilla_SSyOO"/>
    <x v="4"/>
    <n v="5911"/>
    <n v="38"/>
    <n v="31084000"/>
    <n v="818000"/>
    <m/>
    <n v="38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x v="0"/>
    <x v="13"/>
    <s v="Puerto Varas"/>
    <s v="Puerto Varas"/>
    <s v="Yo_Emprendo_Semilla_SSyOO"/>
    <x v="4"/>
    <n v="5911"/>
    <n v="60"/>
    <n v="49080000"/>
    <n v="818000"/>
    <m/>
    <n v="6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Castro"/>
    <s v="Castr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Dalcahue"/>
    <s v="Dalcahue"/>
    <s v="Yo_Emprendo_Semilla_SSyOO"/>
    <x v="4"/>
    <n v="5911"/>
    <n v="38"/>
    <n v="31084000"/>
    <n v="818000"/>
    <m/>
    <n v="38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x v="0"/>
    <x v="13"/>
    <s v="Curaco de Vélez"/>
    <s v="Curaco de Vélez"/>
    <s v="Yo_Emprendo_Semilla_SSyOO"/>
    <x v="4"/>
    <n v="5911"/>
    <n v="10"/>
    <n v="8180000"/>
    <n v="818000"/>
    <m/>
    <n v="10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409000"/>
    <m/>
    <n v="7771000"/>
    <m/>
    <m/>
    <m/>
    <m/>
    <m/>
    <n v="8180000"/>
    <n v="8180000"/>
    <s v="OK"/>
    <n v="2"/>
    <m/>
    <m/>
  </r>
  <r>
    <x v="0"/>
    <x v="13"/>
    <s v="Ancud"/>
    <s v="Ancud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Quemchi"/>
    <s v="Quemchi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Queilén"/>
    <s v="Queilén"/>
    <s v="Yo_Emprendo_Semilla_SSyOO"/>
    <x v="4"/>
    <n v="5911"/>
    <n v="35"/>
    <n v="28630000"/>
    <n v="818000"/>
    <m/>
    <n v="35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431500"/>
    <m/>
    <n v="27198500"/>
    <m/>
    <m/>
    <m/>
    <m/>
    <m/>
    <n v="28630000"/>
    <n v="28630000"/>
    <s v="OK"/>
    <n v="2"/>
    <m/>
    <m/>
  </r>
  <r>
    <x v="0"/>
    <x v="13"/>
    <s v="Quellón"/>
    <s v="Quellón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Quinchao"/>
    <s v="Quinchao"/>
    <s v="Yo_Emprendo_Semilla_SSyOO"/>
    <x v="4"/>
    <n v="5911"/>
    <n v="40"/>
    <n v="32720000"/>
    <n v="818000"/>
    <m/>
    <n v="40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x v="0"/>
    <x v="13"/>
    <s v="Chonchi"/>
    <s v="Chonchi"/>
    <s v="Yo_Emprendo_Semilla_SSyOO"/>
    <x v="4"/>
    <n v="5911"/>
    <n v="57"/>
    <n v="46626000"/>
    <n v="818000"/>
    <m/>
    <n v="57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331300"/>
    <m/>
    <n v="44294700"/>
    <m/>
    <m/>
    <m/>
    <m/>
    <m/>
    <n v="46626000"/>
    <n v="46626000"/>
    <s v="OK"/>
    <n v="2"/>
    <m/>
    <m/>
  </r>
  <r>
    <x v="0"/>
    <x v="13"/>
    <s v="Puqueldón"/>
    <s v="Puqueldón"/>
    <s v="Yo_Emprendo_Semilla_SSyOO"/>
    <x v="4"/>
    <n v="5911"/>
    <n v="18"/>
    <n v="14724000"/>
    <n v="818000"/>
    <m/>
    <n v="18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736200"/>
    <m/>
    <n v="13987800"/>
    <m/>
    <m/>
    <m/>
    <m/>
    <m/>
    <n v="14724000"/>
    <n v="14724000"/>
    <s v="OK"/>
    <n v="2"/>
    <m/>
    <m/>
  </r>
  <r>
    <x v="0"/>
    <x v="13"/>
    <s v="Hualaihué"/>
    <s v="Hualaihué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Chaitén"/>
    <s v="Chaitén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Futaleufú"/>
    <s v="Futaleufú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Palena"/>
    <s v="Palena"/>
    <s v="Yo_Emprendo_Semilla_SSyOO"/>
    <x v="4"/>
    <n v="5911"/>
    <n v="30"/>
    <n v="24540000"/>
    <n v="818000"/>
    <m/>
    <n v="3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1227000"/>
    <m/>
    <n v="23313000"/>
    <m/>
    <m/>
    <m/>
    <m/>
    <m/>
    <n v="24540000"/>
    <n v="24540000"/>
    <s v="OK"/>
    <n v="2"/>
    <m/>
    <m/>
  </r>
  <r>
    <x v="0"/>
    <x v="13"/>
    <s v="Regional/Provincial"/>
    <s v="Regional/Provincial"/>
    <s v="Yo_Emprendo_Semilla_SSyOO"/>
    <x v="4"/>
    <n v="5911"/>
    <n v="33"/>
    <n v="26994000"/>
    <n v="818000"/>
    <m/>
    <n v="33"/>
    <m/>
    <s v="Persona"/>
    <s v="Grupo objetivo del Programa/Componente"/>
    <s v="FAMILIA SS Y O CALLE Y CAMINO"/>
    <s v="Listado Predeterminado con SPP"/>
    <s v="Licitación Pública Regular"/>
    <m/>
    <x v="51"/>
    <n v="10"/>
    <n v="10"/>
    <s v="10-5911-10-22"/>
    <m/>
    <d v="2022-03-15T00:00:00"/>
    <n v="30"/>
    <d v="2022-04-14T00:00:00"/>
    <x v="65"/>
    <n v="8"/>
    <x v="16"/>
    <d v="2022-03-11T00:00:00"/>
    <n v="6"/>
    <d v="2022-03-17T00:00:00"/>
    <d v="2022-03-21T00:00:00"/>
    <n v="15"/>
    <d v="2022-04-05T00:00:00"/>
    <n v="6"/>
    <d v="2022-10-05T00:00:00"/>
    <d v="2022-12-04T00:00:00"/>
    <m/>
    <m/>
    <m/>
    <m/>
    <n v="1349700"/>
    <m/>
    <n v="25644300"/>
    <m/>
    <m/>
    <m/>
    <m/>
    <m/>
    <n v="26994000"/>
    <n v="26994000"/>
    <s v="OK"/>
    <n v="2"/>
    <m/>
    <m/>
  </r>
  <r>
    <x v="0"/>
    <x v="13"/>
    <s v="Regional/Provincial"/>
    <s v="Regional/Provincial"/>
    <s v="Yo_Emprendo_Semilla"/>
    <x v="5"/>
    <n v="5811"/>
    <n v="35"/>
    <n v="30975000"/>
    <n v="885000"/>
    <n v="35"/>
    <m/>
    <m/>
    <s v="Persona"/>
    <s v="Personas con dependencia y cuidadores"/>
    <s v="CONVENIO TELETON"/>
    <s v="Listado Predeterminado con SPP"/>
    <s v="Licitación Pública Regular"/>
    <m/>
    <x v="50"/>
    <n v="1"/>
    <n v="1"/>
    <s v="10-5811-01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48750"/>
    <m/>
    <n v="29426250"/>
    <m/>
    <m/>
    <m/>
    <m/>
    <m/>
    <n v="30975000"/>
    <n v="30975000"/>
    <s v="OK"/>
    <n v="2"/>
    <m/>
    <m/>
  </r>
  <r>
    <x v="0"/>
    <x v="13"/>
    <s v="Regional/Provincial"/>
    <s v="Regional/Provincial"/>
    <s v="Yo_Emprendo_Semilla"/>
    <x v="5"/>
    <n v="5811"/>
    <n v="36"/>
    <n v="31860000"/>
    <n v="885000"/>
    <n v="36"/>
    <m/>
    <m/>
    <s v="Persona"/>
    <s v="Otro"/>
    <s v="CONVENIO PRODEMU"/>
    <s v="Listado Predeterminado con SPP"/>
    <s v="Licitación Pública Regular"/>
    <m/>
    <x v="50"/>
    <n v="2"/>
    <n v="2"/>
    <s v="10-5811-02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93000"/>
    <m/>
    <n v="30267000"/>
    <m/>
    <m/>
    <m/>
    <m/>
    <m/>
    <n v="31860000"/>
    <n v="31860000"/>
    <s v="OK"/>
    <n v="2"/>
    <m/>
    <m/>
  </r>
  <r>
    <x v="0"/>
    <x v="13"/>
    <s v="Regional/Provincial"/>
    <s v="Regional/Provincial"/>
    <s v="Yo_Emprendo_Semilla"/>
    <x v="5"/>
    <n v="5811"/>
    <n v="50"/>
    <n v="44250000"/>
    <n v="885000"/>
    <n v="50"/>
    <m/>
    <m/>
    <s v="Persona"/>
    <s v="Familias que vivien en sectores rurales"/>
    <s v="CONVENIO INDAP"/>
    <s v="Listado Predeterminado con SPP"/>
    <s v="Licitación Pública Regular"/>
    <m/>
    <x v="50"/>
    <n v="3"/>
    <n v="3"/>
    <s v="10-5811-03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2212500"/>
    <m/>
    <n v="42037500"/>
    <m/>
    <m/>
    <m/>
    <m/>
    <m/>
    <n v="44250000"/>
    <n v="44250000"/>
    <s v="OK"/>
    <n v="2"/>
    <m/>
    <m/>
  </r>
  <r>
    <x v="0"/>
    <x v="13"/>
    <s v="Regional/Provincial"/>
    <s v="Regional/Provincial"/>
    <s v="Yo_Emprendo_Semilla"/>
    <x v="5"/>
    <n v="5811"/>
    <n v="30"/>
    <n v="26550000"/>
    <n v="885000"/>
    <n v="30"/>
    <m/>
    <m/>
    <s v="Persona"/>
    <s v="Otro"/>
    <s v="CONVENIO HOSPITAL REGIONAL PUERTO MONTT / GENDARMERIA"/>
    <s v="Listado Predeterminado con SPP"/>
    <s v="Licitación Pública Regular"/>
    <m/>
    <x v="50"/>
    <n v="4"/>
    <n v="4"/>
    <s v="10-5811-04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327500"/>
    <m/>
    <n v="25222500"/>
    <m/>
    <m/>
    <m/>
    <m/>
    <m/>
    <n v="26550000"/>
    <n v="26550000"/>
    <s v="OK"/>
    <n v="2"/>
    <m/>
    <m/>
  </r>
  <r>
    <x v="0"/>
    <x v="13"/>
    <s v="Regional/Provincial"/>
    <s v="Regional/Provincial"/>
    <s v="Yo_Emprendo_Semilla"/>
    <x v="5"/>
    <n v="5811"/>
    <n v="106"/>
    <n v="93810000"/>
    <n v="885000"/>
    <n v="106"/>
    <m/>
    <m/>
    <s v="Persona"/>
    <s v="Otro"/>
    <s v="OFICIOS Y SERVICIOS"/>
    <s v="Listado Predeterminado con SPP"/>
    <s v="Licitación Pública Regular"/>
    <m/>
    <x v="50"/>
    <n v="5"/>
    <n v="5"/>
    <s v="10-5811-05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4690500"/>
    <m/>
    <n v="89119500"/>
    <m/>
    <m/>
    <m/>
    <m/>
    <m/>
    <n v="93810000"/>
    <n v="93810000"/>
    <s v="OK"/>
    <n v="2"/>
    <m/>
    <m/>
  </r>
  <r>
    <x v="0"/>
    <x v="13"/>
    <s v="Regional/Provincial"/>
    <s v="Regional/Provincial"/>
    <s v="Yo_Emprendo_Semilla"/>
    <x v="5"/>
    <n v="5821"/>
    <n v="40"/>
    <n v="35400000"/>
    <n v="885000"/>
    <n v="40"/>
    <m/>
    <m/>
    <s v="Persona"/>
    <s v="Otro"/>
    <s v="AFECTADOS INCENDIOS CHILOE"/>
    <s v="Listado Predeterminado con SPP"/>
    <s v="Licitación Pública Regular"/>
    <m/>
    <x v="71"/>
    <n v="6"/>
    <n v="6"/>
    <s v="10-5811-05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5"/>
    <d v="2022-09-21T00:00:00"/>
    <d v="2022-11-20T00:00:00"/>
    <m/>
    <m/>
    <m/>
    <m/>
    <n v="1770000"/>
    <m/>
    <n v="33630000"/>
    <m/>
    <m/>
    <m/>
    <m/>
    <m/>
    <n v="35400000"/>
    <n v="35400000"/>
    <s v="OK"/>
    <n v="2"/>
    <m/>
    <m/>
  </r>
  <r>
    <x v="0"/>
    <x v="13"/>
    <s v="Regional/Provincial"/>
    <s v="Osorno"/>
    <s v="Yo_Emprendo"/>
    <x v="6"/>
    <n v="4881"/>
    <n v="80"/>
    <n v="68000000"/>
    <n v="850000"/>
    <n v="60"/>
    <m/>
    <s v="SI"/>
    <s v="Persona"/>
    <s v="Grupo objetivo del Programa/Componente"/>
    <s v="REGULAR"/>
    <s v="SPP"/>
    <s v="Licitación Pública Regular"/>
    <n v="1"/>
    <x v="27"/>
    <n v="1"/>
    <n v="1"/>
    <s v="10-488101-01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x v="0"/>
    <x v="13"/>
    <s v="Regional/Provincial"/>
    <s v="Llanquihue"/>
    <s v="Yo_Emprendo"/>
    <x v="6"/>
    <n v="4881"/>
    <n v="80"/>
    <n v="68000000"/>
    <n v="850000"/>
    <n v="60"/>
    <m/>
    <s v="SI"/>
    <s v="Persona"/>
    <s v="Grupo objetivo del Programa/Componente"/>
    <s v="REGULAR"/>
    <s v="SPP"/>
    <s v="Licitación Pública Regular"/>
    <n v="1"/>
    <x v="27"/>
    <n v="2"/>
    <n v="2"/>
    <s v="10-488101-02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x v="0"/>
    <x v="13"/>
    <s v="Regional/Provincial"/>
    <s v="Chiloe"/>
    <s v="Yo_Emprendo"/>
    <x v="6"/>
    <n v="4881"/>
    <n v="60"/>
    <n v="55200000"/>
    <n v="920000"/>
    <n v="40"/>
    <m/>
    <s v="SI"/>
    <s v="Persona"/>
    <s v="Grupo objetivo del Programa/Componente"/>
    <s v="REGULAR"/>
    <s v="SPP"/>
    <s v="Licitación Pública Regular"/>
    <n v="1"/>
    <x v="27"/>
    <n v="3"/>
    <n v="3"/>
    <s v="10-488101-03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2610000"/>
    <m/>
    <n v="52590000"/>
    <m/>
    <m/>
    <m/>
    <m/>
    <n v="55200000"/>
    <n v="55200000"/>
    <s v="OK"/>
    <n v="2"/>
    <m/>
    <m/>
  </r>
  <r>
    <x v="0"/>
    <x v="13"/>
    <s v="Regional/Provincial"/>
    <s v="Palena"/>
    <s v="Yo_Emprendo"/>
    <x v="6"/>
    <n v="4881"/>
    <n v="20"/>
    <n v="19000000"/>
    <n v="950000"/>
    <n v="20"/>
    <m/>
    <s v="SI"/>
    <s v="Persona"/>
    <s v="Grupo objetivo del Programa/Componente"/>
    <s v="REGULAR"/>
    <s v="SPP"/>
    <s v="Licitación Pública Regular"/>
    <n v="1"/>
    <x v="27"/>
    <n v="3"/>
    <n v="3"/>
    <s v="10-488101-03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950000"/>
    <m/>
    <n v="18050000"/>
    <m/>
    <m/>
    <m/>
    <m/>
    <n v="19000000"/>
    <n v="19000000"/>
    <s v="OK"/>
    <n v="2"/>
    <m/>
    <m/>
  </r>
  <r>
    <x v="0"/>
    <x v="13"/>
    <s v="Regional/Provincial"/>
    <s v="Osorno - Llanquihue"/>
    <s v="Yo_Emprendo"/>
    <x v="6"/>
    <n v="4881"/>
    <n v="20"/>
    <n v="18400000"/>
    <n v="920000"/>
    <n v="20"/>
    <m/>
    <s v="NO"/>
    <s v="Persona"/>
    <s v="Grupo objetivo del Programa/Componente"/>
    <s v="Apalancamiento YES/YES SSyOO"/>
    <s v="Listado Predeterminado con SPP"/>
    <s v="Licitación Pública Regular"/>
    <n v="3"/>
    <x v="45"/>
    <n v="1"/>
    <n v="1"/>
    <s v="10-488103-01-22"/>
    <m/>
    <m/>
    <m/>
    <m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Osorno"/>
    <s v="Yo_Emprendo"/>
    <x v="7"/>
    <n v="4883"/>
    <n v="40"/>
    <n v="34000000"/>
    <n v="850000"/>
    <n v="40"/>
    <m/>
    <s v="SI"/>
    <s v="Persona"/>
    <s v="Grupo objetivo del Programa/Componente"/>
    <s v="REGULAR"/>
    <s v="SPP"/>
    <s v="Licitación Pública Regular"/>
    <n v="2"/>
    <x v="28"/>
    <n v="1"/>
    <n v="1"/>
    <s v="10-488302-01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x v="0"/>
    <x v="13"/>
    <s v="Regional/Provincial"/>
    <s v="Llanquihue"/>
    <s v="Yo_Emprendo"/>
    <x v="7"/>
    <n v="4883"/>
    <n v="40"/>
    <n v="34000000"/>
    <n v="850000"/>
    <n v="40"/>
    <m/>
    <s v="SI"/>
    <s v="Persona"/>
    <s v="Grupo objetivo del Programa/Componente"/>
    <s v="REGULAR"/>
    <s v="SPP"/>
    <s v="Licitación Pública Regular"/>
    <n v="2"/>
    <x v="28"/>
    <n v="2"/>
    <n v="2"/>
    <s v="10-488302-02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x v="0"/>
    <x v="13"/>
    <s v="Regional/Provincial"/>
    <s v="Chiloe"/>
    <s v="Yo_Emprendo"/>
    <x v="7"/>
    <n v="4883"/>
    <n v="30"/>
    <n v="28500000"/>
    <n v="950000"/>
    <n v="30"/>
    <m/>
    <s v="SI"/>
    <s v="Persona"/>
    <s v="Grupo objetivo del Programa/Componente"/>
    <s v="REGULAR"/>
    <s v="SPP"/>
    <s v="Licitación Pública Regular"/>
    <n v="2"/>
    <x v="28"/>
    <n v="3"/>
    <n v="3"/>
    <s v="10-488302-03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425000"/>
    <m/>
    <n v="27075000"/>
    <m/>
    <m/>
    <m/>
    <m/>
    <n v="28500000"/>
    <n v="28500000"/>
    <s v="OK"/>
    <n v="2"/>
    <m/>
    <m/>
  </r>
  <r>
    <x v="0"/>
    <x v="13"/>
    <s v="Regional/Provincial"/>
    <s v="Regional/Provincial"/>
    <s v="Yo_Emprendo"/>
    <x v="7"/>
    <n v="4883"/>
    <n v="20"/>
    <n v="18400000"/>
    <n v="920000"/>
    <n v="20"/>
    <m/>
    <s v="SI"/>
    <s v="Persona"/>
    <s v="Grupo objetivo del Programa/Componente"/>
    <s v="Comercio Digital"/>
    <s v="Listado Predeterminado con SPP"/>
    <s v="Licitación Pública Regular"/>
    <n v="4"/>
    <x v="46"/>
    <n v="1"/>
    <n v="1"/>
    <s v="10-488304-01-22"/>
    <m/>
    <m/>
    <m/>
    <s v="--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Llanquihue - Osorno"/>
    <s v="Yo_Emprendo"/>
    <x v="6"/>
    <n v="4881"/>
    <n v="30"/>
    <n v="27600000"/>
    <n v="920000"/>
    <n v="30"/>
    <m/>
    <s v="NO"/>
    <s v="Persona"/>
    <s v="Mujer víctima de violencia"/>
    <s v="Convenio Fiscalia - SERNAMEG"/>
    <s v="Listado Predeterminado con SPP"/>
    <s v="Licitación Pública Regular"/>
    <n v="3"/>
    <x v="45"/>
    <n v="2"/>
    <n v="2"/>
    <s v="10-488103-02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380000"/>
    <m/>
    <n v="26220000"/>
    <m/>
    <m/>
    <m/>
    <m/>
    <n v="27600000"/>
    <n v="27600000"/>
    <s v="OK"/>
    <n v="2"/>
    <m/>
    <m/>
  </r>
  <r>
    <x v="0"/>
    <x v="13"/>
    <s v="Regional/Provincial"/>
    <s v="Llanquihue - Osorno"/>
    <s v="Yo_Emprendo"/>
    <x v="6"/>
    <n v="4881"/>
    <n v="20"/>
    <n v="18400000"/>
    <n v="920000"/>
    <n v="20"/>
    <m/>
    <s v="NO"/>
    <s v="Persona"/>
    <s v="Personas con dependencia y cuidadores"/>
    <s v="Convenio Teleton - SENADIS"/>
    <s v="Listado Predeterminado con SPP"/>
    <s v="Licitación Pública Regular"/>
    <n v="3"/>
    <x v="45"/>
    <n v="3"/>
    <n v="3"/>
    <s v="10-488103-03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Regional/Provincial"/>
    <s v="Yo_Emprendo"/>
    <x v="6"/>
    <n v="4881"/>
    <n v="25"/>
    <n v="23000000"/>
    <n v="920000"/>
    <n v="20"/>
    <m/>
    <s v="NO"/>
    <s v="Persona"/>
    <s v="Grupo objetivo del Programa/Componente"/>
    <s v="Un por definir (convenio)"/>
    <s v="Listado Predeterminado con SPP"/>
    <s v="Licitación Pública Regular"/>
    <n v="3"/>
    <x v="45"/>
    <n v="4"/>
    <n v="4"/>
    <s v="10-488304-01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150000"/>
    <m/>
    <n v="21850000"/>
    <m/>
    <m/>
    <m/>
    <m/>
    <n v="23000000"/>
    <n v="23000000"/>
    <s v="OK"/>
    <n v="2"/>
    <m/>
    <m/>
  </r>
  <r>
    <x v="0"/>
    <x v="13"/>
    <s v="Regional/Provincial"/>
    <s v="Chiloe"/>
    <s v="Yo_Emprendo"/>
    <x v="6"/>
    <n v="4881"/>
    <n v="20"/>
    <n v="18400000"/>
    <n v="920000"/>
    <n v="20"/>
    <m/>
    <s v="SI"/>
    <s v="Persona"/>
    <s v="Grupo objetivo del Programa/Componente"/>
    <s v="Emprendedores de pueblo indigena Chiloé"/>
    <s v="Listado Predeterminado con SPP"/>
    <s v="Licitación Pública Regular"/>
    <n v="3"/>
    <x v="45"/>
    <n v="5"/>
    <n v="5"/>
    <s v="10-488103-05-22"/>
    <m/>
    <m/>
    <m/>
    <s v="--"/>
    <x v="75"/>
    <n v="7"/>
    <x v="8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Llanquihue"/>
    <s v="Yo_Emprendo"/>
    <x v="12"/>
    <n v="4891"/>
    <n v="20"/>
    <n v="12900000"/>
    <n v="645000"/>
    <n v="20"/>
    <m/>
    <s v="SI"/>
    <s v="Integrante de organización"/>
    <s v="Grupo objetivo del Programa/Componente"/>
    <s v="Agrupaciones de la Prvincia de Llanquihue"/>
    <s v="Listado Predeterminado"/>
    <s v="Licitación Pública Regular"/>
    <n v="5"/>
    <x v="72"/>
    <n v="7"/>
    <n v="7"/>
    <s v="10-489105-07-22"/>
    <m/>
    <m/>
    <m/>
    <s v="--"/>
    <x v="35"/>
    <n v="7"/>
    <x v="3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x v="0"/>
    <x v="13"/>
    <s v="Regional/Provincial"/>
    <s v="Chiloe"/>
    <s v="Yo_Emprendo"/>
    <x v="12"/>
    <n v="4891"/>
    <n v="20"/>
    <n v="12900000"/>
    <n v="645000"/>
    <n v="20"/>
    <m/>
    <s v="SI"/>
    <s v="Integrante de organización"/>
    <s v="Grupo objetivo del Programa/Componente"/>
    <s v="Agrupaciones de la Prvincia de Chiloe"/>
    <s v="Listado Predeterminado"/>
    <s v="Licitación Pública Regular"/>
    <n v="5"/>
    <x v="72"/>
    <n v="7"/>
    <n v="7"/>
    <s v="10-489105-07-22"/>
    <m/>
    <m/>
    <m/>
    <s v="--"/>
    <x v="35"/>
    <n v="7"/>
    <x v="3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x v="0"/>
    <x v="13"/>
    <s v="Regional/Provincial"/>
    <s v="Osorno"/>
    <s v="Yo_Emprendo"/>
    <x v="13"/>
    <n v="4889"/>
    <n v="15"/>
    <n v="16650000"/>
    <n v="1110000"/>
    <n v="15"/>
    <m/>
    <s v="SI"/>
    <s v="Persona"/>
    <s v="Grupo objetivo del Programa/Componente"/>
    <s v="Emprendedores de las Provincias de Osorno y Llanquihue"/>
    <s v="Listado Predeterminado con SPP"/>
    <s v="Licitación Pública Regular"/>
    <n v="6"/>
    <x v="73"/>
    <n v="8"/>
    <n v="8"/>
    <s v="10-488906-08-22"/>
    <m/>
    <m/>
    <m/>
    <s v="--"/>
    <x v="76"/>
    <n v="7"/>
    <x v="81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x v="0"/>
    <x v="13"/>
    <s v="Regional/Provincial"/>
    <s v="Llanquihue"/>
    <s v="Yo_Emprendo"/>
    <x v="13"/>
    <n v="4889"/>
    <n v="15"/>
    <n v="16650000"/>
    <n v="1110000"/>
    <n v="15"/>
    <m/>
    <s v="SI"/>
    <s v="Persona"/>
    <s v="Grupo objetivo del Programa/Componente"/>
    <s v="Emprendedores de las Provincias de Osorno y Llanquihue"/>
    <s v="Listado Predeterminado con SPP"/>
    <s v="Licitación Pública Regular"/>
    <n v="6"/>
    <x v="73"/>
    <n v="8"/>
    <n v="8"/>
    <s v="10-488906-08-22"/>
    <m/>
    <m/>
    <m/>
    <s v="--"/>
    <x v="76"/>
    <n v="7"/>
    <x v="81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x v="0"/>
    <x v="13"/>
    <s v="Puerto Montt"/>
    <s v="Puerto Montt"/>
    <s v="Acción"/>
    <x v="0"/>
    <n v="3881"/>
    <n v="57"/>
    <n v="34218639"/>
    <n v="600327"/>
    <n v="57"/>
    <m/>
    <s v="SI"/>
    <s v="Hogar (Aplica en Acción)"/>
    <s v="Grupo objetivo del Programa/Componente"/>
    <s v="Hogares con NNA, RSH hasta 60% y de Puerto Montt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710931"/>
    <m/>
    <n v="32507708"/>
    <m/>
    <m/>
    <m/>
    <m/>
    <n v="34218639"/>
    <n v="34218639"/>
    <s v="OK"/>
    <n v="2"/>
    <m/>
    <m/>
  </r>
  <r>
    <x v="0"/>
    <x v="13"/>
    <s v="Castro"/>
    <s v="Castro"/>
    <s v="Acción"/>
    <x v="0"/>
    <n v="3881"/>
    <n v="56"/>
    <n v="33618312"/>
    <n v="600327"/>
    <n v="56"/>
    <m/>
    <s v="SI"/>
    <s v="Hogar (Aplica en Acción)"/>
    <s v="Grupo objetivo del Programa/Componente"/>
    <s v="Hogares con NNA, RSH hasta 60% y de Castro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680916"/>
    <m/>
    <n v="31937396"/>
    <m/>
    <m/>
    <m/>
    <m/>
    <n v="33618312"/>
    <n v="33618312"/>
    <s v="OK"/>
    <n v="2"/>
    <m/>
    <m/>
  </r>
  <r>
    <x v="0"/>
    <x v="13"/>
    <s v="Osorno"/>
    <s v="Osorno"/>
    <s v="Acción"/>
    <x v="0"/>
    <n v="3881"/>
    <n v="56"/>
    <n v="33618312"/>
    <n v="600327"/>
    <n v="56"/>
    <m/>
    <s v="SI"/>
    <s v="Hogar (Aplica en Acción)"/>
    <s v="Grupo objetivo del Programa/Componente"/>
    <s v="Hogares con NNA, RSH hasta 60% y de Osorno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680916"/>
    <m/>
    <n v="31937396"/>
    <m/>
    <m/>
    <m/>
    <m/>
    <n v="33618312"/>
    <n v="33618312"/>
    <s v="OK"/>
    <n v="2"/>
    <m/>
    <m/>
  </r>
  <r>
    <x v="0"/>
    <x v="13"/>
    <s v="Río Negro"/>
    <s v="Chan Chan"/>
    <s v="Acción_Local"/>
    <x v="3"/>
    <n v="7233"/>
    <n v="1"/>
    <n v="35700000"/>
    <n v="35700000"/>
    <n v="1"/>
    <m/>
    <m/>
    <s v="Territorios/Barrios (Aplica en Acción Local)"/>
    <s v="Grupo objetivo del Programa/Componente"/>
    <s v="Territorio o barrio vulnerable de Río Negro"/>
    <s v="Listado Predeterminado"/>
    <s v="Licitación Pública Regular"/>
    <m/>
    <x v="58"/>
    <n v="2"/>
    <n v="2"/>
    <s v="10-7233-02-22"/>
    <m/>
    <m/>
    <m/>
    <s v="--"/>
    <x v="37"/>
    <n v="20"/>
    <x v="83"/>
    <d v="2022-05-04T00:00:00"/>
    <n v="10"/>
    <d v="2022-05-14T00:00:00"/>
    <d v="2022-05-20T00:00:00"/>
    <n v="20"/>
    <d v="2022-06-09T00:00:00"/>
    <n v="11"/>
    <d v="2023-05-09T00:00:00"/>
    <d v="2023-07-08T00:00:00"/>
    <m/>
    <m/>
    <m/>
    <m/>
    <m/>
    <n v="1785000"/>
    <m/>
    <n v="33915000"/>
    <m/>
    <m/>
    <m/>
    <m/>
    <n v="35700000"/>
    <n v="35700000"/>
    <s v="OK"/>
    <n v="2"/>
    <m/>
    <m/>
  </r>
  <r>
    <x v="0"/>
    <x v="13"/>
    <s v="Río Negro"/>
    <s v="Rio Negr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Río Negro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Puyehue"/>
    <s v="Puyehue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Puyehue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San Pablo"/>
    <s v="San Pabl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San Pablo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Los Muermos"/>
    <s v="Los Muermos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Los Muermos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4"/>
    <s v="Alhué"/>
    <s v="Melipilla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Melipilla"/>
    <s v="Melipilla"/>
    <s v="Yo_Emprendo_Semilla_SSyOO"/>
    <x v="4"/>
    <n v="5911"/>
    <n v="45"/>
    <n v="36000000"/>
    <n v="800000"/>
    <m/>
    <n v="45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x v="0"/>
    <x v="14"/>
    <s v="San Pedro"/>
    <s v="Melipilla"/>
    <s v="Yo_Emprendo_Semilla_SSyOO"/>
    <x v="4"/>
    <n v="5911"/>
    <n v="25"/>
    <n v="20000000"/>
    <n v="800000"/>
    <m/>
    <n v="25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x v="0"/>
    <x v="14"/>
    <s v="El Monte"/>
    <s v="Talagante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2"/>
    <s v="13-591101-0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Talagante"/>
    <s v="Talagante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2"/>
    <s v="13-591101-0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Padre Hurtado"/>
    <s v="Talagante"/>
    <s v="Yo_Emprendo_Semilla_SSyOO"/>
    <x v="4"/>
    <n v="5911"/>
    <n v="50"/>
    <n v="39303750"/>
    <n v="786075"/>
    <m/>
    <n v="50"/>
    <s v="NO"/>
    <s v="Persona"/>
    <s v="Grupo objetivo del Programa/Componente"/>
    <s v="Personas Integrantes SSYO"/>
    <s v="SPP"/>
    <s v="Licitación Pública Regular"/>
    <n v="1"/>
    <x v="23"/>
    <m/>
    <n v="3"/>
    <s v="13-591101-0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477813"/>
    <m/>
    <m/>
    <m/>
    <m/>
    <m/>
    <n v="9825937"/>
    <m/>
    <m/>
    <n v="39303750"/>
    <n v="39303750"/>
    <s v="OK"/>
    <n v="2"/>
    <m/>
    <m/>
  </r>
  <r>
    <x v="0"/>
    <x v="14"/>
    <s v="Peñaflor"/>
    <s v="Talagante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1"/>
    <x v="23"/>
    <m/>
    <n v="3"/>
    <s v="13-591101-0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686688"/>
    <m/>
    <m/>
    <m/>
    <m/>
    <m/>
    <n v="5895562"/>
    <m/>
    <m/>
    <n v="23582250"/>
    <n v="23582250"/>
    <s v="OK"/>
    <n v="2"/>
    <m/>
    <m/>
  </r>
  <r>
    <x v="0"/>
    <x v="14"/>
    <s v="Colina"/>
    <s v="Chacabuco "/>
    <s v="Yo_Emprendo_Semilla_SSyOO"/>
    <x v="4"/>
    <n v="5911"/>
    <n v="40"/>
    <n v="32000000"/>
    <n v="800000"/>
    <m/>
    <n v="4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4000000"/>
    <m/>
    <m/>
    <m/>
    <m/>
    <m/>
    <n v="8000000"/>
    <m/>
    <m/>
    <n v="32000000"/>
    <n v="32000000"/>
    <s v="OK"/>
    <n v="2"/>
    <m/>
    <m/>
  </r>
  <r>
    <x v="0"/>
    <x v="14"/>
    <s v="Lampa "/>
    <s v="Chacabuco "/>
    <s v="Yo_Emprendo_Semilla_SSyOO"/>
    <x v="4"/>
    <n v="5911"/>
    <n v="30"/>
    <n v="24000000"/>
    <n v="800000"/>
    <m/>
    <n v="3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8000000"/>
    <m/>
    <m/>
    <m/>
    <m/>
    <m/>
    <n v="6000000"/>
    <m/>
    <m/>
    <n v="24000000"/>
    <n v="24000000"/>
    <s v="OK"/>
    <n v="2"/>
    <m/>
    <m/>
  </r>
  <r>
    <x v="0"/>
    <x v="14"/>
    <s v="Tiltil"/>
    <s v="Chacabuco 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Pirque"/>
    <s v="Cordillera Sur"/>
    <s v="Yo_Emprendo_Semilla_SSyOO"/>
    <x v="4"/>
    <n v="5911"/>
    <n v="25"/>
    <n v="20000000"/>
    <n v="800000"/>
    <m/>
    <n v="25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x v="0"/>
    <x v="14"/>
    <s v="Puente Alto"/>
    <s v="Cordillera Sur"/>
    <s v="Yo_Emprendo_Semilla_SSyOO"/>
    <x v="4"/>
    <n v="5911"/>
    <n v="45"/>
    <n v="36000000"/>
    <n v="800000"/>
    <m/>
    <n v="45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x v="0"/>
    <x v="14"/>
    <s v="San José de Maipo"/>
    <s v="Cordillera Sur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Buin"/>
    <s v="Maipo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6"/>
    <s v="13-591101-0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Paine"/>
    <s v="Maipo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6"/>
    <s v="13-591101-0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La Pintana"/>
    <s v="Cordillera Sur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7"/>
    <s v="13-591101-0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Puente Alto"/>
    <s v="Cordillera Sur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8"/>
    <s v="13-591101-0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San Bernardo"/>
    <s v="Maipo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9"/>
    <s v="13-591101-09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Conchalí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10"/>
    <s v="13-591101-1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Huechurab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10"/>
    <s v="13-591101-1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Quilicura"/>
    <s v="Centro Nor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1"/>
    <s v="13-591101-1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Lo Barnechea"/>
    <s v="Centro Norte"/>
    <s v="Yo_Emprendo_Semilla_SSyOO"/>
    <x v="4"/>
    <n v="5911"/>
    <n v="10"/>
    <n v="7750000"/>
    <n v="775000"/>
    <m/>
    <n v="10"/>
    <s v="NO"/>
    <s v="Persona"/>
    <s v="Grupo objetivo del Programa/Componente"/>
    <s v="Personas Integrantes SSYO"/>
    <s v="SPP"/>
    <s v="Licitación Pública Regular"/>
    <n v="1"/>
    <x v="23"/>
    <m/>
    <n v="12"/>
    <s v="13-591101-1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812500"/>
    <m/>
    <m/>
    <m/>
    <m/>
    <m/>
    <n v="1937500"/>
    <m/>
    <m/>
    <n v="7750000"/>
    <n v="7750000"/>
    <s v="OK"/>
    <n v="2"/>
    <m/>
    <m/>
  </r>
  <r>
    <x v="0"/>
    <x v="14"/>
    <s v="Recoleta"/>
    <s v="Centro Norte"/>
    <s v="Yo_Emprendo_Semilla_SSyOO"/>
    <x v="4"/>
    <n v="5911"/>
    <n v="70"/>
    <n v="54250000"/>
    <n v="775000"/>
    <m/>
    <n v="70"/>
    <s v="NO"/>
    <s v="Persona"/>
    <s v="Grupo objetivo del Programa/Componente"/>
    <s v="Personas Integrantes SSYO"/>
    <s v="SPP"/>
    <s v="Licitación Pública Regular"/>
    <n v="1"/>
    <x v="23"/>
    <m/>
    <n v="12"/>
    <s v="13-591101-1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0687500"/>
    <m/>
    <m/>
    <m/>
    <m/>
    <m/>
    <n v="13562500"/>
    <m/>
    <m/>
    <n v="54250000"/>
    <n v="54250000"/>
    <s v="OK"/>
    <n v="2"/>
    <m/>
    <m/>
  </r>
  <r>
    <x v="0"/>
    <x v="14"/>
    <s v="Santiago"/>
    <s v="Centro Nor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3"/>
    <s v="13-591101-1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Macul"/>
    <s v="Oriente"/>
    <s v="Yo_Emprendo_Semilla_SSyOO"/>
    <x v="4"/>
    <n v="5911"/>
    <n v="65"/>
    <n v="51376000"/>
    <n v="790400"/>
    <m/>
    <n v="65"/>
    <s v="NO"/>
    <s v="Persona"/>
    <s v="Grupo objetivo del Programa/Componente"/>
    <s v="Personas Integrantes SSYO"/>
    <s v="SPP"/>
    <s v="Licitación Pública Regular"/>
    <n v="1"/>
    <x v="23"/>
    <m/>
    <n v="14"/>
    <s v="13-591101-1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x v="0"/>
    <x v="14"/>
    <s v="Providencia"/>
    <s v="Oriente"/>
    <s v="Yo_Emprendo_Semilla_SSyOO"/>
    <x v="4"/>
    <n v="5911"/>
    <n v="25"/>
    <n v="19760000"/>
    <n v="790400"/>
    <m/>
    <n v="25"/>
    <s v="NO"/>
    <s v="Persona"/>
    <s v="Grupo objetivo del Programa/Componente"/>
    <s v="Personas Integrantes SSYO"/>
    <s v="SPP"/>
    <s v="Licitación Pública Regular"/>
    <n v="1"/>
    <x v="23"/>
    <m/>
    <n v="14"/>
    <s v="13-591101-1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x v="0"/>
    <x v="14"/>
    <s v="La Florida"/>
    <s v="Oriente"/>
    <s v="Yo_Emprendo_Semilla_SSyOO"/>
    <x v="4"/>
    <n v="5911"/>
    <n v="65"/>
    <n v="51376000"/>
    <n v="790400"/>
    <m/>
    <n v="65"/>
    <s v="NO"/>
    <s v="Persona"/>
    <s v="Grupo objetivo del Programa/Componente"/>
    <s v="Personas Integrantes SSYO"/>
    <s v="SPP"/>
    <s v="Licitación Pública Regular"/>
    <n v="1"/>
    <x v="23"/>
    <m/>
    <n v="15"/>
    <s v="13-591101-1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x v="0"/>
    <x v="14"/>
    <s v="La Reina"/>
    <s v="Oriente"/>
    <s v="Yo_Emprendo_Semilla_SSyOO"/>
    <x v="4"/>
    <n v="5911"/>
    <n v="25"/>
    <n v="19760000"/>
    <n v="790400"/>
    <m/>
    <n v="25"/>
    <s v="NO"/>
    <s v="Persona"/>
    <s v="Grupo objetivo del Programa/Componente"/>
    <s v="Personas Integrantes SSYO"/>
    <s v="SPP"/>
    <s v="Licitación Pública Regular"/>
    <n v="1"/>
    <x v="23"/>
    <m/>
    <n v="15"/>
    <s v="13-591101-1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x v="0"/>
    <x v="14"/>
    <s v="La Granja"/>
    <s v="Or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6"/>
    <s v="13-591101-1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Ñuñoa"/>
    <s v="Oriente"/>
    <s v="Yo_Emprendo_Semilla_SSyOO"/>
    <x v="4"/>
    <n v="5911"/>
    <n v="50"/>
    <n v="23250000"/>
    <n v="465000"/>
    <m/>
    <n v="50"/>
    <s v="NO"/>
    <s v="Persona"/>
    <s v="Grupo objetivo del Programa/Componente"/>
    <s v="Personas Integrantes SSYO"/>
    <s v="SPP"/>
    <s v="Licitación Pública Regular"/>
    <n v="1"/>
    <x v="23"/>
    <m/>
    <n v="18"/>
    <s v="13-591101-1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437500"/>
    <m/>
    <m/>
    <m/>
    <m/>
    <m/>
    <n v="5812500"/>
    <m/>
    <m/>
    <n v="23250000"/>
    <n v="23250000"/>
    <s v="OK"/>
    <n v="2"/>
    <m/>
    <m/>
  </r>
  <r>
    <x v="0"/>
    <x v="14"/>
    <s v="Peñalolén"/>
    <s v="Oriente"/>
    <s v="Yo_Emprendo_Semilla_SSyOO"/>
    <x v="4"/>
    <n v="5911"/>
    <n v="30"/>
    <n v="38750000"/>
    <n v="1291667"/>
    <m/>
    <n v="30"/>
    <s v="NO"/>
    <s v="Persona"/>
    <s v="Grupo objetivo del Programa/Componente"/>
    <s v="Personas Integrantes SSYO"/>
    <s v="SPP"/>
    <s v="Licitación Pública Regular"/>
    <n v="1"/>
    <x v="23"/>
    <m/>
    <n v="17"/>
    <s v="13-591101-1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062500"/>
    <m/>
    <m/>
    <m/>
    <m/>
    <m/>
    <n v="9687500"/>
    <m/>
    <m/>
    <n v="38750000"/>
    <n v="38750000"/>
    <s v="OK"/>
    <n v="2"/>
    <m/>
    <m/>
  </r>
  <r>
    <x v="0"/>
    <x v="14"/>
    <s v="San Joaquín"/>
    <s v="Or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18"/>
    <s v="13-591101-1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Cerro Navia"/>
    <s v="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19"/>
    <s v="13-591101-19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Estación Central"/>
    <s v="Poniente"/>
    <s v="Yo_Emprendo_Semilla_SSyOO"/>
    <x v="4"/>
    <n v="5911"/>
    <n v="35"/>
    <n v="27125000"/>
    <n v="775000"/>
    <m/>
    <n v="35"/>
    <s v="NO"/>
    <s v="Persona"/>
    <s v="Grupo objetivo del Programa/Componente"/>
    <s v="Personas Integrantes SSYO"/>
    <s v="SPP"/>
    <s v="Licitación Pública Regular"/>
    <n v="1"/>
    <x v="23"/>
    <m/>
    <n v="20"/>
    <s v="13-591101-2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0343750"/>
    <m/>
    <m/>
    <m/>
    <m/>
    <m/>
    <n v="6781250"/>
    <m/>
    <m/>
    <n v="27125000"/>
    <n v="27125000"/>
    <s v="OK"/>
    <n v="2"/>
    <m/>
    <m/>
  </r>
  <r>
    <x v="0"/>
    <x v="14"/>
    <s v="Pudahuel"/>
    <s v="Poniente"/>
    <s v="Yo_Emprendo_Semilla_SSyOO"/>
    <x v="4"/>
    <n v="5911"/>
    <n v="45"/>
    <n v="34875000"/>
    <n v="775000"/>
    <m/>
    <n v="45"/>
    <s v="NO"/>
    <s v="Persona"/>
    <s v="Grupo objetivo del Programa/Componente"/>
    <s v="Personas Integrantes SSYO"/>
    <s v="SPP"/>
    <s v="Licitación Pública Regular"/>
    <n v="1"/>
    <x v="23"/>
    <m/>
    <n v="20"/>
    <s v="13-591101-2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156250"/>
    <m/>
    <m/>
    <m/>
    <m/>
    <m/>
    <n v="8718750"/>
    <m/>
    <m/>
    <n v="34875000"/>
    <n v="34875000"/>
    <s v="OK"/>
    <n v="2"/>
    <m/>
    <m/>
  </r>
  <r>
    <x v="0"/>
    <x v="14"/>
    <s v="Lo Prado"/>
    <s v="Poniente"/>
    <s v="Yo_Emprendo_Semilla_SSyOO"/>
    <x v="4"/>
    <n v="5911"/>
    <n v="45"/>
    <n v="35568000"/>
    <n v="790400"/>
    <m/>
    <n v="45"/>
    <s v="NO"/>
    <s v="Persona"/>
    <s v="Grupo objetivo del Programa/Componente"/>
    <s v="Personas Integrantes SSYO"/>
    <s v="SPP"/>
    <s v="Licitación Pública Regular"/>
    <n v="1"/>
    <x v="23"/>
    <m/>
    <n v="21"/>
    <s v="13-591101-2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x v="0"/>
    <x v="14"/>
    <s v="Quinta Normal"/>
    <s v="Poniente"/>
    <s v="Yo_Emprendo_Semilla_SSyOO"/>
    <x v="4"/>
    <n v="5911"/>
    <n v="45"/>
    <n v="35568000"/>
    <n v="790400"/>
    <m/>
    <n v="45"/>
    <s v="NO"/>
    <s v="Persona"/>
    <s v="Grupo objetivo del Programa/Componente"/>
    <s v="Personas Integrantes SSYO"/>
    <s v="SPP"/>
    <s v="Licitación Pública Regular"/>
    <n v="1"/>
    <x v="23"/>
    <m/>
    <n v="21"/>
    <s v="13-591101-2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x v="0"/>
    <x v="14"/>
    <s v="Renca"/>
    <s v="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22"/>
    <s v="13-591101-2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Cerrillos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3"/>
    <s v="13-591101-2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Maipú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3"/>
    <s v="13-591101-2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El Bosque"/>
    <s v="Sur 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24"/>
    <s v="13-591101-2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La Cisterna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5"/>
    <s v="13-591101-2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Lo Espejo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5"/>
    <s v="13-591101-2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Pedro Aguirre Cerda"/>
    <s v="Sur Poniente"/>
    <s v="Yo_Emprendo_Semilla_SSyOO"/>
    <x v="4"/>
    <n v="5911"/>
    <n v="50"/>
    <n v="31616000"/>
    <n v="632320"/>
    <m/>
    <n v="50"/>
    <s v="NO"/>
    <s v="Persona"/>
    <s v="Grupo objetivo del Programa/Componente"/>
    <s v="Personas Integrantes SSYO"/>
    <s v="SPP"/>
    <s v="Licitación Pública Regular"/>
    <n v="1"/>
    <x v="23"/>
    <m/>
    <n v="26"/>
    <s v="13-591101-2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712000"/>
    <m/>
    <m/>
    <m/>
    <m/>
    <m/>
    <n v="7904000"/>
    <m/>
    <m/>
    <n v="31616000"/>
    <n v="31616000"/>
    <s v="OK"/>
    <n v="2"/>
    <m/>
    <m/>
  </r>
  <r>
    <x v="0"/>
    <x v="14"/>
    <s v="San Miguel"/>
    <s v="Sur Poniente"/>
    <s v="Yo_Emprendo_Semilla_SSyOO"/>
    <x v="4"/>
    <n v="5911"/>
    <n v="40"/>
    <n v="39520000"/>
    <n v="988000"/>
    <m/>
    <n v="40"/>
    <s v="NO"/>
    <s v="Persona"/>
    <s v="Grupo objetivo del Programa/Componente"/>
    <s v="Personas Integrantes SSYO"/>
    <s v="SPP"/>
    <s v="Licitación Pública Regular"/>
    <n v="1"/>
    <x v="23"/>
    <m/>
    <n v="26"/>
    <s v="13-591101-2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640000"/>
    <m/>
    <m/>
    <m/>
    <m/>
    <m/>
    <n v="9880000"/>
    <m/>
    <m/>
    <n v="39520000"/>
    <n v="39520000"/>
    <s v="OK"/>
    <n v="2"/>
    <m/>
    <m/>
  </r>
  <r>
    <x v="0"/>
    <x v="14"/>
    <s v="San Ramón"/>
    <s v="Sur 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27"/>
    <s v="13-591101-2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Regional/Provincial"/>
    <s v="Nor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1"/>
    <s v="13-591102-01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Centro Nor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2"/>
    <s v="13-591102-02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Ponien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3"/>
    <s v="13-591102-03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Orien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4"/>
    <s v="13-591102-04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Sur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5"/>
    <s v="13-591102-05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Regional Calle"/>
    <s v="Yo_Emprendo_Semilla_SSyOO"/>
    <x v="4"/>
    <n v="5911"/>
    <n v="80"/>
    <n v="66784000"/>
    <n v="834800"/>
    <m/>
    <n v="80"/>
    <s v="NO"/>
    <s v="Persona"/>
    <s v="Grupo objetivo del Programa/Componente"/>
    <s v="Personas en Situacion Calle - Programa Calle SSYO"/>
    <s v="Listado Predeterminado con SPP"/>
    <s v="Renovación de Contrato"/>
    <n v="3"/>
    <x v="60"/>
    <m/>
    <n v="1"/>
    <s v="13-591103-01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0088000"/>
    <m/>
    <m/>
    <m/>
    <m/>
    <n v="16696000"/>
    <m/>
    <m/>
    <n v="66784000"/>
    <n v="66784000"/>
    <s v="OK"/>
    <n v="2"/>
    <m/>
    <m/>
  </r>
  <r>
    <x v="0"/>
    <x v="14"/>
    <s v="Regional/Provincial"/>
    <s v="Regional PeSD"/>
    <s v="Yo_Emprendo_Semilla"/>
    <x v="5"/>
    <n v="5811"/>
    <n v="90"/>
    <n v="81000000"/>
    <n v="900000"/>
    <n v="90"/>
    <m/>
    <s v="NO"/>
    <s v="Persona"/>
    <s v="Personas con dependencia y cuidadores"/>
    <s v="Personas en Situación de Discapacidad y Cuidadores/as"/>
    <s v="Listado Predeterminado con SPP"/>
    <s v="Renovación de Contrato"/>
    <n v="1"/>
    <x v="24"/>
    <m/>
    <n v="2"/>
    <s v="13-581101-02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60750000"/>
    <m/>
    <m/>
    <m/>
    <m/>
    <m/>
    <n v="20250000"/>
    <m/>
    <n v="81000000"/>
    <n v="81000000"/>
    <s v="OK"/>
    <n v="2"/>
    <m/>
    <m/>
  </r>
  <r>
    <x v="0"/>
    <x v="14"/>
    <s v="Regional/Provincial"/>
    <s v="Regional Teletón"/>
    <s v="Yo_Emprendo_Semilla"/>
    <x v="5"/>
    <n v="5811"/>
    <n v="60"/>
    <n v="54000000"/>
    <n v="900000"/>
    <n v="60"/>
    <m/>
    <s v="NO"/>
    <s v="Persona"/>
    <s v="Personas con dependencia y cuidadores"/>
    <s v="Pacientes y Cuidadores Teletón"/>
    <s v="Listado Predeterminado con SPP"/>
    <s v="Renovación de Contrato"/>
    <n v="2"/>
    <x v="25"/>
    <m/>
    <n v="3"/>
    <s v="13-581102-03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43200000"/>
    <m/>
    <m/>
    <m/>
    <m/>
    <m/>
    <n v="10800000"/>
    <m/>
    <n v="54000000"/>
    <n v="54000000"/>
    <s v="OK"/>
    <n v="2"/>
    <m/>
    <m/>
  </r>
  <r>
    <x v="0"/>
    <x v="14"/>
    <s v="Regional/Provincial"/>
    <s v="Regional Abriendo Caminos"/>
    <s v="Yo_Emprendo_Semilla_SSyOO"/>
    <x v="4"/>
    <n v="5911"/>
    <n v="90"/>
    <n v="70200000"/>
    <n v="780000"/>
    <m/>
    <n v="90"/>
    <s v="NO"/>
    <s v="Persona"/>
    <s v="Grupo objetivo del Programa/Componente"/>
    <s v="Participantes Programa Abriendo Caminos SSYO"/>
    <s v="Listado Predeterminado con SPP"/>
    <s v="Renovación de Contrato"/>
    <n v="4"/>
    <x v="61"/>
    <m/>
    <n v="4"/>
    <s v="13-591104-04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49140000"/>
    <m/>
    <m/>
    <m/>
    <m/>
    <m/>
    <n v="21060000"/>
    <m/>
    <n v="70200000"/>
    <n v="70200000"/>
    <s v="OK"/>
    <n v="2"/>
    <m/>
    <m/>
  </r>
  <r>
    <x v="0"/>
    <x v="14"/>
    <s v="Curacaví"/>
    <s v="Melipilla"/>
    <s v="Yo_Emprendo_Semilla_SSyOO"/>
    <x v="4"/>
    <n v="5911"/>
    <n v="35"/>
    <n v="27512625"/>
    <n v="786075"/>
    <m/>
    <n v="35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x v="0"/>
    <x v="14"/>
    <s v="Melipilla"/>
    <s v="Melipilla"/>
    <s v="Yo_Emprendo_Semilla_SSyOO"/>
    <x v="4"/>
    <n v="5911"/>
    <n v="25"/>
    <n v="19651875"/>
    <n v="786075"/>
    <m/>
    <n v="25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4738906"/>
    <m/>
    <m/>
    <m/>
    <m/>
    <n v="4912969"/>
    <m/>
    <n v="19651875"/>
    <n v="19651875"/>
    <s v="OK"/>
    <n v="2"/>
    <m/>
    <m/>
  </r>
  <r>
    <x v="0"/>
    <x v="14"/>
    <s v="María Pinto"/>
    <s v="Melipilla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Talagante"/>
    <s v="Talagante"/>
    <s v="Yo_Emprendo_Semilla_SSyOO"/>
    <x v="4"/>
    <n v="5911"/>
    <n v="15"/>
    <n v="11791125"/>
    <n v="786075"/>
    <m/>
    <n v="15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8843344"/>
    <m/>
    <m/>
    <m/>
    <m/>
    <n v="2947781"/>
    <m/>
    <n v="11791125"/>
    <n v="11791125"/>
    <s v="OK"/>
    <n v="2"/>
    <m/>
    <m/>
  </r>
  <r>
    <x v="0"/>
    <x v="14"/>
    <s v="Peñaflor"/>
    <s v="Talagante"/>
    <s v="Yo_Emprendo_Semilla_SSyOO"/>
    <x v="4"/>
    <n v="5911"/>
    <n v="35"/>
    <n v="27512625"/>
    <n v="786075"/>
    <m/>
    <n v="35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x v="0"/>
    <x v="14"/>
    <s v="Isla De Maipo"/>
    <s v="Talagante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Colina"/>
    <s v="Chacabuco 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Lampa "/>
    <s v="Chacabuco 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Tiltil"/>
    <s v="Chacabuco 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Puente Alto"/>
    <s v="Cordillera Sur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5"/>
    <x v="65"/>
    <m/>
    <n v="4"/>
    <s v="13-591105-0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53352000"/>
    <m/>
    <m/>
    <m/>
    <m/>
    <n v="17784000"/>
    <m/>
    <n v="71136000"/>
    <n v="71136000"/>
    <s v="OK"/>
    <n v="2"/>
    <m/>
    <m/>
  </r>
  <r>
    <x v="0"/>
    <x v="14"/>
    <s v="Buin"/>
    <s v="Maipo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Paine"/>
    <s v="Maipo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Calera De Tango"/>
    <s v="Maipo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La Pintana"/>
    <s v="Cordillera Sur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6"/>
    <s v="13-591105-06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San Bernardo"/>
    <s v="Maipo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7"/>
    <s v="13-591105-0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Conchalí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8"/>
    <s v="13-591105-08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Huechurab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8"/>
    <s v="13-591105-08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Recoleta"/>
    <s v="Centro Nor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Santiago"/>
    <s v="Centro Nor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Independenci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Las Condes"/>
    <s v="Or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0"/>
    <s v="13-591105-10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a Florida"/>
    <s v="Oriente"/>
    <s v="Yo_Emprendo_Semilla_SSyOO"/>
    <x v="4"/>
    <n v="5911"/>
    <n v="60"/>
    <n v="46500000"/>
    <n v="775000"/>
    <m/>
    <n v="60"/>
    <s v="NO"/>
    <s v="Persona"/>
    <s v="Grupo objetivo del Programa/Componente"/>
    <s v="Personas Integrantes SSYO"/>
    <s v="SPP"/>
    <s v="Licitación Pública Regular"/>
    <n v="5"/>
    <x v="65"/>
    <m/>
    <n v="10"/>
    <s v="13-591105-10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34875000"/>
    <m/>
    <m/>
    <m/>
    <m/>
    <n v="11625000"/>
    <m/>
    <n v="46500000"/>
    <n v="46500000"/>
    <s v="OK"/>
    <n v="2"/>
    <m/>
    <m/>
  </r>
  <r>
    <x v="0"/>
    <x v="14"/>
    <s v="La Granja"/>
    <s v="Or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1"/>
    <s v="13-591105-1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Peñalolén"/>
    <s v="Oriente"/>
    <s v="Yo_Emprendo_Semilla_SSyOO"/>
    <x v="4"/>
    <n v="5911"/>
    <n v="70"/>
    <n v="55328000"/>
    <n v="790400"/>
    <m/>
    <n v="70"/>
    <s v="NO"/>
    <s v="Persona"/>
    <s v="Grupo objetivo del Programa/Componente"/>
    <s v="Personas Integrantes SSYO"/>
    <s v="SPP"/>
    <s v="Licitación Pública Regular"/>
    <n v="5"/>
    <x v="65"/>
    <m/>
    <n v="11"/>
    <s v="13-591105-1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1496000"/>
    <m/>
    <m/>
    <m/>
    <m/>
    <n v="13832000"/>
    <m/>
    <n v="55328000"/>
    <n v="55328000"/>
    <s v="OK"/>
    <n v="2"/>
    <m/>
    <m/>
  </r>
  <r>
    <x v="0"/>
    <x v="14"/>
    <s v="Cerro Navia"/>
    <s v="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12"/>
    <s v="13-591105-1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Estación Central"/>
    <s v="Poniente"/>
    <s v="Yo_Emprendo_Semilla_SSyOO"/>
    <x v="4"/>
    <n v="5911"/>
    <n v="30"/>
    <n v="23250000"/>
    <n v="775000"/>
    <m/>
    <n v="30"/>
    <s v="NO"/>
    <s v="Persona"/>
    <s v="Grupo objetivo del Programa/Componente"/>
    <s v="Personas Integrantes SSYO"/>
    <s v="SPP"/>
    <s v="Licitación Pública Regular"/>
    <n v="5"/>
    <x v="65"/>
    <m/>
    <n v="13"/>
    <s v="13-591105-1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437500"/>
    <m/>
    <m/>
    <m/>
    <m/>
    <n v="5812500"/>
    <m/>
    <n v="23250000"/>
    <n v="23250000"/>
    <s v="OK"/>
    <n v="2"/>
    <m/>
    <m/>
  </r>
  <r>
    <x v="0"/>
    <x v="14"/>
    <s v="Pudahuel"/>
    <s v="Poniente"/>
    <s v="Yo_Emprendo_Semilla_SSyOO"/>
    <x v="4"/>
    <n v="5911"/>
    <n v="50"/>
    <n v="38750000"/>
    <n v="775000"/>
    <m/>
    <n v="50"/>
    <s v="NO"/>
    <s v="Persona"/>
    <s v="Grupo objetivo del Programa/Componente"/>
    <s v="Personas Integrantes SSYO"/>
    <s v="SPP"/>
    <s v="Licitación Pública Regular"/>
    <n v="5"/>
    <x v="65"/>
    <m/>
    <n v="13"/>
    <s v="13-591105-1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9062500"/>
    <m/>
    <m/>
    <m/>
    <m/>
    <n v="9687500"/>
    <m/>
    <n v="38750000"/>
    <n v="38750000"/>
    <s v="OK"/>
    <n v="2"/>
    <m/>
    <m/>
  </r>
  <r>
    <x v="0"/>
    <x v="14"/>
    <s v="Lo Prado"/>
    <s v="Poniente"/>
    <s v="Yo_Emprendo_Semilla_SSyOO"/>
    <x v="4"/>
    <n v="5911"/>
    <n v="35"/>
    <n v="27125000"/>
    <n v="775000"/>
    <m/>
    <n v="35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343750"/>
    <m/>
    <m/>
    <m/>
    <m/>
    <n v="6781250"/>
    <m/>
    <n v="27125000"/>
    <n v="27125000"/>
    <s v="OK"/>
    <n v="2"/>
    <m/>
    <m/>
  </r>
  <r>
    <x v="0"/>
    <x v="14"/>
    <s v="Quinta Normal"/>
    <s v="Poniente"/>
    <s v="Yo_Emprendo_Semilla_SSyOO"/>
    <x v="4"/>
    <n v="5911"/>
    <n v="25"/>
    <n v="19375000"/>
    <n v="775000"/>
    <m/>
    <n v="25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4531250"/>
    <m/>
    <m/>
    <m/>
    <m/>
    <n v="4843750"/>
    <m/>
    <n v="19375000"/>
    <n v="19375000"/>
    <s v="OK"/>
    <n v="2"/>
    <m/>
    <m/>
  </r>
  <r>
    <x v="0"/>
    <x v="14"/>
    <s v="Renca"/>
    <s v="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Cerrillos"/>
    <s v="Sur 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a Cisterna"/>
    <s v="Sur 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o Espejo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Maipú"/>
    <s v="Sur 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16"/>
    <s v="13-591105-16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El Bosque"/>
    <s v="Sur Pon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Pedro Aguirre Cerda"/>
    <s v="Sur Poniente"/>
    <s v="Yo_Emprendo_Semilla_SSyOO"/>
    <x v="4"/>
    <n v="5911"/>
    <n v="50"/>
    <n v="39520000"/>
    <n v="790400"/>
    <m/>
    <n v="5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9640000"/>
    <m/>
    <m/>
    <m/>
    <m/>
    <n v="9880000"/>
    <m/>
    <n v="39520000"/>
    <n v="39520000"/>
    <s v="OK"/>
    <n v="2"/>
    <m/>
    <m/>
  </r>
  <r>
    <x v="0"/>
    <x v="14"/>
    <s v="San Ramón"/>
    <s v="Sur Pon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Alhué"/>
    <s v="Territorio 1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Curacaví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María Pint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Melipilla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San Pedr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El Monte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Isla De Maip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Padre Hurtado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Peñaflor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Talagante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onchalí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Huechuraba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Independencia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Quilicur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Recolet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olina"/>
    <s v="Territorio 2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Lampa "/>
    <s v="Territorio 2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Tiltil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Renc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erro Navia"/>
    <s v="Territorio 3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Estación Central"/>
    <s v="Territorio 3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Lo Prado"/>
    <s v="Territorio 3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Pudahuel"/>
    <s v="Territorio 3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Quinta Normal"/>
    <s v="Territorio 3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errillos"/>
    <s v="Territorio 3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Maipú"/>
    <s v="Territorio 3"/>
    <s v="Yo_Emprendo_Semilla"/>
    <x v="5"/>
    <n v="5811"/>
    <n v="17"/>
    <n v="13701456"/>
    <n v="805968"/>
    <n v="17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0276092"/>
    <m/>
    <m/>
    <m/>
    <m/>
    <n v="3425364"/>
    <m/>
    <n v="13701456"/>
    <n v="13701456"/>
    <s v="OK"/>
    <n v="2"/>
    <m/>
    <m/>
  </r>
  <r>
    <x v="0"/>
    <x v="14"/>
    <s v="Buin"/>
    <s v="Territorio 4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Calera De Tango"/>
    <s v="Territorio 4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Paine"/>
    <s v="Territorio 4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San Bernardo"/>
    <s v="Territorio 4"/>
    <s v="Yo_Emprendo_Semilla"/>
    <x v="5"/>
    <n v="5811"/>
    <n v="15"/>
    <n v="12089520"/>
    <n v="805968"/>
    <n v="15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9067140"/>
    <m/>
    <m/>
    <m/>
    <m/>
    <n v="3022380"/>
    <m/>
    <n v="12089520"/>
    <n v="12089520"/>
    <s v="OK"/>
    <n v="2"/>
    <m/>
    <m/>
  </r>
  <r>
    <x v="0"/>
    <x v="14"/>
    <s v="El Bosque"/>
    <s v="Territorio 4"/>
    <s v="Yo_Emprendo_Semilla"/>
    <x v="5"/>
    <n v="5811"/>
    <n v="13"/>
    <n v="10477584"/>
    <n v="805968"/>
    <n v="13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858188"/>
    <m/>
    <m/>
    <m/>
    <m/>
    <n v="2619396"/>
    <m/>
    <n v="10477584"/>
    <n v="10477584"/>
    <s v="OK"/>
    <n v="2"/>
    <m/>
    <m/>
  </r>
  <r>
    <x v="0"/>
    <x v="14"/>
    <s v="La Cisterna"/>
    <s v="Territorio 4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Lo Espejo"/>
    <s v="Territorio 4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Pedro Aguirre Cerda"/>
    <s v="Territorio 4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Lo Barnechea"/>
    <s v="Territorio 5"/>
    <s v="Yo_Emprendo_Semilla"/>
    <x v="5"/>
    <n v="5811"/>
    <n v="3"/>
    <n v="2417904"/>
    <n v="805968"/>
    <n v="3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813428"/>
    <m/>
    <m/>
    <m/>
    <m/>
    <n v="604476"/>
    <m/>
    <n v="2417904"/>
    <n v="2417904"/>
    <s v="OK"/>
    <n v="2"/>
    <m/>
    <m/>
  </r>
  <r>
    <x v="0"/>
    <x v="14"/>
    <s v="Santiago"/>
    <s v="Territorio 5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La Reina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Las Condes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Macul"/>
    <s v="Territorio 5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Ñuñoa"/>
    <s v="Territorio 5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Peñalolén"/>
    <s v="Territorio 5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Providencia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San Miguel"/>
    <s v="Territorio 5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San Ramón"/>
    <s v="Territorio 5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La Pintana"/>
    <s v="Territorio 6"/>
    <s v="Yo_Emprendo_Semilla"/>
    <x v="5"/>
    <n v="5811"/>
    <n v="14"/>
    <n v="11283552"/>
    <n v="805968"/>
    <n v="14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x v="0"/>
    <x v="14"/>
    <s v="Pirque"/>
    <s v="Territorio 6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Puente Alto"/>
    <s v="Territorio 6"/>
    <s v="Yo_Emprendo_Semilla"/>
    <x v="5"/>
    <n v="5811"/>
    <n v="22"/>
    <n v="17731296"/>
    <n v="805968"/>
    <n v="22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3298472"/>
    <m/>
    <m/>
    <m/>
    <m/>
    <n v="4432824"/>
    <m/>
    <n v="17731296"/>
    <n v="17731296"/>
    <s v="OK"/>
    <n v="2"/>
    <m/>
    <m/>
  </r>
  <r>
    <x v="0"/>
    <x v="14"/>
    <s v="San José de Maipo"/>
    <s v="Territorio 6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La Florida"/>
    <s v="Territorio 6"/>
    <s v="Yo_Emprendo_Semilla"/>
    <x v="5"/>
    <n v="5811"/>
    <n v="14"/>
    <n v="11283552"/>
    <n v="805968"/>
    <n v="14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x v="0"/>
    <x v="14"/>
    <s v="La Granja"/>
    <s v="Territorio 6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San Joaquín"/>
    <s v="Territorio 6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Quilicura"/>
    <s v="Centro Nor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Colina"/>
    <s v="Chacabuco 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Lampa "/>
    <s v="Chacabuco 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Tiltil"/>
    <s v="Chacabuco 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La Pintana"/>
    <s v="Cordillera Sur"/>
    <s v="Yo_Emprendo_Semilla_SSyOO"/>
    <x v="4"/>
    <n v="5911"/>
    <n v="35"/>
    <n v="29890000"/>
    <n v="854000"/>
    <m/>
    <n v="3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989000"/>
    <m/>
    <m/>
    <n v="26901000"/>
    <m/>
    <m/>
    <m/>
    <n v="29890000"/>
    <n v="29890000"/>
    <s v="OK"/>
    <n v="2"/>
    <m/>
    <m/>
  </r>
  <r>
    <x v="0"/>
    <x v="14"/>
    <s v="Pirque"/>
    <s v="Cordillera Sur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Puente Alto"/>
    <s v="Cordillera Sur"/>
    <s v="Yo_Emprendo_Semilla_SSyOO"/>
    <x v="4"/>
    <n v="5911"/>
    <n v="50"/>
    <n v="42700000"/>
    <n v="854000"/>
    <m/>
    <n v="5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0"/>
    <m/>
    <m/>
    <n v="38430000"/>
    <m/>
    <m/>
    <m/>
    <n v="42700000"/>
    <n v="42700000"/>
    <s v="OK"/>
    <n v="2"/>
    <m/>
    <m/>
  </r>
  <r>
    <x v="0"/>
    <x v="14"/>
    <s v="San José de Maipo"/>
    <s v="Cordillera Sur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Buin"/>
    <s v="Maipo"/>
    <s v="Yo_Emprendo_Semilla_SSyOO"/>
    <x v="4"/>
    <n v="5911"/>
    <n v="16"/>
    <n v="13664000"/>
    <n v="854000"/>
    <m/>
    <n v="16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x v="0"/>
    <x v="14"/>
    <s v="Calera De Tango"/>
    <s v="Maipo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Paine"/>
    <s v="Maipo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San Bernardo"/>
    <s v="Maipo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Alhué"/>
    <s v="Melipilla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Curacaví"/>
    <s v="Melipilla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María Pinto"/>
    <s v="Melipilla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Melipilla"/>
    <s v="Melipilla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San Pedro"/>
    <s v="Melipilla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El Monte"/>
    <s v="Talagante"/>
    <s v="Yo_Emprendo_Semilla_SSyOO"/>
    <x v="4"/>
    <n v="5911"/>
    <n v="10"/>
    <n v="8540000"/>
    <n v="854000"/>
    <m/>
    <n v="1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x v="0"/>
    <x v="14"/>
    <s v="Isla De Maipo"/>
    <s v="Talagante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Padre Hurtado"/>
    <s v="Talaga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Peñaflor"/>
    <s v="Talaga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Talagante"/>
    <s v="Talaga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Conchalí"/>
    <s v="Centro Norte"/>
    <s v="Yo_Emprendo_Semilla_SSyOO"/>
    <x v="4"/>
    <n v="5911"/>
    <n v="16"/>
    <n v="13664000"/>
    <n v="854000"/>
    <m/>
    <n v="16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x v="0"/>
    <x v="14"/>
    <s v="Huechuraba"/>
    <s v="Centro Nor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Independencia"/>
    <s v="Centro Norte"/>
    <s v="Yo_Emprendo_Semilla_SSyOO"/>
    <x v="4"/>
    <n v="5911"/>
    <n v="10"/>
    <n v="8540000"/>
    <n v="854000"/>
    <m/>
    <n v="1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x v="0"/>
    <x v="14"/>
    <s v="Lo Barnechea"/>
    <s v="Centro Nor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Recoleta"/>
    <s v="Centro Nor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Santiago"/>
    <s v="Centro Norte"/>
    <s v="Yo_Emprendo_Semilla_SSyOO"/>
    <x v="4"/>
    <n v="5911"/>
    <n v="23"/>
    <n v="19642000"/>
    <n v="854000"/>
    <m/>
    <n v="23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964200"/>
    <m/>
    <m/>
    <n v="17677800"/>
    <m/>
    <m/>
    <m/>
    <n v="19642000"/>
    <n v="19642000"/>
    <s v="OK"/>
    <n v="2"/>
    <m/>
    <m/>
  </r>
  <r>
    <x v="0"/>
    <x v="14"/>
    <s v="La Florida"/>
    <s v="Oriente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La Granja"/>
    <s v="Or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Macul"/>
    <s v="Or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La Reina"/>
    <s v="Oriente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Las Condes"/>
    <s v="Orien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Ñuñoa"/>
    <s v="Oriente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Peñalolén"/>
    <s v="Or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Providencia"/>
    <s v="Orien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San Joaquín"/>
    <s v="Oriente"/>
    <s v="Yo_Emprendo_Semilla_SSyOO"/>
    <x v="4"/>
    <n v="5911"/>
    <n v="18"/>
    <n v="15372000"/>
    <n v="854000"/>
    <m/>
    <n v="1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x v="0"/>
    <x v="14"/>
    <s v="Cerro Navia"/>
    <s v="Poniente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Lo Prado"/>
    <s v="Pon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Quinta Normal"/>
    <s v="Pon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Estación Central"/>
    <s v="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Pudahuel"/>
    <s v="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Renca"/>
    <s v="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Cerrillos"/>
    <s v="Sur Poniente"/>
    <s v="Yo_Emprendo_Semilla_SSyOO"/>
    <x v="4"/>
    <n v="5911"/>
    <n v="13"/>
    <n v="11102000"/>
    <n v="854000"/>
    <m/>
    <n v="13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110200"/>
    <m/>
    <m/>
    <n v="9991800"/>
    <m/>
    <m/>
    <m/>
    <n v="11102000"/>
    <n v="11102000"/>
    <s v="OK"/>
    <n v="2"/>
    <m/>
    <m/>
  </r>
  <r>
    <x v="0"/>
    <x v="14"/>
    <s v="El Bosque"/>
    <s v="Sur 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La Cisterna"/>
    <s v="Sur Ponie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Lo Espejo"/>
    <s v="Sur 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Maipú"/>
    <s v="Sur 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Pedro Aguirre Cerda"/>
    <s v="Sur Poniente"/>
    <s v="Yo_Emprendo_Semilla_SSyOO"/>
    <x v="4"/>
    <n v="5911"/>
    <n v="18"/>
    <n v="15372000"/>
    <n v="854000"/>
    <m/>
    <n v="1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x v="0"/>
    <x v="14"/>
    <s v="San Miguel"/>
    <s v="Sur Ponie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San Ramón"/>
    <s v="Sur 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Regional/Provincial"/>
    <s v="Regiona Derivaciones Sociales"/>
    <s v="Yo_Emprendo_Semilla"/>
    <x v="5"/>
    <n v="5811"/>
    <n v="70"/>
    <n v="52500000"/>
    <n v="750000"/>
    <n v="70"/>
    <m/>
    <s v="NO"/>
    <s v="Persona"/>
    <s v="Grupo objetivo del Programa/Componente"/>
    <s v="Derivaciones Sociales"/>
    <s v="Listado Predeterminado con SPP"/>
    <s v="Renovación de Contrato"/>
    <n v="4"/>
    <x v="75"/>
    <m/>
    <n v="1"/>
    <s v="13-581104-01-22"/>
    <m/>
    <m/>
    <m/>
    <s v="--"/>
    <x v="79"/>
    <m/>
    <x v="85"/>
    <m/>
    <m/>
    <s v="--"/>
    <m/>
    <m/>
    <d v="2022-06-28T00:00:00"/>
    <n v="8"/>
    <d v="2023-02-28T00:00:00"/>
    <d v="2023-04-29T00:00:00"/>
    <m/>
    <m/>
    <m/>
    <m/>
    <m/>
    <m/>
    <n v="5250000"/>
    <m/>
    <n v="47250000"/>
    <m/>
    <m/>
    <m/>
    <n v="52500000"/>
    <n v="52500000"/>
    <s v="OK"/>
    <n v="2"/>
    <m/>
    <m/>
  </r>
  <r>
    <x v="0"/>
    <x v="14"/>
    <s v="Puente Alto"/>
    <s v="Cordillera (Fase 2)"/>
    <s v="Acción"/>
    <x v="1"/>
    <n v="3882"/>
    <n v="42"/>
    <n v="23100000"/>
    <n v="550000"/>
    <n v="4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1"/>
    <s v="13-388201-01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4620000"/>
    <m/>
    <m/>
    <n v="18480000"/>
    <m/>
    <m/>
    <m/>
    <m/>
    <m/>
    <m/>
    <n v="23100000"/>
    <n v="23100000"/>
    <s v="OK"/>
    <n v="2"/>
    <m/>
    <m/>
  </r>
  <r>
    <x v="0"/>
    <x v="14"/>
    <s v="La Pintana"/>
    <s v="Cordillera (Fase 2)"/>
    <s v="Acción"/>
    <x v="1"/>
    <n v="3882"/>
    <n v="24"/>
    <n v="13200000"/>
    <n v="550000"/>
    <n v="24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1"/>
    <s v="13-388201-01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640000"/>
    <m/>
    <m/>
    <n v="10560000"/>
    <m/>
    <m/>
    <m/>
    <m/>
    <m/>
    <m/>
    <n v="13200000"/>
    <n v="13200000"/>
    <s v="OK"/>
    <n v="2"/>
    <m/>
    <m/>
  </r>
  <r>
    <x v="0"/>
    <x v="14"/>
    <s v="El Bosque"/>
    <s v="Poniente Sur (Fase 2)"/>
    <s v="Acción"/>
    <x v="1"/>
    <n v="3882"/>
    <n v="22"/>
    <n v="12100000"/>
    <n v="550000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420000"/>
    <m/>
    <m/>
    <n v="9680000"/>
    <m/>
    <m/>
    <m/>
    <m/>
    <m/>
    <m/>
    <n v="12100000"/>
    <n v="12100000"/>
    <s v="OK"/>
    <n v="2"/>
    <m/>
    <m/>
  </r>
  <r>
    <x v="0"/>
    <x v="14"/>
    <s v="Pedro Aguirre Cerda"/>
    <s v="Poniente Sur (Fase 2)"/>
    <s v="Acción"/>
    <x v="1"/>
    <n v="3882"/>
    <n v="20"/>
    <n v="11000000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x v="0"/>
    <x v="14"/>
    <s v="Cerrillos"/>
    <s v="Poniente Sur (Fase 2)"/>
    <s v="Acción"/>
    <x v="1"/>
    <n v="3882"/>
    <n v="15"/>
    <n v="8250000"/>
    <n v="550000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650000"/>
    <m/>
    <m/>
    <n v="6600000"/>
    <m/>
    <m/>
    <m/>
    <m/>
    <m/>
    <m/>
    <n v="8250000"/>
    <n v="8250000"/>
    <s v="OK"/>
    <n v="2"/>
    <m/>
    <m/>
  </r>
  <r>
    <x v="0"/>
    <x v="14"/>
    <s v="Lo Prado"/>
    <s v="Poniente (Fase 2)"/>
    <s v="Acción"/>
    <x v="1"/>
    <n v="3882"/>
    <n v="19"/>
    <n v="10450000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x v="0"/>
    <x v="14"/>
    <s v="Estación Central"/>
    <s v="Ponien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Quinta Normal"/>
    <s v="Ponien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Colina"/>
    <s v="Chacabuco (Fase 2)"/>
    <s v="Acción"/>
    <x v="1"/>
    <n v="3882"/>
    <n v="20"/>
    <n v="11000000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x v="0"/>
    <x v="14"/>
    <s v="Lampa "/>
    <s v="Chacabuco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Tiltil"/>
    <s v="Chacabuco (Fase 2)"/>
    <s v="Acción"/>
    <x v="1"/>
    <n v="3882"/>
    <n v="16"/>
    <n v="880000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x v="0"/>
    <x v="14"/>
    <s v="Recoleta"/>
    <s v="Centro Norte (Fase 2)"/>
    <s v="Acción"/>
    <x v="1"/>
    <n v="3882"/>
    <n v="19"/>
    <n v="10450000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x v="0"/>
    <x v="14"/>
    <s v="Conchalí"/>
    <s v="Centro Nor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Santiago"/>
    <s v="Centro Norte (Fase 2)"/>
    <s v="Acción"/>
    <x v="1"/>
    <n v="3882"/>
    <n v="16"/>
    <n v="880000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x v="0"/>
    <x v="14"/>
    <s v="El Monte"/>
    <s v="Talagante 1"/>
    <s v="Acción"/>
    <x v="0"/>
    <n v="3881"/>
    <n v="25"/>
    <n v="15635050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1"/>
    <s v="13-388101-01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x v="0"/>
    <x v="14"/>
    <s v="Isla de Maipo"/>
    <s v="Talagante 1"/>
    <s v="Acción"/>
    <x v="0"/>
    <n v="3881"/>
    <n v="25"/>
    <n v="15635050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1"/>
    <s v="13-388101-01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x v="0"/>
    <x v="14"/>
    <s v="Padre Hurtado"/>
    <s v="Talagante 2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Peñaflor"/>
    <s v="Talagante 2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Talagante"/>
    <s v="Talagante 2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San Pedro"/>
    <s v="Melipilla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Melipilla"/>
    <s v="Melipilla"/>
    <s v="Acción"/>
    <x v="0"/>
    <n v="3881"/>
    <n v="20"/>
    <n v="12508020"/>
    <n v="625401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501604"/>
    <m/>
    <m/>
    <n v="10006416"/>
    <m/>
    <m/>
    <m/>
    <m/>
    <n v="12508020"/>
    <n v="12508020"/>
    <s v="OK"/>
    <n v="2"/>
    <m/>
    <m/>
  </r>
  <r>
    <x v="0"/>
    <x v="14"/>
    <s v="Curacaví"/>
    <s v="Melipilla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María Pinto"/>
    <s v="Melipilla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Buin"/>
    <s v="Maipo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paine"/>
    <s v="Maipo"/>
    <s v="Acción"/>
    <x v="0"/>
    <n v="3881"/>
    <n v="15"/>
    <n v="9381015"/>
    <n v="625401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1876203"/>
    <m/>
    <m/>
    <n v="7504812"/>
    <m/>
    <m/>
    <m/>
    <m/>
    <n v="9381015"/>
    <n v="9381015"/>
    <s v="OK"/>
    <n v="2"/>
    <m/>
    <m/>
  </r>
  <r>
    <x v="0"/>
    <x v="14"/>
    <s v="san Bernardo"/>
    <s v="Maipo"/>
    <s v="Acción"/>
    <x v="0"/>
    <n v="3881"/>
    <n v="28"/>
    <n v="17511228"/>
    <n v="625401"/>
    <n v="2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502246"/>
    <m/>
    <m/>
    <n v="14008982"/>
    <m/>
    <m/>
    <m/>
    <m/>
    <n v="17511228"/>
    <n v="17511228"/>
    <s v="OK"/>
    <n v="2"/>
    <m/>
    <m/>
  </r>
  <r>
    <x v="0"/>
    <x v="14"/>
    <s v="Cerro Navia"/>
    <s v="Poniente "/>
    <s v="Acción"/>
    <x v="0"/>
    <n v="3881"/>
    <n v="26"/>
    <n v="16260426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x v="0"/>
    <x v="14"/>
    <s v="Renca"/>
    <s v="Poniente "/>
    <s v="Acción"/>
    <x v="0"/>
    <n v="3881"/>
    <n v="26"/>
    <n v="16260426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x v="0"/>
    <x v="14"/>
    <s v="Pudahuel"/>
    <s v="Pon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La Granja"/>
    <s v="Or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Peñalolén"/>
    <s v="Or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San Joaquín"/>
    <s v="Oriente "/>
    <s v="Acción"/>
    <x v="0"/>
    <n v="3881"/>
    <n v="19"/>
    <n v="11882619"/>
    <n v="625401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376524"/>
    <m/>
    <m/>
    <n v="9506095"/>
    <m/>
    <m/>
    <m/>
    <m/>
    <n v="11882619"/>
    <n v="11882619"/>
    <s v="OK"/>
    <n v="2"/>
    <m/>
    <m/>
  </r>
  <r>
    <x v="0"/>
    <x v="14"/>
    <s v="Macul"/>
    <s v="Oriente "/>
    <s v="Acción"/>
    <x v="0"/>
    <n v="3881"/>
    <n v="17"/>
    <n v="10631834"/>
    <n v="625402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7"/>
    <m/>
    <m/>
    <n v="8505467"/>
    <m/>
    <m/>
    <m/>
    <m/>
    <n v="10631834"/>
    <n v="10631834"/>
    <s v="OK"/>
    <n v="2"/>
    <m/>
    <m/>
  </r>
  <r>
    <x v="0"/>
    <x v="14"/>
    <s v="Ñuñoa"/>
    <s v="Oriente 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Huechuraba"/>
    <s v="Centro norte 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Independencia"/>
    <s v="Centro norte 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Quilicura"/>
    <s v="Centro norte 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Maipú"/>
    <s v="Poniente 1"/>
    <s v="Acción"/>
    <x v="0"/>
    <n v="3881"/>
    <n v="35"/>
    <n v="21889035"/>
    <n v="625401"/>
    <n v="3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8"/>
    <s v="13-388101-08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4377807"/>
    <m/>
    <m/>
    <n v="17511228"/>
    <m/>
    <m/>
    <m/>
    <m/>
    <n v="21889035"/>
    <n v="21889035"/>
    <s v="OK"/>
    <n v="2"/>
    <m/>
    <m/>
  </r>
  <r>
    <x v="0"/>
    <x v="14"/>
    <s v="Lo Espejo"/>
    <s v="Poniente 1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8"/>
    <s v="13-388101-08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San Ramón"/>
    <s v="Poniente 2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La Cisterna"/>
    <s v="Poniente 2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San Miguel"/>
    <s v="Poniente 2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Regional/Provincial"/>
    <s v="Regional / provincial "/>
    <s v="Acción_autogestionada"/>
    <x v="2"/>
    <n v="3701"/>
    <n v="22"/>
    <n v="45936000"/>
    <n v="2088000"/>
    <n v="22"/>
    <m/>
    <s v="SI"/>
    <s v="Organización (Aplica en Accion Autogestonada)"/>
    <s v="Grupo objetivo del Programa/Componente"/>
    <s v="Organizaciones comunitarias que representen a comunas que  cumplan con una concentración igual o mayor al 65% de hogares con RSH en tramo 60%. Las comunas que no cumplan con la condición, quedarán excluídas de la convocatoria."/>
    <s v="Autogestionados"/>
    <s v="Licitación Pública Regular"/>
    <n v="1"/>
    <x v="31"/>
    <m/>
    <n v="1"/>
    <s v="13-370101-01-22"/>
    <m/>
    <m/>
    <m/>
    <s v="--"/>
    <x v="81"/>
    <n v="20"/>
    <x v="86"/>
    <d v="2022-05-09T00:00:00"/>
    <n v="20"/>
    <d v="2022-05-29T00:00:00"/>
    <d v="2022-06-22T00:00:00"/>
    <n v="15"/>
    <d v="2022-07-07T00:00:00"/>
    <n v="6"/>
    <d v="2023-01-07T00:00:00"/>
    <d v="2023-03-08T00:00:00"/>
    <m/>
    <m/>
    <m/>
    <m/>
    <m/>
    <n v="45936000"/>
    <m/>
    <m/>
    <m/>
    <m/>
    <m/>
    <m/>
    <n v="45936000"/>
    <n v="45936000"/>
    <s v="OK"/>
    <n v="1"/>
    <m/>
    <m/>
  </r>
  <r>
    <x v="0"/>
    <x v="14"/>
    <s v="La Florida"/>
    <s v="Población Los Navíos"/>
    <s v="Acción_Local"/>
    <x v="3"/>
    <n v="7233"/>
    <n v="1"/>
    <n v="35738500"/>
    <n v="35738500"/>
    <n v="1"/>
    <m/>
    <s v="NO"/>
    <s v="Territorios/Barrios (Aplica en Acción Local)"/>
    <s v="Grupo objetivo del Programa/Componente"/>
    <s v="Territorio o barrio vulnerable con un 60% de los hogares se encuentren en el tramo del 40%"/>
    <s v="Listado Predeterminado"/>
    <s v="Licitación Pública Regular"/>
    <n v="1"/>
    <x v="32"/>
    <m/>
    <n v="1"/>
    <s v="13-723301-01-22"/>
    <m/>
    <m/>
    <m/>
    <s v="--"/>
    <x v="74"/>
    <n v="20"/>
    <x v="39"/>
    <d v="2022-04-05T00:00:00"/>
    <n v="15"/>
    <d v="2022-04-20T00:00:00"/>
    <d v="2022-04-30T00:00:00"/>
    <n v="15"/>
    <d v="2022-05-15T00:00:00"/>
    <n v="11"/>
    <d v="2023-04-15T00:00:00"/>
    <d v="2023-06-14T00:00:00"/>
    <m/>
    <m/>
    <m/>
    <m/>
    <n v="7147700"/>
    <m/>
    <m/>
    <n v="28590800"/>
    <m/>
    <m/>
    <m/>
    <m/>
    <n v="35738500"/>
    <n v="35738500"/>
    <s v="OK"/>
    <n v="2"/>
    <m/>
    <m/>
  </r>
  <r>
    <x v="0"/>
    <x v="14"/>
    <s v="Melipilla"/>
    <s v="Rural"/>
    <s v="Apoyo_a_tu_Plan_laboral"/>
    <x v="8"/>
    <n v="8913"/>
    <n v="20"/>
    <n v="13356000"/>
    <n v="6678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1"/>
    <s v="13-891301-01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San Bernardo"/>
    <s v="Rural"/>
    <s v="Apoyo_a_tu_Plan_laboral"/>
    <x v="8"/>
    <n v="8913"/>
    <n v="29"/>
    <n v="16536000"/>
    <n v="570207"/>
    <m/>
    <n v="29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1"/>
    <s v="13-891301-01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3307200"/>
    <m/>
    <m/>
    <n v="13228800"/>
    <m/>
    <m/>
    <m/>
    <m/>
    <m/>
    <n v="16536000"/>
    <n v="16536000"/>
    <s v="OK"/>
    <n v="2"/>
    <m/>
    <m/>
  </r>
  <r>
    <x v="0"/>
    <x v="14"/>
    <s v="Recoleta"/>
    <s v="Centro norte "/>
    <s v="Apoyo_a_tu_Plan_laboral"/>
    <x v="8"/>
    <n v="8913"/>
    <n v="21"/>
    <n v="13356000"/>
    <n v="636000"/>
    <m/>
    <n v="21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Santiago"/>
    <s v="Centro norte "/>
    <s v="Apoyo_a_tu_Plan_laboral"/>
    <x v="8"/>
    <n v="8913"/>
    <n v="22"/>
    <n v="13356000"/>
    <n v="607091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Quinta Normal"/>
    <s v="Centro norte 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Lo Prado"/>
    <s v="Poniente"/>
    <s v="Apoyo_a_tu_Plan_laboral"/>
    <x v="8"/>
    <n v="8913"/>
    <n v="23"/>
    <n v="12720000"/>
    <n v="553043"/>
    <m/>
    <n v="23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Quilicura"/>
    <s v="Poniente"/>
    <s v="Apoyo_a_tu_Plan_laboral"/>
    <x v="8"/>
    <n v="8913"/>
    <n v="22"/>
    <n v="12720000"/>
    <n v="578182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Estación Central"/>
    <s v="Poniente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Pedro Aguirre Cerda"/>
    <s v="Poniente Sur"/>
    <s v="Apoyo_a_tu_Plan_laboral"/>
    <x v="8"/>
    <n v="8913"/>
    <n v="22"/>
    <n v="13356000"/>
    <n v="607091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La Cisterna"/>
    <s v="Poniente Sur"/>
    <s v="Apoyo_a_tu_Plan_laboral"/>
    <x v="8"/>
    <n v="8913"/>
    <n v="18"/>
    <n v="11448000"/>
    <n v="636000"/>
    <m/>
    <n v="18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289600"/>
    <m/>
    <m/>
    <n v="9158400"/>
    <m/>
    <m/>
    <m/>
    <m/>
    <m/>
    <n v="11448000"/>
    <n v="11448000"/>
    <s v="OK"/>
    <n v="2"/>
    <m/>
    <m/>
  </r>
  <r>
    <x v="0"/>
    <x v="14"/>
    <s v="Conchalí"/>
    <s v="Poniente Sur"/>
    <s v="Apoyo_a_tu_Plan_laboral"/>
    <x v="8"/>
    <n v="8913"/>
    <n v="23"/>
    <n v="13356000"/>
    <n v="580696"/>
    <m/>
    <n v="23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Regional/Provincial"/>
    <s v="Regional"/>
    <s v="Yo_Emprendo"/>
    <x v="6"/>
    <n v="4881"/>
    <n v="40"/>
    <n v="40000000"/>
    <n v="1000000"/>
    <n v="40"/>
    <m/>
    <s v="NO"/>
    <s v="Persona"/>
    <s v="Personas con dependencia y cuidadores"/>
    <s v="Personas en situación de discapacidad y en condiciones de vulnerabIilidad, que requieren apoyo para emprender y que cumplen con las caracteristicas generales del  Programa Yo Emprendo Básico e integran los Programas de rehabilitación de Teletón. "/>
    <s v="Listado Predeterminado con SPP"/>
    <s v="Licitación Pública Regular"/>
    <n v="4"/>
    <x v="64"/>
    <m/>
    <n v="1"/>
    <s v="13-488104-01-22"/>
    <m/>
    <m/>
    <m/>
    <s v="--"/>
    <x v="83"/>
    <n v="18"/>
    <x v="87"/>
    <d v="2022-05-17T00:00:00"/>
    <n v="15"/>
    <d v="2022-06-01T00:00:00"/>
    <d v="2022-06-06T00:00:00"/>
    <n v="10"/>
    <d v="2022-06-16T00:00:00"/>
    <n v="8"/>
    <d v="2023-02-16T00:00:00"/>
    <d v="2023-04-17T00:00:00"/>
    <m/>
    <m/>
    <m/>
    <m/>
    <m/>
    <n v="4000000"/>
    <m/>
    <m/>
    <m/>
    <n v="36000000"/>
    <m/>
    <m/>
    <n v="40000000"/>
    <n v="40000000"/>
    <s v="OK"/>
    <n v="2"/>
    <m/>
    <m/>
  </r>
  <r>
    <x v="0"/>
    <x v="14"/>
    <s v="Regional/Provincial"/>
    <s v="Regional"/>
    <s v="Yo_Emprendo"/>
    <x v="13"/>
    <n v="4889"/>
    <n v="45"/>
    <n v="45000000"/>
    <n v="1000000"/>
    <n v="45"/>
    <m/>
    <s v="NO"/>
    <s v="Persona"/>
    <s v="Grupo objetivo del Programa/Componente"/>
    <s v="Usuarios/as de los Programas FOSIS que requieren espacios de comercializacion."/>
    <s v="Listado Predeterminado"/>
    <s v="Licitación Pública Regular"/>
    <n v="5"/>
    <x v="47"/>
    <m/>
    <n v="1"/>
    <s v="13-488905-01-22"/>
    <m/>
    <m/>
    <m/>
    <s v="--"/>
    <x v="83"/>
    <n v="18"/>
    <x v="87"/>
    <d v="2022-05-17T00:00:00"/>
    <n v="15"/>
    <d v="2022-06-01T00:00:00"/>
    <d v="2022-06-06T00:00:00"/>
    <n v="10"/>
    <d v="2022-06-16T00:00:00"/>
    <n v="5"/>
    <d v="2022-11-16T00:00:00"/>
    <d v="2023-01-15T00:00:00"/>
    <m/>
    <m/>
    <m/>
    <m/>
    <m/>
    <n v="45000000"/>
    <m/>
    <m/>
    <m/>
    <m/>
    <m/>
    <m/>
    <n v="45000000"/>
    <n v="45000000"/>
    <s v="OK"/>
    <n v="1"/>
    <m/>
    <m/>
  </r>
  <r>
    <x v="0"/>
    <x v="14"/>
    <s v="Estación Central"/>
    <s v="Poniente 1"/>
    <s v="Yo_Emprendo"/>
    <x v="6"/>
    <n v="4881"/>
    <n v="18"/>
    <n v="1800000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Conchalí"/>
    <s v="Centro Nor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Huechuraba"/>
    <s v="Centro Nor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Independencia"/>
    <s v="Centro Nor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s Condes"/>
    <s v="Oriente 1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o Barnechea"/>
    <s v="Centro Norte 1"/>
    <s v="Yo_Emprendo"/>
    <x v="6"/>
    <n v="4881"/>
    <n v="6"/>
    <n v="6000000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x v="0"/>
    <x v="14"/>
    <s v="Quilicura"/>
    <s v="Centro Nor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Recoleta"/>
    <s v="Centro Norte"/>
    <s v="Yo_Emprendo"/>
    <x v="6"/>
    <n v="4881"/>
    <n v="19"/>
    <n v="19000000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Santiago"/>
    <s v="Centro Nor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Colina"/>
    <s v="Chacabuco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mpa "/>
    <s v="Chacabuco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Tiltil"/>
    <s v="Chacabuco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La Pintana"/>
    <s v="Cordillera Sur"/>
    <s v="Yo_Emprendo"/>
    <x v="6"/>
    <n v="4881"/>
    <n v="25"/>
    <n v="25000000"/>
    <n v="1000000"/>
    <n v="2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500000"/>
    <m/>
    <m/>
    <m/>
    <n v="22500000"/>
    <m/>
    <m/>
    <m/>
    <n v="25000000"/>
    <n v="25000000"/>
    <s v="OK"/>
    <n v="2"/>
    <m/>
    <m/>
  </r>
  <r>
    <x v="0"/>
    <x v="14"/>
    <s v="Pirque"/>
    <s v="Cordillera Sur"/>
    <s v="Yo_Emprendo"/>
    <x v="6"/>
    <n v="4881"/>
    <n v="6"/>
    <n v="6000000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x v="0"/>
    <x v="14"/>
    <s v="Puente Alto"/>
    <s v="Cordillera Sur"/>
    <s v="Yo_Emprendo"/>
    <x v="6"/>
    <n v="4881"/>
    <n v="47"/>
    <n v="47000000"/>
    <n v="1000000"/>
    <n v="4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4700000"/>
    <m/>
    <m/>
    <m/>
    <n v="42300000"/>
    <m/>
    <m/>
    <m/>
    <n v="47000000"/>
    <n v="47000000"/>
    <s v="OK"/>
    <n v="2"/>
    <m/>
    <m/>
  </r>
  <r>
    <x v="0"/>
    <x v="14"/>
    <s v="San José de Maipo"/>
    <s v="Cordillera Sur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Buin"/>
    <s v="Maipo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Calera de Tango"/>
    <s v="Maipo"/>
    <s v="Yo_Emprendo"/>
    <x v="6"/>
    <n v="4881"/>
    <n v="9"/>
    <n v="9000000"/>
    <n v="1000000"/>
    <n v="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Paine"/>
    <s v="Maipo"/>
    <s v="Yo_Emprendo"/>
    <x v="6"/>
    <n v="4881"/>
    <n v="14"/>
    <n v="14000000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 Bernardo"/>
    <s v="Maipo"/>
    <s v="Yo_Emprendo"/>
    <x v="6"/>
    <n v="4881"/>
    <n v="27"/>
    <n v="27000000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x v="0"/>
    <x v="14"/>
    <s v="Alhué"/>
    <s v="Melipilla"/>
    <s v="Yo_Emprendo"/>
    <x v="6"/>
    <n v="4881"/>
    <n v="11"/>
    <n v="11000000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Curacaví"/>
    <s v="Melipilla"/>
    <s v="Yo_Emprendo"/>
    <x v="6"/>
    <n v="4881"/>
    <n v="14"/>
    <n v="14000000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María Pinto"/>
    <s v="Melipilla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Melipilla"/>
    <s v="Melipilla"/>
    <s v="Yo_Emprendo"/>
    <x v="6"/>
    <n v="4881"/>
    <n v="19"/>
    <n v="19000000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San Pedro"/>
    <s v="Melipilla"/>
    <s v="Yo_Emprendo"/>
    <x v="6"/>
    <n v="4881"/>
    <n v="13"/>
    <n v="13000000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a Granja"/>
    <s v="Or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La Reina"/>
    <s v="Oriente 1"/>
    <s v="Yo_Emprendo"/>
    <x v="6"/>
    <n v="4881"/>
    <n v="11"/>
    <n v="11000000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Ñuñoa"/>
    <s v="Orien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Joaquín"/>
    <s v="Orie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Florida"/>
    <s v="Oriente 1"/>
    <s v="Yo_Emprendo"/>
    <x v="6"/>
    <n v="4881"/>
    <n v="27"/>
    <n v="27000000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x v="0"/>
    <x v="14"/>
    <s v="Macul"/>
    <s v="Oriente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Peñalolén"/>
    <s v="Or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Providencia"/>
    <s v="Oriente 1"/>
    <s v="Yo_Emprendo"/>
    <x v="6"/>
    <n v="4881"/>
    <n v="10"/>
    <n v="10000000"/>
    <n v="1000000"/>
    <n v="1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Cerro Navia"/>
    <s v="Poniente 1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Lo Prado"/>
    <s v="Ponien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Pudahuel"/>
    <s v="Poniente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Quinta Normal"/>
    <s v="Poniente"/>
    <s v="Yo_Emprendo"/>
    <x v="6"/>
    <n v="4881"/>
    <n v="18"/>
    <n v="1800000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Renca"/>
    <s v="Pon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Cerrillos"/>
    <s v="Sur Ponieniente 1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Lo Espejo"/>
    <s v="Sur Ponienien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Maipú"/>
    <s v="Sur Ponieniente 1"/>
    <s v="Yo_Emprendo"/>
    <x v="6"/>
    <n v="4881"/>
    <n v="32"/>
    <n v="32000000"/>
    <n v="1000000"/>
    <n v="3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200000"/>
    <m/>
    <m/>
    <m/>
    <n v="28800000"/>
    <m/>
    <m/>
    <m/>
    <n v="32000000"/>
    <n v="32000000"/>
    <s v="OK"/>
    <n v="2"/>
    <m/>
    <m/>
  </r>
  <r>
    <x v="0"/>
    <x v="14"/>
    <s v="Pedro Aguirre Cerda"/>
    <s v="Sur Ponieniente 1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El Bosque"/>
    <s v="Sur Ponieniente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La Cisterna"/>
    <s v="Sur Ponienie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San Miguel"/>
    <s v="Sur Ponieniente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Ramón"/>
    <s v="Sur Ponienien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El Monte"/>
    <s v="Talagante"/>
    <s v="Yo_Emprendo"/>
    <x v="6"/>
    <n v="4881"/>
    <n v="13"/>
    <n v="13000000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Isla de Maipo"/>
    <s v="Talagante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adre Hurtado"/>
    <s v="Talagante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eñaflor"/>
    <s v="Talaga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Talagante"/>
    <s v="Talagante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Conchalí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Huechuraba"/>
    <s v="Centro Nor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Independencia"/>
    <s v="Centro Nor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s Condes"/>
    <s v="Oriente 1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o Barnechea"/>
    <s v="Centro Norte"/>
    <s v="Yo_Emprendo"/>
    <x v="6"/>
    <n v="4881"/>
    <n v="5"/>
    <n v="5000000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Quilicura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Recoleta"/>
    <s v="Centro Norte"/>
    <s v="Yo_Emprendo"/>
    <x v="6"/>
    <n v="4881"/>
    <n v="15"/>
    <n v="15000000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tiago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Colina"/>
    <s v="Chacabuc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mpa "/>
    <s v="Chacabuco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Tiltil"/>
    <s v="Chacabuc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 Pintana"/>
    <s v="Cordillera Sur"/>
    <s v="Yo_Emprendo"/>
    <x v="6"/>
    <n v="4881"/>
    <n v="20"/>
    <n v="20000000"/>
    <n v="1000000"/>
    <n v="2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Pirque"/>
    <s v="Cordillera Sur"/>
    <s v="Yo_Emprendo"/>
    <x v="6"/>
    <n v="4881"/>
    <n v="5"/>
    <n v="5000000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Puente Alto"/>
    <s v="Cordillera Sur"/>
    <s v="Yo_Emprendo"/>
    <x v="6"/>
    <n v="4881"/>
    <n v="36"/>
    <n v="36000000"/>
    <n v="1000000"/>
    <n v="3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600000"/>
    <m/>
    <m/>
    <m/>
    <n v="32400000"/>
    <m/>
    <m/>
    <m/>
    <n v="36000000"/>
    <n v="36000000"/>
    <s v="OK"/>
    <n v="2"/>
    <m/>
    <m/>
  </r>
  <r>
    <x v="0"/>
    <x v="14"/>
    <s v="San José de Maipo"/>
    <s v="Cordillera Sur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Buin"/>
    <s v="Maip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Calera de Tango"/>
    <s v="Maipo"/>
    <s v="Yo_Emprendo"/>
    <x v="6"/>
    <n v="4881"/>
    <n v="7"/>
    <n v="7000000"/>
    <n v="1000000"/>
    <n v="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x v="0"/>
    <x v="14"/>
    <s v="Paine"/>
    <s v="Maipo"/>
    <s v="Yo_Emprendo"/>
    <x v="6"/>
    <n v="4881"/>
    <n v="11"/>
    <n v="11000000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San Bernardo"/>
    <s v="Maipo"/>
    <s v="Yo_Emprendo"/>
    <x v="6"/>
    <n v="4881"/>
    <n v="21"/>
    <n v="21000000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Alhué"/>
    <s v="Melipilla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Curacaví"/>
    <s v="Melipilla"/>
    <s v="Yo_Emprendo"/>
    <x v="6"/>
    <n v="4881"/>
    <n v="11"/>
    <n v="11000000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María Pinto"/>
    <s v="Melipilla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Melipilla"/>
    <s v="Melipilla"/>
    <s v="Yo_Emprendo"/>
    <x v="6"/>
    <n v="4881"/>
    <n v="15"/>
    <n v="15000000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Pedro"/>
    <s v="Melipilla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La Florida"/>
    <s v="Oriente"/>
    <s v="Yo_Emprendo"/>
    <x v="6"/>
    <n v="4881"/>
    <n v="21"/>
    <n v="21000000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La Granja"/>
    <s v="Oriente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Reina"/>
    <s v="Oriente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Macul"/>
    <s v="Orie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Ñuñoa"/>
    <s v="Oriente 1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eñalolén"/>
    <s v="Oriente 1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Providencia"/>
    <s v="Oriente 1"/>
    <s v="Yo_Emprendo"/>
    <x v="6"/>
    <n v="4881"/>
    <n v="8"/>
    <n v="8000000"/>
    <n v="1000000"/>
    <n v="8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San Joaquín"/>
    <s v="Oriente 1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Cerro Navia"/>
    <s v="Po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Estación Central"/>
    <s v="Poniente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Lo Prado"/>
    <s v="Ponien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Pudahuel"/>
    <s v="Po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Quinta Normal"/>
    <s v="Poniente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Renca"/>
    <s v="Poniente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Cerrillos"/>
    <s v="Sur Ponieniente 1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El Bosque"/>
    <s v="Sur Ponie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La Cisterna"/>
    <s v="Sur Ponieniente 1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o Espejo"/>
    <s v="Sur Ponieniente 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Maipú"/>
    <s v="Sur Ponieniente 1"/>
    <s v="Yo_Emprendo"/>
    <x v="6"/>
    <n v="4881"/>
    <n v="24"/>
    <n v="24000000"/>
    <n v="1000000"/>
    <n v="2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Pedro Aguirre Cerda"/>
    <s v="Sur Ponieniente 1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San Miguel"/>
    <s v="Sur Ponienien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San Ramón"/>
    <s v="Sur Ponienien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El Monte"/>
    <s v="Talagante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Isla de Maipo"/>
    <s v="Talagante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Padre Hurtado"/>
    <s v="Talagan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eñaflor"/>
    <s v="Talaga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Talagante"/>
    <s v="Talaga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Conchalí"/>
    <s v="Centro Nor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Huechuraba"/>
    <s v="Centro Nor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Independencia"/>
    <s v="Centro Nor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s Condes"/>
    <s v="Orie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o Barnechea"/>
    <s v="Centro Norte"/>
    <s v="Yo_Emprendo"/>
    <x v="7"/>
    <n v="4883"/>
    <n v="5"/>
    <n v="5000000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Quilicura"/>
    <s v="Centro Nor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Recoleta"/>
    <s v="Centro Norte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tiago"/>
    <s v="Centro Norte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Colina"/>
    <s v="Chacabuc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mpa "/>
    <s v="Chacabuco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Tiltil"/>
    <s v="Chacabuc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 Pintana"/>
    <s v="Cordillera Sur"/>
    <s v="Yo_Emprendo"/>
    <x v="7"/>
    <n v="4883"/>
    <n v="18"/>
    <n v="1800000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Pirque"/>
    <s v="Cordillera Sur"/>
    <s v="Yo_Emprendo"/>
    <x v="7"/>
    <n v="4883"/>
    <n v="5"/>
    <n v="5000000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Puente Alto"/>
    <s v="Cordillera Sur"/>
    <s v="Yo_Emprendo"/>
    <x v="7"/>
    <n v="4883"/>
    <n v="34"/>
    <n v="34000000"/>
    <n v="1000000"/>
    <n v="3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400000"/>
    <m/>
    <m/>
    <m/>
    <n v="30600000"/>
    <m/>
    <m/>
    <m/>
    <n v="34000000"/>
    <n v="34000000"/>
    <s v="OK"/>
    <n v="2"/>
    <m/>
    <m/>
  </r>
  <r>
    <x v="0"/>
    <x v="14"/>
    <s v="San José de Maipo"/>
    <s v="Cordillera Sur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Buin"/>
    <s v="Maip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Calera de Tango"/>
    <s v="Maipo"/>
    <s v="Yo_Emprendo"/>
    <x v="7"/>
    <n v="4883"/>
    <n v="7"/>
    <n v="7000000"/>
    <n v="1000000"/>
    <n v="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x v="0"/>
    <x v="14"/>
    <s v="Paine"/>
    <s v="Maipo"/>
    <s v="Yo_Emprendo"/>
    <x v="7"/>
    <n v="4883"/>
    <n v="10"/>
    <n v="10000000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San Bernardo"/>
    <s v="Maipo"/>
    <s v="Yo_Emprendo"/>
    <x v="7"/>
    <n v="4883"/>
    <n v="19"/>
    <n v="19000000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Alhué"/>
    <s v="Melipilla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Curacaví"/>
    <s v="Melipilla"/>
    <s v="Yo_Emprendo"/>
    <x v="7"/>
    <n v="4883"/>
    <n v="10"/>
    <n v="10000000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María Pinto"/>
    <s v="Melipilla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Melipilla"/>
    <s v="Melipilla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 Pedro"/>
    <s v="Melipilla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a Florida"/>
    <s v="Oriente 1"/>
    <s v="Yo_Emprendo"/>
    <x v="7"/>
    <n v="4883"/>
    <n v="19"/>
    <n v="19000000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La Granja"/>
    <s v="Oriente 1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 Reina"/>
    <s v="Oriente 1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Macul"/>
    <s v="Orie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Ñuñoa"/>
    <s v="Orie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Peñalolén"/>
    <s v="Or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rovidencia"/>
    <s v="Oriente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San Joaquín"/>
    <s v="Oriente 1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Cerro Navia"/>
    <s v="Poniente"/>
    <s v="Yo_Emprendo"/>
    <x v="7"/>
    <n v="4883"/>
    <n v="17"/>
    <n v="17000000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Estación Central"/>
    <s v="Poniente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o Prado"/>
    <s v="Po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udahuel"/>
    <s v="Poniente"/>
    <s v="Yo_Emprendo"/>
    <x v="7"/>
    <n v="4883"/>
    <n v="18"/>
    <n v="1800000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Quinta Normal"/>
    <s v="Poniente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Renca"/>
    <s v="Po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Cerrillos"/>
    <s v="Sur Ponieniente 1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o Espejo"/>
    <s v="Sur Ponieniente 1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Maipú"/>
    <s v="Sur Ponieniente 1"/>
    <s v="Yo_Emprendo"/>
    <x v="7"/>
    <n v="4883"/>
    <n v="23"/>
    <n v="23000000"/>
    <n v="1000000"/>
    <n v="2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300000"/>
    <m/>
    <m/>
    <m/>
    <n v="20700000"/>
    <m/>
    <m/>
    <m/>
    <n v="23000000"/>
    <n v="23000000"/>
    <s v="OK"/>
    <n v="2"/>
    <m/>
    <m/>
  </r>
  <r>
    <x v="0"/>
    <x v="14"/>
    <s v="Pedro Aguirre Cerda"/>
    <s v="Sur Ponie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El Bosque"/>
    <s v="Sur Ponieniente"/>
    <s v="Yo_Emprendo"/>
    <x v="7"/>
    <n v="4883"/>
    <n v="17"/>
    <n v="17000000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Cisterna"/>
    <s v="Sur Ponieniente 1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San Miguel"/>
    <s v="Sur Ponienie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San Ramón"/>
    <s v="Sur Ponie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El Monte"/>
    <s v="Talaga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Isla de Maipo"/>
    <s v="Talaga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Padre Hurtado"/>
    <s v="Talaga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Peñaflor"/>
    <s v="Talaga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Talagante"/>
    <s v="Talaga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5"/>
    <s v="Arica"/>
    <s v="Arica"/>
    <s v="Yo_Emprendo_Semilla"/>
    <x v="5"/>
    <n v="5811"/>
    <n v="63"/>
    <n v="55440000"/>
    <n v="880000"/>
    <n v="63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1"/>
    <s v="15-58111-1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5544000"/>
    <m/>
    <m/>
    <n v="49896000"/>
    <m/>
    <m/>
    <m/>
    <m/>
    <m/>
    <n v="55440000"/>
    <n v="55440000"/>
    <s v="OK"/>
    <n v="2"/>
    <m/>
    <m/>
  </r>
  <r>
    <x v="0"/>
    <x v="15"/>
    <s v="Camarones"/>
    <s v="Camarones"/>
    <s v="Yo_Emprendo_Semilla"/>
    <x v="5"/>
    <n v="5811"/>
    <n v="5"/>
    <n v="4725000"/>
    <n v="94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1"/>
    <s v="15-58111-1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2500"/>
    <m/>
    <m/>
    <n v="4252500"/>
    <m/>
    <m/>
    <m/>
    <m/>
    <m/>
    <n v="4725000"/>
    <n v="4725000"/>
    <s v="OK"/>
    <n v="2"/>
    <m/>
    <m/>
  </r>
  <r>
    <x v="0"/>
    <x v="15"/>
    <s v="Arica"/>
    <s v="Arica"/>
    <s v="Yo_Emprendo_Semilla"/>
    <x v="5"/>
    <n v="5811"/>
    <n v="62"/>
    <n v="54560000"/>
    <n v="880000"/>
    <n v="62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2"/>
    <s v="15-58111-2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s v=" $-   "/>
    <n v="5456000"/>
    <m/>
    <m/>
    <n v="49104000"/>
    <m/>
    <m/>
    <m/>
    <m/>
    <m/>
    <n v="54560000"/>
    <n v="54560000"/>
    <s v="OK"/>
    <n v="2"/>
    <m/>
    <m/>
  </r>
  <r>
    <x v="0"/>
    <x v="15"/>
    <s v="Putre"/>
    <s v="Putre"/>
    <s v="Yo_Emprendo_Semilla"/>
    <x v="5"/>
    <n v="5811"/>
    <n v="5"/>
    <n v="4775000"/>
    <n v="95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2"/>
    <s v="15-58111-2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7500"/>
    <m/>
    <m/>
    <n v="4297500"/>
    <m/>
    <m/>
    <m/>
    <m/>
    <m/>
    <n v="4775000"/>
    <n v="4775000"/>
    <s v="OK"/>
    <n v="2"/>
    <m/>
    <m/>
  </r>
  <r>
    <x v="0"/>
    <x v="15"/>
    <s v="Arica"/>
    <s v="Arica"/>
    <s v="Yo_Emprendo_Semilla"/>
    <x v="5"/>
    <n v="5811"/>
    <n v="5"/>
    <n v="4400000"/>
    <n v="880000"/>
    <n v="5"/>
    <n v="0"/>
    <s v="NO"/>
    <s v="Persona"/>
    <s v="Personas con dependencia y cuidadores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 Foco TELETON"/>
    <s v="Listado Predeterminado con SPP"/>
    <s v="Licitación Pública Regular"/>
    <n v="1"/>
    <x v="76"/>
    <n v="15"/>
    <n v="2"/>
    <s v="15-58111-2-22"/>
    <m/>
    <m/>
    <m/>
    <s v="--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40000"/>
    <m/>
    <m/>
    <n v="3960000"/>
    <m/>
    <m/>
    <m/>
    <m/>
    <m/>
    <n v="4400000"/>
    <n v="4400000"/>
    <s v="OK"/>
    <n v="2"/>
    <m/>
    <m/>
  </r>
  <r>
    <x v="0"/>
    <x v="15"/>
    <s v="Arica"/>
    <s v="Arica"/>
    <s v="Yo_Emprendo_Semilla_SSyOO"/>
    <x v="4"/>
    <n v="5911"/>
    <n v="144"/>
    <n v="117792000"/>
    <n v="818000"/>
    <n v="0"/>
    <n v="144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1"/>
    <s v="15-59111-1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779200"/>
    <m/>
    <m/>
    <n v="106012800"/>
    <m/>
    <m/>
    <m/>
    <m/>
    <m/>
    <n v="117792000"/>
    <n v="117792000"/>
    <s v="OK"/>
    <n v="2"/>
    <m/>
    <m/>
  </r>
  <r>
    <x v="0"/>
    <x v="15"/>
    <s v="Camarones"/>
    <s v="Camarones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1"/>
    <s v="15-59111-1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Arica"/>
    <s v="Arica"/>
    <s v="Yo_Emprendo_Semilla_SSyOO"/>
    <x v="4"/>
    <n v="5911"/>
    <n v="143"/>
    <n v="116974000"/>
    <n v="818000"/>
    <n v="0"/>
    <n v="143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697400"/>
    <m/>
    <m/>
    <n v="105276600"/>
    <m/>
    <m/>
    <m/>
    <m/>
    <m/>
    <n v="116974000"/>
    <n v="116974000"/>
    <s v="OK"/>
    <n v="2"/>
    <m/>
    <m/>
  </r>
  <r>
    <x v="0"/>
    <x v="15"/>
    <s v="Putre"/>
    <s v="Putre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General Lagos"/>
    <s v="General Lagos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Arica"/>
    <s v="Arica"/>
    <s v="Yo_Emprendo"/>
    <x v="6"/>
    <n v="4881"/>
    <n v="77"/>
    <n v="80850000"/>
    <n v="1050000"/>
    <n v="77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8"/>
    <n v="15"/>
    <n v="1"/>
    <s v="15-48811-1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8085000"/>
    <m/>
    <m/>
    <n v="72765000"/>
    <m/>
    <m/>
    <m/>
    <m/>
    <m/>
    <n v="80850000"/>
    <n v="80850000"/>
    <s v="OK"/>
    <n v="2"/>
    <m/>
    <m/>
  </r>
  <r>
    <x v="0"/>
    <x v="15"/>
    <s v="Camarones"/>
    <s v="Camarones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x v="78"/>
    <n v="15"/>
    <n v="1"/>
    <s v="15-48811-1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Arica"/>
    <s v="Yo_Emprendo"/>
    <x v="6"/>
    <n v="4881"/>
    <n v="5"/>
    <n v="5250000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 Foco TELETON"/>
    <s v="Listado Predeterminado con SPP"/>
    <s v="Licitación Pública Regular"/>
    <n v="1"/>
    <x v="78"/>
    <n v="15"/>
    <n v="1"/>
    <s v="15-48811-1-22"/>
    <m/>
    <m/>
    <m/>
    <s v="--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25000"/>
    <m/>
    <m/>
    <n v="4725000"/>
    <m/>
    <m/>
    <m/>
    <m/>
    <m/>
    <n v="5250000"/>
    <n v="5250000"/>
    <s v="OK"/>
    <n v="2"/>
    <m/>
    <m/>
  </r>
  <r>
    <x v="0"/>
    <x v="15"/>
    <s v="Arica"/>
    <s v="Arica"/>
    <s v="Yo_Emprendo"/>
    <x v="6"/>
    <n v="4881"/>
    <n v="52"/>
    <n v="54600000"/>
    <n v="1050000"/>
    <n v="57"/>
    <n v="0"/>
    <s v="SI"/>
    <s v="Persona"/>
    <s v="Grupo objetivo del Programa/Componente"/>
    <s v="Personas en situación de pobreza o vulnerabilidad, que desarrollan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460000"/>
    <m/>
    <m/>
    <n v="49140000"/>
    <m/>
    <m/>
    <m/>
    <m/>
    <m/>
    <n v="54600000"/>
    <n v="54600000"/>
    <s v="OK"/>
    <n v="2"/>
    <m/>
    <m/>
  </r>
  <r>
    <x v="0"/>
    <x v="15"/>
    <s v="Putre"/>
    <s v="Putre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General Lagos"/>
    <s v="General Lagos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Arica"/>
    <s v="Yo_Emprendo"/>
    <x v="6"/>
    <n v="4881"/>
    <n v="20"/>
    <n v="21000000"/>
    <n v="1050000"/>
    <n v="20"/>
    <n v="0"/>
    <s v="SI"/>
    <s v="Persona"/>
    <s v="Personas cumpliendo condena"/>
    <s v="Personas en situación de pobreza o vulnerabilidad, que desarrollan actividades económicas autónomas, perciben ingresos mayores y más estables fruto de su actividad independiente de generación de ingresos. Foco GENCHI"/>
    <s v="Listado Predeterminado con SPP"/>
    <s v="Licitación Pública Regular"/>
    <n v="1"/>
    <x v="78"/>
    <n v="15"/>
    <n v="2"/>
    <s v="15-48811-2-22"/>
    <m/>
    <m/>
    <m/>
    <s v="--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2100000"/>
    <m/>
    <m/>
    <n v="18900000"/>
    <m/>
    <m/>
    <m/>
    <m/>
    <m/>
    <n v="21000000"/>
    <n v="21000000"/>
    <s v="OK"/>
    <n v="2"/>
    <m/>
    <m/>
  </r>
  <r>
    <x v="0"/>
    <x v="15"/>
    <s v="Arica"/>
    <s v="Arica"/>
    <s v="Yo_Emprendo"/>
    <x v="7"/>
    <n v="4883"/>
    <n v="5"/>
    <n v="5250000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Foco TELETON"/>
    <s v="Listado Predeterminado con SPP"/>
    <s v="Licitación Pública Regular"/>
    <n v="1"/>
    <x v="79"/>
    <n v="15"/>
    <n v="1"/>
    <s v="15-48831-1-22"/>
    <m/>
    <m/>
    <m/>
    <s v="--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25000"/>
    <m/>
    <m/>
    <n v="4725000"/>
    <m/>
    <m/>
    <m/>
    <m/>
    <m/>
    <n v="5250000"/>
    <n v="5250000"/>
    <s v="OK"/>
    <n v="2"/>
    <m/>
    <m/>
  </r>
  <r>
    <x v="0"/>
    <x v="15"/>
    <s v="Arica"/>
    <s v="Arica"/>
    <s v="Yo_Emprendo"/>
    <x v="7"/>
    <n v="4883"/>
    <n v="55"/>
    <n v="57750000"/>
    <n v="1050000"/>
    <n v="5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775000"/>
    <m/>
    <m/>
    <n v="51975000"/>
    <m/>
    <m/>
    <m/>
    <m/>
    <m/>
    <n v="57750000"/>
    <n v="57750000"/>
    <s v="OK"/>
    <n v="2"/>
    <m/>
    <m/>
  </r>
  <r>
    <x v="0"/>
    <x v="15"/>
    <s v="Arica"/>
    <s v="Putre"/>
    <s v="Yo_Emprendo"/>
    <x v="7"/>
    <n v="4883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Camarones"/>
    <s v="Yo_Emprendo"/>
    <x v="7"/>
    <n v="4883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Regional/Provincial"/>
    <s v="Arica,Putre,General Lagos, Putre"/>
    <s v="Yo_Emprendo"/>
    <x v="13"/>
    <n v="4889"/>
    <n v="40"/>
    <n v="26800000"/>
    <n v="670000"/>
    <n v="40"/>
    <n v="0"/>
    <s v="NO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80"/>
    <n v="15"/>
    <n v="1"/>
    <s v="15-48891-1-22"/>
    <m/>
    <d v="2022-07-19T00:00:00"/>
    <n v="14"/>
    <d v="2022-08-02T00:00:00"/>
    <x v="84"/>
    <n v="20"/>
    <x v="89"/>
    <d v="2022-07-22T00:00:00"/>
    <n v="10"/>
    <d v="2022-08-01T00:00:00"/>
    <d v="2022-08-02T00:00:00"/>
    <n v="10"/>
    <d v="2022-08-12T00:00:00"/>
    <n v="5"/>
    <d v="2023-01-12T00:00:00"/>
    <d v="2023-03-13T00:00:00"/>
    <m/>
    <m/>
    <m/>
    <m/>
    <m/>
    <m/>
    <m/>
    <n v="26800000"/>
    <m/>
    <m/>
    <m/>
    <m/>
    <n v="26800000"/>
    <n v="26800000"/>
    <s v="OK"/>
    <n v="1"/>
    <m/>
    <m/>
  </r>
  <r>
    <x v="0"/>
    <x v="15"/>
    <s v="Arica"/>
    <s v="Junta de Vecinos N°39, Aurora de Chile. Núcleo urbano ubicado entre las calles al norte con; calle Fuertes Bulnes, al sur con Robinson Rojas y concepción, al este con calle Robinson Rojas y al oeste con El Roble. Barrio con viviendas sólidas, compuesta de 1422 viviendas y 6.422 familias, posee un alto porcentaje de Adultos mayores y Niños. Familias en su mayoría nuclear y extensa."/>
    <s v="Acción_Local"/>
    <x v="3"/>
    <n v="7233"/>
    <n v="1"/>
    <n v="35700000"/>
    <n v="35700000"/>
    <n v="1"/>
    <n v="0"/>
    <s v="NO"/>
    <s v="Territorios/Barrios (Aplica en Acción Local)"/>
    <s v="Grupo objetivo del Programa/Componente"/>
    <s v="Barrios vulnerables, compuestas por unidades vecinales, donde: A lo menos 60% de los hogares se encuentra en el tramo del 40% de vulnerabilidad según RSH (hogares según definición del RSH), tienen una identidad propia y sus habitantes cuentan con un sentido de pertenencia."/>
    <s v="Listado Predeterminado"/>
    <s v="Licitación Pública Regular"/>
    <n v="1"/>
    <x v="68"/>
    <n v="15"/>
    <n v="1"/>
    <s v="15-72331-1-22"/>
    <m/>
    <m/>
    <m/>
    <s v="--"/>
    <x v="39"/>
    <n v="14"/>
    <x v="68"/>
    <d v="2022-03-23T00:00:00"/>
    <n v="10"/>
    <d v="2022-04-02T00:00:00"/>
    <d v="2022-04-05T00:00:00"/>
    <n v="10"/>
    <d v="2022-04-15T00:00:00"/>
    <n v="11"/>
    <d v="2023-03-15T00:00:00"/>
    <d v="2023-05-14T00:00:00"/>
    <m/>
    <m/>
    <m/>
    <n v="3570000"/>
    <m/>
    <m/>
    <n v="32130000"/>
    <m/>
    <m/>
    <m/>
    <m/>
    <m/>
    <n v="35700000"/>
    <n v="35700000"/>
    <s v="OK"/>
    <n v="2"/>
    <m/>
    <m/>
  </r>
  <r>
    <x v="0"/>
    <x v="15"/>
    <s v="Regional/Provincial"/>
    <s v="Arica-Putre"/>
    <s v="Acción"/>
    <x v="0"/>
    <n v="3881"/>
    <n v="30"/>
    <n v="18009810"/>
    <n v="600327"/>
    <n v="30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1"/>
    <s v="15-38811-1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00981"/>
    <m/>
    <m/>
    <n v="16208829"/>
    <m/>
    <m/>
    <m/>
    <m/>
    <m/>
    <n v="18009810"/>
    <n v="18009810"/>
    <s v="OK"/>
    <n v="2"/>
    <m/>
    <m/>
  </r>
  <r>
    <x v="0"/>
    <x v="15"/>
    <s v="Arica"/>
    <s v="Arica"/>
    <s v="Acción"/>
    <x v="0"/>
    <n v="3881"/>
    <n v="31"/>
    <n v="18610137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2"/>
    <s v="15-38811-2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x v="0"/>
    <x v="15"/>
    <s v="Arica"/>
    <s v="Arica"/>
    <s v="Acción"/>
    <x v="0"/>
    <n v="3881"/>
    <n v="31"/>
    <n v="18610137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3"/>
    <s v="15-38811-3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1"/>
    <s v="15-37011-1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2"/>
    <s v="15-37011-2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3"/>
    <s v="15-37011-3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9">
  <r>
    <x v="0"/>
    <x v="0"/>
    <s v="Punta Arenas"/>
    <s v="Punta Arenas"/>
    <s v="Acción"/>
    <x v="0"/>
    <n v="3881"/>
    <n v="40"/>
    <n v="24013080"/>
    <n v="600327"/>
    <n v="40"/>
    <m/>
    <s v="SI"/>
    <s v="Hogar (Aplica en Acción)"/>
    <s v="Niños, niñas y jóvenes"/>
    <s v="Hogares con RSH hasta el 60% , con presencia de NNA hasta 18 años, preferentemente hogares derivados de establecimientos educacionales subvencionados con alta vulnerabilidad social y/o insertos en el sector periferico/rural."/>
    <s v="Listado Predeterminado"/>
    <s v="Licitación Pública Regular"/>
    <s v="01"/>
    <x v="0"/>
    <s v="12"/>
    <s v="01"/>
    <s v="12-388101-01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x v="0"/>
    <x v="0"/>
    <s v="Natales"/>
    <s v="Natales"/>
    <s v="Acción"/>
    <x v="0"/>
    <n v="3881"/>
    <n v="40"/>
    <n v="24013060"/>
    <n v="600326.5"/>
    <n v="40"/>
    <m/>
    <s v="SI"/>
    <s v="Hogar (Aplica en Acción)"/>
    <s v="Niños, niñas y jóvenes"/>
    <s v="Hogares con RSH hasta el  60%,  con presencia de NNA hasta 18 años, preferentemente hogares derivados de instituciones que trabajen población migrantes, MJH, discapacidad  y establecimientos educacionales."/>
    <s v="Listado Predeterminado"/>
    <s v="Licitación Pública Regular"/>
    <s v="01"/>
    <x v="0"/>
    <s v="12"/>
    <s v="02"/>
    <s v="12-388101-02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6"/>
    <m/>
    <m/>
    <n v="21611754"/>
    <m/>
    <m/>
    <m/>
    <m/>
    <m/>
    <n v="24013060"/>
    <n v="24013060"/>
    <s v="OK"/>
    <n v="2"/>
    <m/>
    <m/>
  </r>
  <r>
    <x v="0"/>
    <x v="0"/>
    <s v="Porvenir"/>
    <s v="Porvenir"/>
    <s v="Acción"/>
    <x v="0"/>
    <n v="3881"/>
    <n v="20"/>
    <n v="12006540"/>
    <n v="600327"/>
    <n v="20"/>
    <m/>
    <s v="SI"/>
    <s v="Hogar (Aplica en Acción)"/>
    <s v="Niños, niñas y jóvenes"/>
    <s v="Hogares con RSH hasta el 60%, con presencia de NNA hasta 18 años, preferentemente hogares derivados de establecimientos educacionales con precencia de personas migrantes,  adultos mayores, personas con discapacidad,  JH femenina."/>
    <s v="Listado Predeterminado"/>
    <s v="Licitación Pública Regular"/>
    <s v="01"/>
    <x v="0"/>
    <s v="12"/>
    <s v="03"/>
    <s v="12-388101-03-22"/>
    <m/>
    <m/>
    <m/>
    <s v="--"/>
    <x v="0"/>
    <n v="10"/>
    <x v="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1200654"/>
    <m/>
    <m/>
    <n v="10805886"/>
    <m/>
    <m/>
    <m/>
    <m/>
    <m/>
    <n v="12006540"/>
    <n v="12006540"/>
    <s v="OK"/>
    <n v="2"/>
    <m/>
    <m/>
  </r>
  <r>
    <x v="0"/>
    <x v="0"/>
    <s v="Punta Arenas"/>
    <s v="Punta Arenas"/>
    <s v="Acción"/>
    <x v="0"/>
    <n v="3881"/>
    <n v="40"/>
    <n v="24013080"/>
    <n v="600327"/>
    <n v="40"/>
    <m/>
    <s v="SI"/>
    <s v="Hogar (Aplica en Acción)"/>
    <s v="Niños, niñas y jóvenes"/>
    <s v="Hogares con RSH hasta el 60%, con presencia de NNA hasta 18 años,preferentemente hogares derivados de organizaciones de base y/o instituciones que trabajen con familias migrantes, campamentos o tomas."/>
    <s v="Listado Predeterminado"/>
    <s v="Licitación Pública Regular"/>
    <s v="02"/>
    <x v="1"/>
    <s v="12"/>
    <s v="01"/>
    <s v="12-388102-01-22"/>
    <m/>
    <m/>
    <m/>
    <s v="--"/>
    <x v="1"/>
    <n v="10"/>
    <x v="1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x v="0"/>
    <x v="0"/>
    <s v="Punta Arenas"/>
    <s v="Punta Arenas"/>
    <s v="Acción"/>
    <x v="1"/>
    <n v="3882"/>
    <n v="21"/>
    <n v="12606887"/>
    <n v="600327.95238095243"/>
    <n v="21"/>
    <m/>
    <s v="SI"/>
    <s v="Hogar (Aplica en Acción)"/>
    <s v="Niños, niñas y jóvenes"/>
    <s v="Hogares con integrantes con RSH hasta el 60%, con presencia de NNA hasta 18 años y que trabajen en temáticas de Salud Mental, Deporte, Cultura, Recreación, Discapacidad. "/>
    <s v="Listado Predeterminado"/>
    <s v="Licitación Pública Regular"/>
    <s v="03"/>
    <x v="2"/>
    <s v="12"/>
    <s v="01"/>
    <s v="12-388203-01-22"/>
    <m/>
    <m/>
    <m/>
    <s v="--"/>
    <x v="2"/>
    <n v="10"/>
    <x v="2"/>
    <d v="2022-02-28T00:00:00"/>
    <n v="8"/>
    <d v="2022-03-08T00:00:00"/>
    <d v="2022-03-21T00:00:00"/>
    <n v="30"/>
    <d v="2022-04-20T00:00:00"/>
    <n v="10"/>
    <d v="2023-02-20T00:00:00"/>
    <d v="2023-04-21T00:00:00"/>
    <m/>
    <m/>
    <m/>
    <n v="1260688.7000000002"/>
    <m/>
    <m/>
    <n v="11346198.300000001"/>
    <m/>
    <m/>
    <m/>
    <m/>
    <m/>
    <n v="12606887"/>
    <n v="12606887"/>
    <s v="OK"/>
    <n v="2"/>
    <m/>
    <m/>
  </r>
  <r>
    <x v="0"/>
    <x v="0"/>
    <s v="Natales"/>
    <s v="Natales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funcionales o territoriales que tengan concentración igual o mayor al 65% de hogares con RSH en tramo del 60%, preferentemente organizaciones donde participen adultos mayores; niños, niñas y adolescentes; personas con discapacidad."/>
    <s v="Autogestionados"/>
    <s v="Licitación Pública Regular"/>
    <s v="01"/>
    <x v="3"/>
    <s v="12"/>
    <s v="01"/>
    <s v="12-370101-01-22"/>
    <m/>
    <m/>
    <m/>
    <s v="--"/>
    <x v="3"/>
    <n v="10"/>
    <x v="3"/>
    <d v="2022-03-28T00:00:00"/>
    <n v="8"/>
    <d v="2022-04-05T00:00:00"/>
    <d v="2022-04-18T00:00:00"/>
    <n v="30"/>
    <d v="2022-05-18T00:00:00"/>
    <n v="6"/>
    <d v="2022-11-18T00:00:00"/>
    <d v="2023-01-17T00:00:00"/>
    <m/>
    <m/>
    <m/>
    <m/>
    <n v="4176000"/>
    <m/>
    <m/>
    <m/>
    <m/>
    <m/>
    <m/>
    <m/>
    <n v="4176000"/>
    <n v="4176000"/>
    <s v="OK"/>
    <n v="1"/>
    <m/>
    <m/>
  </r>
  <r>
    <x v="0"/>
    <x v="0"/>
    <s v="Punta Arenas"/>
    <s v="Población Nelda Panicucci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Territorio vulnerable donde al menos el 60% de las personas que habitan el territorio se encuentran en el tramo del 40% de vulnerabilidad según RSH."/>
    <s v="Listado Predeterminado"/>
    <s v="Licitación Pública Regular"/>
    <s v="01"/>
    <x v="4"/>
    <s v="12"/>
    <s v="01"/>
    <s v="12-723301-01-22"/>
    <m/>
    <m/>
    <m/>
    <s v="--"/>
    <x v="4"/>
    <n v="10"/>
    <x v="4"/>
    <d v="2022-02-07T00:00:00"/>
    <n v="8"/>
    <d v="2022-02-15T00:00:00"/>
    <d v="2022-02-14T00:00:00"/>
    <n v="30"/>
    <d v="2022-03-16T00:00:00"/>
    <n v="11"/>
    <d v="2023-02-16T00:00:00"/>
    <d v="2023-04-17T00:00:00"/>
    <m/>
    <m/>
    <n v="3570000"/>
    <m/>
    <m/>
    <n v="32130000"/>
    <m/>
    <m/>
    <m/>
    <m/>
    <m/>
    <m/>
    <n v="35700000"/>
    <n v="35700000"/>
    <s v="OK"/>
    <n v="2"/>
    <m/>
    <m/>
  </r>
  <r>
    <x v="0"/>
    <x v="0"/>
    <s v="Punta Arenas"/>
    <s v="Punta Arenas"/>
    <s v="Yo_Emprendo_Semilla_SSyOO"/>
    <x v="4"/>
    <n v="5911"/>
    <n v="49"/>
    <n v="40082000"/>
    <n v="818000"/>
    <m/>
    <n v="49"/>
    <s v="NO"/>
    <s v="Persona"/>
    <s v="Grupo objetivo del Programa/Componente"/>
    <s v="Hombres y mujeres, pertenecientes al SSyOO, que se encuentren cesantes, desocupados, inactivos o con empleo precario, con acceso preferente a adultos mayores, pertenecientes a pueblos originarios, mujeres jefas de hogar, personas en situación de discapacidad que requieran aumentar sus ingresos autónomos. Se dará acceso preferente a usuarios/as CCV a través de 12 cupos, los cuales de no completarse serán absorvidos por usuarios/as Familia."/>
    <s v="SPP"/>
    <s v="Licitación Pública Regular"/>
    <s v="01"/>
    <x v="5"/>
    <s v="12"/>
    <s v="01"/>
    <s v="12-591101-01-22"/>
    <m/>
    <d v="2022-03-14T00:00:00"/>
    <n v="21"/>
    <d v="2022-04-04T00:00:00"/>
    <x v="5"/>
    <n v="10"/>
    <x v="5"/>
    <d v="2022-02-07T00:00:00"/>
    <n v="8"/>
    <d v="2022-02-15T00:00:00"/>
    <d v="2022-02-22T00:00:00"/>
    <n v="30"/>
    <d v="2022-03-24T00:00:00"/>
    <n v="8"/>
    <d v="2022-11-24T00:00:00"/>
    <d v="2023-01-23T00:00:00"/>
    <m/>
    <m/>
    <n v="4008200"/>
    <m/>
    <m/>
    <n v="36073800"/>
    <m/>
    <m/>
    <m/>
    <m/>
    <m/>
    <m/>
    <n v="40082000"/>
    <n v="40082000"/>
    <s v="OK"/>
    <n v="2"/>
    <m/>
    <m/>
  </r>
  <r>
    <x v="0"/>
    <x v="0"/>
    <s v="Natales"/>
    <s v="Natales"/>
    <s v="Yo_Emprendo_Semilla_SSyOO"/>
    <x v="4"/>
    <n v="5911"/>
    <n v="48"/>
    <n v="39264000"/>
    <n v="818000"/>
    <m/>
    <n v="48"/>
    <s v="NO"/>
    <s v="Persona"/>
    <s v="Grupo objetivo del Programa/Componente"/>
    <s v="Hombres y mujeres, pertenecientes al SSyOO, que se encuentren cesantes, desocupados, inactivos o con empleo precario, con acceso preferente a adultos mayores, personas pertenecientes a pueblos originarios, mujeres jefas de hogar, personas en situación de discapacidad que requieran aumentar sus ingresos autónomos. Se dará acceso preferente a usuarios/as CCV a través de 8 cupos, los cuales de no completarse serán absorvidos por usuarios/as Familia."/>
    <s v="SPP"/>
    <s v="Licitación Pública Regular"/>
    <s v="01"/>
    <x v="5"/>
    <s v="12"/>
    <s v="02"/>
    <s v="12-591101-02-22"/>
    <m/>
    <d v="2022-03-14T00:00:00"/>
    <n v="21"/>
    <d v="2022-04-04T00:00:00"/>
    <x v="5"/>
    <n v="10"/>
    <x v="5"/>
    <d v="2022-02-07T00:00:00"/>
    <n v="8"/>
    <d v="2022-02-15T00:00:00"/>
    <d v="2022-02-22T00:00:00"/>
    <n v="30"/>
    <d v="2022-03-24T00:00:00"/>
    <n v="8"/>
    <d v="2022-11-24T00:00:00"/>
    <d v="2023-01-23T00:00:00"/>
    <m/>
    <m/>
    <n v="3926400"/>
    <m/>
    <m/>
    <n v="35337600"/>
    <m/>
    <m/>
    <m/>
    <m/>
    <m/>
    <m/>
    <n v="39264000"/>
    <n v="39264000"/>
    <s v="OK"/>
    <n v="2"/>
    <m/>
    <m/>
  </r>
  <r>
    <x v="0"/>
    <x v="0"/>
    <s v="Punta Arenas"/>
    <s v="Punta Arenas"/>
    <s v="Yo_Emprendo_Semilla"/>
    <x v="5"/>
    <n v="5811"/>
    <n v="71"/>
    <n v="62835000"/>
    <n v="885000"/>
    <n v="71"/>
    <m/>
    <s v="NO"/>
    <s v="Persona"/>
    <s v="Grupo objetivo del Programa/Componente"/>
    <s v="Hombres y mujeres que se encuentren cesantes, desocupados, inactivos o con empleo precario, con acceso preferente a adultos mayores, personas pertenecientes a pueblos originarios, mujeres jefas de hogar, personas en situación de discapacidad que requieran aumentar sus ingresos autónomos."/>
    <s v="SPP"/>
    <s v="Licitación Pública Regular"/>
    <s v="01"/>
    <x v="6"/>
    <s v="12"/>
    <s v="01"/>
    <s v="12-581101-01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6283500"/>
    <m/>
    <m/>
    <n v="56551500"/>
    <m/>
    <m/>
    <m/>
    <m/>
    <m/>
    <m/>
    <n v="62835000"/>
    <n v="62835000"/>
    <s v="OK"/>
    <n v="2"/>
    <m/>
    <m/>
  </r>
  <r>
    <x v="0"/>
    <x v="0"/>
    <s v="Natales"/>
    <s v="Natales"/>
    <s v="Yo_Emprendo_Semilla"/>
    <x v="5"/>
    <n v="5811"/>
    <n v="45"/>
    <n v="39825000"/>
    <n v="885000"/>
    <n v="45"/>
    <m/>
    <s v="NO"/>
    <s v="Persona"/>
    <s v="Grupo objetivo del Programa/Componente"/>
    <s v="Hombres y mujeres que se encuentren cesantes, desocupados, inactivos o con empleo precario, con acceso preferente a adultos mayores,personas  pertenecientes a pueblos originarios, mujeres jefas de hogar, personas en situación de discapacidad que requieran aumentar sus ingresos autónomos. Se dará mayor acceso preferente a Mujeres Jefas de Hogar y a usuarios/as vinculadas a los rubros de turismo, artesanía y pesca."/>
    <s v="SPP"/>
    <s v="Licitación Pública Regular"/>
    <s v="01"/>
    <x v="6"/>
    <s v="12"/>
    <s v="02"/>
    <s v="12-581101-02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3982500"/>
    <m/>
    <m/>
    <n v="35842500"/>
    <m/>
    <m/>
    <m/>
    <m/>
    <m/>
    <m/>
    <n v="39825000"/>
    <n v="39825000"/>
    <s v="OK"/>
    <n v="2"/>
    <m/>
    <m/>
  </r>
  <r>
    <x v="0"/>
    <x v="0"/>
    <s v="Porvenir"/>
    <s v="Porvenir"/>
    <s v="Yo_Emprendo_Semilla"/>
    <x v="5"/>
    <n v="5811"/>
    <n v="20"/>
    <n v="17700000"/>
    <n v="885000"/>
    <n v="15"/>
    <n v="5"/>
    <s v="NO"/>
    <s v="Persona"/>
    <s v="Grupo objetivo del Programa/Componente"/>
    <s v="Hombres y mujeres que se encuentren cesantes, desocupados, inactivos o con empleo precario, con acceso preferente a adultos mayores, peronas pertenecientes a pueblos originarios, mujeres jefas de hogar, personas en situación de discapacidad que requieran aumentar sus ingresos autónomos. Se dará acceso preferente a tres grupos objetivos : usuarios/as SSOO, MJH y a jóvenes entre 18 y 29 años. "/>
    <s v="SPP"/>
    <s v="Licitación Pública Regular"/>
    <s v="01"/>
    <x v="6"/>
    <s v="12"/>
    <s v="03"/>
    <s v="12-581101-03-22"/>
    <m/>
    <d v="2022-03-14T00:00:00"/>
    <n v="21"/>
    <d v="2022-04-04T00:00:00"/>
    <x v="6"/>
    <n v="10"/>
    <x v="6"/>
    <d v="2022-02-10T00:00:00"/>
    <n v="8"/>
    <d v="2022-02-18T00:00:00"/>
    <d v="2022-02-25T00:00:00"/>
    <n v="30"/>
    <d v="2022-03-27T00:00:00"/>
    <n v="8"/>
    <d v="2022-11-27T00:00:00"/>
    <d v="2023-01-26T00:00:00"/>
    <m/>
    <m/>
    <n v="1770000"/>
    <m/>
    <m/>
    <n v="15930000"/>
    <m/>
    <m/>
    <m/>
    <m/>
    <m/>
    <m/>
    <n v="17700000"/>
    <n v="17700000"/>
    <s v="OK"/>
    <n v="2"/>
    <m/>
    <m/>
  </r>
  <r>
    <x v="0"/>
    <x v="0"/>
    <s v="Punta Arenas"/>
    <s v="Punta Arenas"/>
    <s v="Yo_Emprendo"/>
    <x v="6"/>
    <n v="4881"/>
    <n v="50"/>
    <n v="50000000"/>
    <n v="1000000"/>
    <n v="50"/>
    <m/>
    <s v="SI"/>
    <s v="Persona"/>
    <s v="Grupo objetivo del Programa/Componente"/>
    <s v="Personas igual o mayor a 30 año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1"/>
    <s v="12-488101-01-22"/>
    <m/>
    <d v="2022-03-14T00:00:00"/>
    <n v="21"/>
    <d v="2022-04-04T00:00:00"/>
    <x v="7"/>
    <n v="10"/>
    <x v="7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5000000"/>
    <m/>
    <m/>
    <n v="45000000"/>
    <m/>
    <m/>
    <m/>
    <m/>
    <m/>
    <n v="50000000"/>
    <n v="50000000"/>
    <s v="OK"/>
    <n v="2"/>
    <m/>
    <m/>
  </r>
  <r>
    <x v="0"/>
    <x v="0"/>
    <s v="Natales"/>
    <s v="Natales"/>
    <s v="Yo_Emprendo"/>
    <x v="6"/>
    <n v="4881"/>
    <n v="35"/>
    <n v="35000000"/>
    <n v="1000000"/>
    <n v="35"/>
    <m/>
    <s v="SI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2"/>
    <s v="12-488101-02-22"/>
    <m/>
    <d v="2022-03-14T00:00:00"/>
    <n v="21"/>
    <d v="2022-04-04T00:00:00"/>
    <x v="7"/>
    <n v="10"/>
    <x v="7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3500000"/>
    <m/>
    <m/>
    <n v="31500000"/>
    <m/>
    <m/>
    <m/>
    <m/>
    <m/>
    <n v="35000000"/>
    <n v="35000000"/>
    <s v="OK"/>
    <n v="2"/>
    <m/>
    <m/>
  </r>
  <r>
    <x v="0"/>
    <x v="0"/>
    <s v="Porvenir"/>
    <s v="Porvenir"/>
    <s v="Yo_Emprendo"/>
    <x v="6"/>
    <n v="4881"/>
    <n v="25"/>
    <n v="25000000"/>
    <n v="1000000"/>
    <n v="25"/>
    <m/>
    <s v="NO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x v="7"/>
    <s v="12"/>
    <s v="03"/>
    <s v="12-488101-03-22"/>
    <m/>
    <d v="2022-03-14T00:00:00"/>
    <n v="21"/>
    <d v="2022-04-04T00:00:00"/>
    <x v="7"/>
    <n v="10"/>
    <x v="7"/>
    <d v="2022-02-15T00:00:00"/>
    <n v="8"/>
    <d v="2022-02-23T00:00:00"/>
    <d v="2022-03-04T00:00:00"/>
    <n v="30"/>
    <d v="2022-04-03T00:00:00"/>
    <n v="9"/>
    <d v="2023-01-03T00:00:00"/>
    <d v="2023-03-04T00:00:00"/>
    <m/>
    <m/>
    <m/>
    <n v="2500000"/>
    <m/>
    <m/>
    <n v="22500000"/>
    <m/>
    <m/>
    <m/>
    <m/>
    <m/>
    <n v="25000000"/>
    <n v="25000000"/>
    <s v="OK"/>
    <n v="2"/>
    <m/>
    <m/>
  </r>
  <r>
    <x v="0"/>
    <x v="0"/>
    <s v="Punta Arenas"/>
    <s v="Punta Arenas"/>
    <s v="Yo_Emprendo"/>
    <x v="6"/>
    <n v="4881"/>
    <n v="30"/>
    <n v="30000000"/>
    <n v="1000000"/>
    <n v="30"/>
    <m/>
    <s v="SI"/>
    <s v="Persona"/>
    <s v="Otro"/>
    <s v="Jovenes entre 18 y 29 AÑOS con actividad económica independiente en funcionamiento, ocupados precario-ocupados, ambos independientes."/>
    <s v="SPP"/>
    <s v="Licitación Pública Regular"/>
    <s v="02"/>
    <x v="8"/>
    <s v="12"/>
    <s v="01"/>
    <s v="12-488102-01-22"/>
    <m/>
    <d v="2022-03-14T00:00:00"/>
    <n v="21"/>
    <d v="2022-04-04T00:00:00"/>
    <x v="8"/>
    <n v="10"/>
    <x v="8"/>
    <d v="2022-02-16T00:00:00"/>
    <n v="8"/>
    <d v="2022-02-24T00:00:00"/>
    <d v="2022-03-10T00:00:00"/>
    <n v="30"/>
    <d v="2022-04-09T00:00:00"/>
    <n v="9"/>
    <d v="2023-01-09T00:00:00"/>
    <d v="2023-03-10T00:00:00"/>
    <m/>
    <m/>
    <m/>
    <n v="3000000"/>
    <m/>
    <m/>
    <n v="27000000"/>
    <m/>
    <m/>
    <m/>
    <m/>
    <m/>
    <n v="30000000"/>
    <n v="30000000"/>
    <s v="OK"/>
    <n v="2"/>
    <m/>
    <m/>
  </r>
  <r>
    <x v="0"/>
    <x v="0"/>
    <s v="Punta Arenas"/>
    <s v="Punta Arenas"/>
    <s v="Yo_Emprendo"/>
    <x v="6"/>
    <n v="4881"/>
    <n v="15"/>
    <n v="15000000"/>
    <n v="1000000"/>
    <n v="15"/>
    <m/>
    <s v="SI"/>
    <s v="Persona"/>
    <s v="Personas cumpliendo condena"/>
    <s v="Personas cumpliendo condena derivados de Gendarmería con actividad económica independiente en funcionamiento, ocupados precariosu ocupados en ambos casos independientes, preferentemente con participación en el YES 2021."/>
    <s v="Listado Predeterminado"/>
    <s v="Licitación Pública Regular"/>
    <s v="03"/>
    <x v="9"/>
    <s v="12"/>
    <s v="01"/>
    <s v="12-488103-01-22"/>
    <m/>
    <m/>
    <m/>
    <s v="--"/>
    <x v="9"/>
    <n v="10"/>
    <x v="9"/>
    <d v="2022-02-21T00:00:00"/>
    <n v="8"/>
    <d v="2022-03-01T00:00:00"/>
    <d v="2022-03-14T00:00:00"/>
    <n v="30"/>
    <d v="2022-04-13T00:00:00"/>
    <n v="9"/>
    <d v="2023-01-13T00:00:00"/>
    <d v="2023-03-14T00:00:00"/>
    <m/>
    <m/>
    <m/>
    <n v="1500000"/>
    <m/>
    <m/>
    <n v="13500000"/>
    <m/>
    <m/>
    <m/>
    <m/>
    <m/>
    <n v="15000000"/>
    <n v="15000000"/>
    <s v="OK"/>
    <n v="2"/>
    <m/>
    <m/>
  </r>
  <r>
    <x v="0"/>
    <x v="0"/>
    <s v="Punta Arenas"/>
    <s v="Punta Arenas"/>
    <s v="Yo_Emprendo"/>
    <x v="7"/>
    <n v="4883"/>
    <n v="45"/>
    <n v="45000000"/>
    <n v="1000000"/>
    <n v="45"/>
    <m/>
    <s v="SI"/>
    <s v="Persona"/>
    <s v="Grupo objetivo del Programa/Componente"/>
    <s v="Personas con actividad económica independiente en funcionamiento del rubro comercio y producción, ocupados independientes con acceso preferente a MJH,  personas migrantes, Adultos Mayores, personas con discapacidad."/>
    <s v="SPP"/>
    <s v="Licitación Pública Regular"/>
    <s v="01"/>
    <x v="10"/>
    <s v="12"/>
    <s v="01"/>
    <s v="12-488301-01-22"/>
    <m/>
    <d v="2022-03-14T00:00:00"/>
    <n v="21"/>
    <d v="2022-04-04T00:00:00"/>
    <x v="10"/>
    <n v="10"/>
    <x v="10"/>
    <d v="2022-03-01T00:00:00"/>
    <n v="8"/>
    <d v="2022-03-09T00:00:00"/>
    <d v="2022-03-21T00:00:00"/>
    <n v="30"/>
    <d v="2022-04-20T00:00:00"/>
    <n v="9"/>
    <d v="2023-01-20T00:00:00"/>
    <d v="2023-03-21T00:00:00"/>
    <m/>
    <m/>
    <m/>
    <n v="4500000"/>
    <m/>
    <m/>
    <n v="40500000"/>
    <m/>
    <m/>
    <m/>
    <m/>
    <m/>
    <n v="45000000"/>
    <n v="45000000"/>
    <s v="OK"/>
    <n v="2"/>
    <m/>
    <m/>
  </r>
  <r>
    <x v="0"/>
    <x v="0"/>
    <s v="Natales"/>
    <s v="Natales"/>
    <s v="Yo_Emprendo"/>
    <x v="7"/>
    <n v="4883"/>
    <n v="32"/>
    <n v="32000000"/>
    <n v="1000000"/>
    <n v="32"/>
    <m/>
    <s v="NO"/>
    <s v="Persona"/>
    <s v="Grupo objetivo del Programa/Componente"/>
    <s v="Personas con actividad económica independiente en funcionamiento, ocupados y ocupado sin contrato, con enfasis en el fortalecimiento de las áreas de comercio digital y  de formalización. Acceso preferente del sector turismo, artesanía;  MJH; participación en YEB año 2021; personas migrantes;  personas con discapacidad; personas pertenecientes a pueblos originarios."/>
    <s v="SPP"/>
    <s v="Licitación Pública Regular"/>
    <s v="02"/>
    <x v="11"/>
    <s v="12"/>
    <s v="01"/>
    <s v="12-488302-01-22"/>
    <m/>
    <d v="2022-03-14T00:00:00"/>
    <n v="21"/>
    <d v="2022-04-04T00:00:00"/>
    <x v="10"/>
    <n v="10"/>
    <x v="10"/>
    <d v="2022-03-01T00:00:00"/>
    <n v="8"/>
    <d v="2022-03-09T00:00:00"/>
    <d v="2022-03-16T00:00:00"/>
    <n v="30"/>
    <d v="2022-04-15T00:00:00"/>
    <n v="9"/>
    <d v="2023-01-15T00:00:00"/>
    <d v="2023-03-16T00:00:00"/>
    <m/>
    <m/>
    <m/>
    <n v="3200000"/>
    <m/>
    <m/>
    <n v="28800000"/>
    <m/>
    <m/>
    <m/>
    <m/>
    <m/>
    <n v="32000000"/>
    <n v="32000000"/>
    <s v="OK"/>
    <n v="2"/>
    <m/>
    <m/>
  </r>
  <r>
    <x v="0"/>
    <x v="0"/>
    <s v="Porvenir"/>
    <s v="Porvenir-Cabo de Hornos"/>
    <s v="Yo_Emprendo"/>
    <x v="7"/>
    <n v="4883"/>
    <n v="15"/>
    <n v="15000000"/>
    <n v="1000000"/>
    <n v="15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x v="12"/>
    <s v="12"/>
    <s v="01"/>
    <s v="12-488303-01-22"/>
    <m/>
    <d v="2022-03-14T00:00:00"/>
    <n v="21"/>
    <d v="2022-04-04T00:00:00"/>
    <x v="11"/>
    <n v="10"/>
    <x v="11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500000"/>
    <m/>
    <m/>
    <n v="13500000"/>
    <m/>
    <m/>
    <m/>
    <m/>
    <m/>
    <n v="15000000"/>
    <n v="15000000"/>
    <s v="OK"/>
    <n v="2"/>
    <m/>
    <m/>
  </r>
  <r>
    <x v="0"/>
    <x v="0"/>
    <s v="Cabo de Hornos (Ex - Navarino)"/>
    <s v="Porvenir-Cabo de Hornos"/>
    <s v="Yo_Emprendo"/>
    <x v="7"/>
    <n v="4883"/>
    <n v="10"/>
    <n v="10000000"/>
    <n v="1000000"/>
    <n v="10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x v="12"/>
    <s v="12"/>
    <s v="01"/>
    <s v="12-488303-01-22"/>
    <m/>
    <d v="2022-03-14T00:00:00"/>
    <n v="21"/>
    <d v="2022-04-04T00:00:00"/>
    <x v="11"/>
    <n v="10"/>
    <x v="11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000000"/>
    <m/>
    <m/>
    <n v="9000000"/>
    <m/>
    <m/>
    <m/>
    <m/>
    <m/>
    <n v="10000000"/>
    <n v="10000000"/>
    <s v="OK"/>
    <n v="2"/>
    <m/>
    <m/>
  </r>
  <r>
    <x v="0"/>
    <x v="0"/>
    <s v="Punta Arenas"/>
    <s v="Punta Arenas"/>
    <s v="Yo_Emprendo"/>
    <x v="7"/>
    <n v="4883"/>
    <n v="30"/>
    <n v="30000000"/>
    <n v="1000000"/>
    <n v="30"/>
    <m/>
    <s v="SI"/>
    <s v="Persona"/>
    <s v="Grupo objetivo del Programa/Componente"/>
    <s v="Personas con actvidad económica independiente, ocupados, rubro servicio (peluquería, manicure, masajes, mueblista, jardinería, construcción, aseo y limpieza, mecánica, entre otros)."/>
    <s v="SPP"/>
    <s v="Licitación Pública Regular"/>
    <s v="04"/>
    <x v="13"/>
    <s v="12"/>
    <s v="01"/>
    <s v="12-488304-01-22"/>
    <m/>
    <d v="2022-03-14T00:00:00"/>
    <n v="21"/>
    <d v="2022-04-04T00:00:00"/>
    <x v="12"/>
    <n v="10"/>
    <x v="12"/>
    <d v="2022-03-08T00:00:00"/>
    <n v="8"/>
    <d v="2022-03-16T00:00:00"/>
    <d v="2022-03-28T00:00:00"/>
    <n v="30"/>
    <d v="2022-04-27T00:00:00"/>
    <n v="9"/>
    <d v="2023-01-27T00:00:00"/>
    <d v="2023-03-28T00:00:00"/>
    <m/>
    <m/>
    <m/>
    <n v="3000000"/>
    <m/>
    <m/>
    <n v="27000000"/>
    <m/>
    <m/>
    <m/>
    <m/>
    <m/>
    <n v="30000000"/>
    <n v="30000000"/>
    <s v="OK"/>
    <n v="2"/>
    <m/>
    <m/>
  </r>
  <r>
    <x v="0"/>
    <x v="1"/>
    <s v="Regional/Provincial"/>
    <s v="Provicnia de Ranco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(comunitarias, funcionales y territoriales, regidas por ley 19.418) de Adultos mayores"/>
    <s v="Autogestionados"/>
    <s v="Licitación Pública Regular"/>
    <s v="01"/>
    <x v="3"/>
    <s v="14"/>
    <s v="01"/>
    <s v="14-370101-01-22"/>
    <m/>
    <m/>
    <m/>
    <s v="--"/>
    <x v="13"/>
    <n v="30"/>
    <x v="13"/>
    <d v="2022-05-06T00:00:00"/>
    <n v="14"/>
    <d v="2022-05-20T00:00:00"/>
    <d v="2022-05-23T00:00:00"/>
    <n v="21"/>
    <d v="2022-06-13T00:00:00"/>
    <n v="6"/>
    <d v="2022-12-13T00:00:00"/>
    <d v="2023-02-11T00:00:00"/>
    <m/>
    <m/>
    <m/>
    <m/>
    <m/>
    <n v="6264000"/>
    <m/>
    <m/>
    <m/>
    <m/>
    <m/>
    <m/>
    <n v="6264000"/>
    <n v="6264000"/>
    <s v="OK"/>
    <n v="1"/>
    <m/>
    <m/>
  </r>
  <r>
    <x v="0"/>
    <x v="1"/>
    <s v="Mariquina"/>
    <s v="Tralcao"/>
    <s v="Acción_Local"/>
    <x v="3"/>
    <n v="7233"/>
    <n v="1"/>
    <n v="35700000"/>
    <n v="35700000"/>
    <n v="1"/>
    <m/>
    <s v="NO"/>
    <s v="Territorios/Barrios (Aplica en Acción Local)"/>
    <s v="Campamento y barrios prioritarios"/>
    <s v="Sector rural con trabajo comunitario de rescate del humedal por conflicto ambiental"/>
    <s v="Listado Predeterminado"/>
    <s v="Licitación Pública Regular"/>
    <s v="01"/>
    <x v="4"/>
    <s v="14"/>
    <s v="02"/>
    <s v="14-723301-02-22"/>
    <m/>
    <m/>
    <m/>
    <s v="--"/>
    <x v="14"/>
    <n v="21"/>
    <x v="14"/>
    <d v="2022-03-18T00:00:00"/>
    <n v="19"/>
    <d v="2022-04-06T00:00:00"/>
    <d v="2022-04-08T00:00:00"/>
    <n v="21"/>
    <d v="2022-04-29T00:00:00"/>
    <n v="11"/>
    <d v="2023-03-29T00:00:00"/>
    <d v="2023-05-28T00:00:00"/>
    <m/>
    <m/>
    <m/>
    <n v="5355000"/>
    <m/>
    <m/>
    <m/>
    <n v="30345000"/>
    <m/>
    <m/>
    <m/>
    <m/>
    <n v="35700000"/>
    <n v="35700000"/>
    <s v="OK"/>
    <n v="2"/>
    <m/>
    <m/>
  </r>
  <r>
    <x v="0"/>
    <x v="1"/>
    <s v="Valdivia"/>
    <s v="Norte Grande"/>
    <s v="Acción"/>
    <x v="1"/>
    <n v="3882"/>
    <n v="45"/>
    <n v="22141202"/>
    <n v="492026.7111111111"/>
    <n v="45"/>
    <m/>
    <s v="SI"/>
    <s v="Hogar (Aplica en Acción)"/>
    <s v="Grupo objetivo del Programa/Componente"/>
    <s v="3 comunidades con las cuales se trabajo en el Acción en Familia 2020"/>
    <s v="Listado Predeterminado"/>
    <s v="Licitación Pública Regular"/>
    <s v="01"/>
    <x v="14"/>
    <s v="14"/>
    <s v="03"/>
    <s v="14-388201-03-22"/>
    <m/>
    <m/>
    <m/>
    <s v="--"/>
    <x v="15"/>
    <n v="21"/>
    <x v="6"/>
    <d v="2022-02-10T00:00:00"/>
    <n v="21"/>
    <d v="2022-03-03T00:00:00"/>
    <d v="2022-03-07T00:00:00"/>
    <n v="21"/>
    <d v="2022-03-28T00:00:00"/>
    <n v="10"/>
    <d v="2023-01-28T00:00:00"/>
    <d v="2023-03-29T00:00:00"/>
    <m/>
    <m/>
    <m/>
    <n v="3321180.3"/>
    <m/>
    <m/>
    <m/>
    <n v="18820021.699999999"/>
    <m/>
    <m/>
    <m/>
    <m/>
    <n v="22141202"/>
    <n v="22141202"/>
    <s v="OK"/>
    <n v="2"/>
    <m/>
    <m/>
  </r>
  <r>
    <x v="0"/>
    <x v="1"/>
    <s v="Panguipulli"/>
    <s v="Ruca Suyai"/>
    <s v="Acción"/>
    <x v="0"/>
    <n v="3881"/>
    <n v="25"/>
    <n v="16250000"/>
    <n v="650000"/>
    <n v="25"/>
    <m/>
    <s v="SI"/>
    <s v="Hogar (Aplica en Acción)"/>
    <s v="Niños, niñas y jóvenes"/>
    <s v="Familia relaciondas a hogar de niñas Ruca Suyai"/>
    <s v="Listado Predeterminado"/>
    <s v="Licitación Pública Regular"/>
    <s v="02"/>
    <x v="1"/>
    <s v="14"/>
    <s v="04"/>
    <s v="14-388102-04-22"/>
    <m/>
    <m/>
    <m/>
    <s v="--"/>
    <x v="11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2437500"/>
    <m/>
    <m/>
    <m/>
    <n v="13812500"/>
    <m/>
    <m/>
    <m/>
    <m/>
    <n v="16250000"/>
    <n v="16250000"/>
    <s v="OK"/>
    <n v="2"/>
    <m/>
    <m/>
  </r>
  <r>
    <x v="0"/>
    <x v="1"/>
    <s v="Los Lagos"/>
    <s v="Sector Urbano"/>
    <s v="Acción"/>
    <x v="0"/>
    <n v="3881"/>
    <n v="56"/>
    <n v="37250000"/>
    <n v="665178.57142857148"/>
    <m/>
    <n v="56"/>
    <s v="SI"/>
    <s v="Hogar (Aplica en Acción)"/>
    <s v="Grupo objetivo del Programa/Componente"/>
    <s v="Familias relacionadas a programas del cesfam"/>
    <s v="Listado Predeterminado"/>
    <s v="Licitación Pública Regular"/>
    <s v="02"/>
    <x v="1"/>
    <s v="14"/>
    <s v="04"/>
    <s v="14-388102-04-22"/>
    <m/>
    <m/>
    <m/>
    <s v="--"/>
    <x v="11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5587500"/>
    <m/>
    <m/>
    <m/>
    <n v="31662500"/>
    <m/>
    <m/>
    <m/>
    <m/>
    <n v="37250000"/>
    <n v="37250000"/>
    <s v="OK"/>
    <n v="2"/>
    <m/>
    <m/>
  </r>
  <r>
    <x v="0"/>
    <x v="1"/>
    <s v="Valdivia"/>
    <s v="Comunal"/>
    <s v="Apoyo_a_tu_Plan_laboral"/>
    <x v="8"/>
    <n v="8913"/>
    <n v="24"/>
    <n v="15264000"/>
    <n v="636000"/>
    <m/>
    <n v="24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289600"/>
    <m/>
    <m/>
    <n v="12974400"/>
    <m/>
    <m/>
    <m/>
    <m/>
    <m/>
    <n v="15264000"/>
    <n v="15264000"/>
    <s v="OK"/>
    <n v="2"/>
    <m/>
    <m/>
  </r>
  <r>
    <x v="0"/>
    <x v="1"/>
    <s v="Los Lagos"/>
    <s v="Comunal"/>
    <s v="Apoyo_a_tu_Plan_laboral"/>
    <x v="8"/>
    <n v="8913"/>
    <n v="5"/>
    <n v="3180000"/>
    <n v="636000"/>
    <m/>
    <n v="5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477000"/>
    <m/>
    <m/>
    <n v="2703000"/>
    <m/>
    <m/>
    <m/>
    <m/>
    <m/>
    <n v="3180000"/>
    <n v="3180000"/>
    <s v="OK"/>
    <n v="2"/>
    <m/>
    <m/>
  </r>
  <r>
    <x v="0"/>
    <x v="1"/>
    <s v="Paillaco"/>
    <s v="Comunal"/>
    <s v="Apoyo_a_tu_Plan_laboral"/>
    <x v="8"/>
    <n v="8913"/>
    <n v="10"/>
    <n v="6360000"/>
    <n v="636000"/>
    <m/>
    <n v="10"/>
    <s v="NO"/>
    <s v="Persona"/>
    <s v="Grupo objetivo del Programa/Componente"/>
    <s v="Personas que participen del programa Familia con plan laboral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954000"/>
    <m/>
    <m/>
    <n v="5406000"/>
    <m/>
    <m/>
    <m/>
    <m/>
    <m/>
    <n v="6360000"/>
    <n v="6360000"/>
    <s v="OK"/>
    <n v="2"/>
    <m/>
    <m/>
  </r>
  <r>
    <x v="0"/>
    <x v="1"/>
    <s v="Regional/Provincial"/>
    <s v="Territorio"/>
    <s v="Apoyo_a_tu_Plan_laboral"/>
    <x v="8"/>
    <n v="8913"/>
    <n v="3"/>
    <n v="1908000"/>
    <n v="636000"/>
    <m/>
    <n v="3"/>
    <s v="NO"/>
    <s v="Persona"/>
    <s v="Grupo objetivo del Programa/Componente"/>
    <s v="Personas que formen parte de los Programas Calle; Camino; Vínculos "/>
    <s v="Listado Predeterminado con SPP"/>
    <s v="Licitación Pública Regular"/>
    <s v="01"/>
    <x v="15"/>
    <s v="14"/>
    <s v="05"/>
    <s v="14-891301-05-22"/>
    <m/>
    <m/>
    <m/>
    <s v="--"/>
    <x v="4"/>
    <n v="21"/>
    <x v="8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86200"/>
    <m/>
    <m/>
    <n v="1621800"/>
    <m/>
    <m/>
    <m/>
    <m/>
    <m/>
    <n v="1908000"/>
    <n v="1908000"/>
    <s v="OK"/>
    <n v="2"/>
    <m/>
    <m/>
  </r>
  <r>
    <x v="0"/>
    <x v="1"/>
    <s v="Río Bueno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La Unión"/>
    <s v="Comunal"/>
    <s v="Yo_Emprendo_Semilla_SSyOO"/>
    <x v="4"/>
    <n v="5911"/>
    <n v="36"/>
    <n v="29448000"/>
    <n v="818000"/>
    <m/>
    <n v="36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944800"/>
    <m/>
    <m/>
    <m/>
    <n v="26503200"/>
    <m/>
    <m/>
    <m/>
    <n v="29448000"/>
    <n v="29448000"/>
    <s v="OK"/>
    <n v="2"/>
    <m/>
    <m/>
  </r>
  <r>
    <x v="0"/>
    <x v="1"/>
    <s v="Futrono"/>
    <s v="Comunal"/>
    <s v="Yo_Emprendo_Semilla_SSyOO"/>
    <x v="4"/>
    <n v="5911"/>
    <n v="19"/>
    <n v="15542000"/>
    <n v="818000"/>
    <m/>
    <n v="19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x v="0"/>
    <x v="1"/>
    <s v="Lago Ranco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6"/>
    <s v="14-591101-06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Valdivia"/>
    <s v="Comunal"/>
    <s v="Yo_Emprendo_Semilla_SSyOO"/>
    <x v="4"/>
    <n v="5911"/>
    <n v="61"/>
    <n v="49898000"/>
    <n v="818000"/>
    <m/>
    <n v="61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89800"/>
    <m/>
    <m/>
    <m/>
    <n v="44908200"/>
    <m/>
    <m/>
    <m/>
    <n v="49898000"/>
    <n v="49898000"/>
    <s v="OK"/>
    <n v="2"/>
    <m/>
    <m/>
  </r>
  <r>
    <x v="0"/>
    <x v="1"/>
    <s v="Paillaco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Corral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Los Lagos"/>
    <s v="Comunal"/>
    <s v="Yo_Emprendo_Semilla_SSyOO"/>
    <x v="4"/>
    <n v="5911"/>
    <n v="15"/>
    <n v="12270000"/>
    <n v="818000"/>
    <m/>
    <n v="1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7"/>
    <s v="14-591101-07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Calle; Camino"/>
    <s v="Listado Predeterminado con SPP"/>
    <s v="Licitación Pública Regular"/>
    <s v="01"/>
    <x v="5"/>
    <s v="14"/>
    <s v="07"/>
    <s v="14-591101-07-22"/>
    <m/>
    <m/>
    <m/>
    <s v="--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Mariquina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Máfil"/>
    <s v="Comunal"/>
    <s v="Yo_Emprendo_Semilla_SSyOO"/>
    <x v="4"/>
    <n v="5911"/>
    <n v="13"/>
    <n v="10634000"/>
    <n v="818000"/>
    <m/>
    <n v="13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x v="0"/>
    <x v="1"/>
    <s v="Lanco"/>
    <s v="Comunal"/>
    <s v="Yo_Emprendo_Semilla_SSyOO"/>
    <x v="4"/>
    <n v="5911"/>
    <n v="28"/>
    <n v="22904000"/>
    <n v="818000"/>
    <m/>
    <n v="28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90400"/>
    <m/>
    <m/>
    <m/>
    <n v="20613600"/>
    <m/>
    <m/>
    <m/>
    <n v="22904000"/>
    <n v="22904000"/>
    <s v="OK"/>
    <n v="2"/>
    <m/>
    <m/>
  </r>
  <r>
    <x v="0"/>
    <x v="1"/>
    <s v="Panguipulli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menores de 50"/>
    <s v="SPP"/>
    <s v="Licitación Pública Regular"/>
    <s v="01"/>
    <x v="5"/>
    <s v="14"/>
    <s v="08"/>
    <s v="14-591101-08-22"/>
    <m/>
    <d v="2022-03-14T00:00:00"/>
    <n v="20"/>
    <d v="2022-04-03T00:00:00"/>
    <x v="16"/>
    <n v="28"/>
    <x v="16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Río Bueno"/>
    <s v="Comunal"/>
    <s v="Yo_Emprendo_Semilla_SSyOO"/>
    <x v="4"/>
    <n v="5911"/>
    <n v="24"/>
    <n v="19632000"/>
    <n v="818000"/>
    <m/>
    <n v="24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963200"/>
    <m/>
    <m/>
    <m/>
    <n v="17668800"/>
    <m/>
    <m/>
    <m/>
    <n v="19632000"/>
    <n v="19632000"/>
    <s v="OK"/>
    <n v="2"/>
    <m/>
    <m/>
  </r>
  <r>
    <x v="0"/>
    <x v="1"/>
    <s v="La Unión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Futrono"/>
    <s v="Comunal"/>
    <s v="Yo_Emprendo_Semilla_SSyOO"/>
    <x v="4"/>
    <n v="5911"/>
    <n v="19"/>
    <n v="15542000"/>
    <n v="818000"/>
    <m/>
    <n v="19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x v="0"/>
    <x v="1"/>
    <s v="Lago Ranco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09"/>
    <s v="14-591102-09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Vínculos "/>
    <s v="Listado Predeterminado con SPP"/>
    <s v="Licitación Pública Regular"/>
    <s v="02"/>
    <x v="16"/>
    <s v="14"/>
    <s v="09"/>
    <s v="14-591102-09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Valdivia"/>
    <s v="Comunal"/>
    <s v="Yo_Emprendo_Semilla_SSyOO"/>
    <x v="4"/>
    <n v="5911"/>
    <n v="60"/>
    <n v="49080000"/>
    <n v="818000"/>
    <m/>
    <n v="60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08000"/>
    <m/>
    <m/>
    <m/>
    <n v="44172000"/>
    <m/>
    <m/>
    <m/>
    <n v="49080000"/>
    <n v="49080000"/>
    <s v="OK"/>
    <n v="2"/>
    <m/>
    <m/>
  </r>
  <r>
    <x v="0"/>
    <x v="1"/>
    <s v="Paillaco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Corral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Los Lagos"/>
    <s v="Comunal"/>
    <s v="Yo_Emprendo_Semilla_SSyOO"/>
    <x v="4"/>
    <n v="5911"/>
    <n v="15"/>
    <n v="12270000"/>
    <n v="818000"/>
    <m/>
    <n v="15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0"/>
    <s v="14-591102-10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x v="0"/>
    <x v="1"/>
    <s v="Regional/Provincial"/>
    <s v="Comunal"/>
    <s v="Yo_Emprendo_Semilla_SSyOO"/>
    <x v="4"/>
    <n v="5911"/>
    <n v="10"/>
    <n v="8180000"/>
    <n v="818000"/>
    <m/>
    <n v="10"/>
    <s v="NO"/>
    <s v="Persona"/>
    <s v="Grupo objetivo del Programa/Componente"/>
    <s v="Personas que formen parte de los Programas Calle; Camino; Vínculos "/>
    <s v="Listado Predeterminado con SPP"/>
    <s v="Licitación Pública Regular"/>
    <s v="02"/>
    <x v="16"/>
    <s v="14"/>
    <s v="10"/>
    <s v="14-591102-10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x v="0"/>
    <x v="1"/>
    <s v="Mariquina"/>
    <s v="Comunal"/>
    <s v="Yo_Emprendo_Semilla_SSyOO"/>
    <x v="4"/>
    <n v="5911"/>
    <n v="25"/>
    <n v="20450000"/>
    <n v="818000"/>
    <m/>
    <n v="25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x v="0"/>
    <x v="1"/>
    <s v="Máfil"/>
    <s v="Comunal"/>
    <s v="Yo_Emprendo_Semilla_SSyOO"/>
    <x v="4"/>
    <n v="5911"/>
    <n v="12"/>
    <n v="9816000"/>
    <n v="818000"/>
    <m/>
    <n v="12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x v="0"/>
    <x v="1"/>
    <s v="Lanco"/>
    <s v="Comunal"/>
    <s v="Yo_Emprendo_Semilla_SSyOO"/>
    <x v="4"/>
    <n v="5911"/>
    <n v="27"/>
    <n v="22086000"/>
    <n v="818000"/>
    <m/>
    <n v="2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08600"/>
    <m/>
    <m/>
    <m/>
    <n v="19877400"/>
    <m/>
    <m/>
    <m/>
    <n v="22086000"/>
    <n v="22086000"/>
    <s v="OK"/>
    <n v="2"/>
    <m/>
    <m/>
  </r>
  <r>
    <x v="0"/>
    <x v="1"/>
    <s v="Panguipulli"/>
    <s v="Comunal"/>
    <s v="Yo_Emprendo_Semilla_SSyOO"/>
    <x v="4"/>
    <n v="5911"/>
    <n v="37"/>
    <n v="30266000"/>
    <n v="818000"/>
    <m/>
    <n v="37"/>
    <s v="NO"/>
    <s v="Persona"/>
    <s v="Grupo objetivo del Programa/Componente"/>
    <s v="Personas que participen del programa Familia  de 50 años omás"/>
    <s v="SPP"/>
    <s v="Licitación Pública Regular"/>
    <s v="02"/>
    <x v="16"/>
    <s v="14"/>
    <s v="11"/>
    <s v="14-591102-11-22"/>
    <m/>
    <d v="2022-03-14T00:00:00"/>
    <n v="20"/>
    <d v="2022-04-03T00:00:00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x v="0"/>
    <x v="1"/>
    <s v="Regional/Provincial"/>
    <s v="Comunal"/>
    <s v="Yo_Emprendo_Semilla_SSyOO"/>
    <x v="4"/>
    <n v="5911"/>
    <n v="9"/>
    <n v="7362000"/>
    <n v="818000"/>
    <m/>
    <n v="9"/>
    <s v="NO"/>
    <s v="Persona"/>
    <s v="Grupo objetivo del Programa/Componente"/>
    <s v="Personas que formen parte de los Programas Calle; Camino; Vínculos "/>
    <s v="Listado Predeterminado con SPP"/>
    <s v="Licitación Pública Regular"/>
    <s v="02"/>
    <x v="16"/>
    <s v="14"/>
    <s v="11"/>
    <s v="14-591102-11-22"/>
    <m/>
    <m/>
    <m/>
    <s v="--"/>
    <x v="17"/>
    <n v="28"/>
    <x v="17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736200"/>
    <m/>
    <m/>
    <m/>
    <n v="6625800"/>
    <m/>
    <m/>
    <m/>
    <n v="7362000"/>
    <n v="7362000"/>
    <s v="OK"/>
    <n v="2"/>
    <m/>
    <m/>
  </r>
  <r>
    <x v="1"/>
    <x v="1"/>
    <s v="Lanco"/>
    <s v="Comunal Piloto metodología"/>
    <s v="Yo_Emprendo_Semilla"/>
    <x v="9"/>
    <n v="5815"/>
    <n v="20"/>
    <n v="19092000"/>
    <n v="954600"/>
    <n v="20"/>
    <m/>
    <s v="NO"/>
    <s v="Persona"/>
    <s v="Otro"/>
    <s v="Rediseño contenidos"/>
    <s v="SPP"/>
    <s v="Licitación Pública Regular"/>
    <s v="02"/>
    <x v="17"/>
    <s v="14"/>
    <s v="12"/>
    <s v="14-581502-12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863800"/>
    <m/>
    <m/>
    <m/>
    <n v="16228200"/>
    <m/>
    <m/>
    <m/>
    <m/>
    <m/>
    <n v="19092000"/>
    <n v="19092000"/>
    <s v="OK"/>
    <n v="2"/>
    <m/>
    <m/>
  </r>
  <r>
    <x v="1"/>
    <x v="1"/>
    <s v="Lanco"/>
    <s v="Aylin Piloto metodología"/>
    <s v="Yo_Emprendo_Semilla"/>
    <x v="9"/>
    <n v="5815"/>
    <n v="5"/>
    <n v="4773000"/>
    <n v="954600"/>
    <n v="5"/>
    <m/>
    <s v="NO"/>
    <s v="Persona"/>
    <s v="Otro"/>
    <s v="Personas que viven en el territorio donde se ejecuto el programa Acción Local Rediseño contenidos"/>
    <s v="SPP"/>
    <s v="Licitación Pública Regular"/>
    <s v="02"/>
    <x v="17"/>
    <s v="14"/>
    <s v="12"/>
    <s v="14-581502-12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715950"/>
    <m/>
    <m/>
    <m/>
    <n v="4057050"/>
    <m/>
    <m/>
    <m/>
    <m/>
    <m/>
    <n v="4773000"/>
    <n v="4773000"/>
    <s v="OK"/>
    <n v="2"/>
    <m/>
    <m/>
  </r>
  <r>
    <x v="0"/>
    <x v="1"/>
    <s v="Lago Ranco"/>
    <s v="Comunal"/>
    <s v="Yo_Emprendo_Semilla"/>
    <x v="5"/>
    <n v="5811"/>
    <n v="25"/>
    <n v="21750000"/>
    <n v="870000"/>
    <n v="25"/>
    <m/>
    <s v="NO"/>
    <s v="Persona"/>
    <s v="Grupo objetivo del Programa/Componente"/>
    <s v="Grupo objetivo del programa 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3262500"/>
    <m/>
    <m/>
    <m/>
    <n v="18487500"/>
    <m/>
    <m/>
    <m/>
    <m/>
    <m/>
    <n v="21750000"/>
    <n v="21750000"/>
    <s v="OK"/>
    <n v="2"/>
    <m/>
    <m/>
  </r>
  <r>
    <x v="0"/>
    <x v="1"/>
    <s v="Futrono"/>
    <s v="Comunal"/>
    <s v="Yo_Emprendo_Semilla"/>
    <x v="5"/>
    <n v="5811"/>
    <n v="20"/>
    <n v="17400000"/>
    <n v="870000"/>
    <n v="20"/>
    <m/>
    <s v="NO"/>
    <s v="Persona"/>
    <s v="Grupo objetivo del Programa/Componente"/>
    <s v="Grupo objetivo del programa 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610000"/>
    <m/>
    <m/>
    <m/>
    <n v="14790000"/>
    <m/>
    <m/>
    <m/>
    <m/>
    <m/>
    <n v="17400000"/>
    <n v="17400000"/>
    <s v="OK"/>
    <n v="2"/>
    <m/>
    <m/>
  </r>
  <r>
    <x v="0"/>
    <x v="1"/>
    <s v="Futrono"/>
    <s v="Dulce hogar Lago verde"/>
    <s v="Yo_Emprendo_Semilla"/>
    <x v="5"/>
    <n v="5811"/>
    <n v="5"/>
    <n v="4350000"/>
    <n v="870000"/>
    <n v="5"/>
    <m/>
    <s v="NO"/>
    <s v="Persona"/>
    <s v="Grupo objetivo del Programa/Componente"/>
    <s v="Personas que viven en el territorio donde se ejecuto el programaAcción Local"/>
    <s v="SPP"/>
    <s v="Licitación Pública Regular"/>
    <s v="01"/>
    <x v="6"/>
    <s v="14"/>
    <s v="13"/>
    <s v="14-581101-13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652500"/>
    <m/>
    <m/>
    <m/>
    <n v="3697500"/>
    <m/>
    <m/>
    <m/>
    <m/>
    <m/>
    <n v="4350000"/>
    <n v="4350000"/>
    <s v="OK"/>
    <n v="2"/>
    <m/>
    <m/>
  </r>
  <r>
    <x v="0"/>
    <x v="1"/>
    <s v="Corral"/>
    <s v="Comunal"/>
    <s v="Yo_Emprendo_Semilla"/>
    <x v="5"/>
    <n v="5811"/>
    <n v="10"/>
    <n v="8700000"/>
    <n v="870000"/>
    <n v="20"/>
    <m/>
    <s v="NO"/>
    <s v="Persona"/>
    <s v="Grupo objetivo del Programa/Componente"/>
    <s v="Grupo objetivo del programa "/>
    <s v="SPP"/>
    <s v="Licitación Pública Regular"/>
    <s v="01"/>
    <x v="6"/>
    <s v="14"/>
    <s v="14"/>
    <s v="14-581101-14-22"/>
    <m/>
    <d v="2022-03-14T00:00:00"/>
    <n v="20"/>
    <d v="2022-04-03T00:00:00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egional/Provincial"/>
    <s v="Regional"/>
    <s v="Yo_Emprendo_Semilla"/>
    <x v="5"/>
    <n v="5811"/>
    <n v="18"/>
    <n v="15660000"/>
    <n v="870000"/>
    <n v="11"/>
    <m/>
    <s v="NO"/>
    <s v="Persona"/>
    <s v="Personas cumpliendo condena"/>
    <s v="Personas derivadas del Convenio con Gendarmería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x v="0"/>
    <x v="1"/>
    <s v="Regional/Provincial"/>
    <s v="Regional"/>
    <s v="Yo_Emprendo_Semilla"/>
    <x v="5"/>
    <n v="5811"/>
    <n v="10"/>
    <n v="8700000"/>
    <n v="870000"/>
    <n v="10"/>
    <m/>
    <s v="NO"/>
    <s v="Persona"/>
    <s v="Mujer víctima de violencia"/>
    <s v="Personas derivadas del Convenio con Fiscalía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egional/Provincial"/>
    <s v="Regional"/>
    <s v="Yo_Emprendo_Semilla"/>
    <x v="5"/>
    <n v="5811"/>
    <n v="18"/>
    <n v="15660000"/>
    <n v="870000"/>
    <n v="15"/>
    <m/>
    <s v="NO"/>
    <s v="Persona"/>
    <s v="Personas con dependencia y cuidadores"/>
    <s v="Teletón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x v="0"/>
    <x v="1"/>
    <s v="Regional/Provincial"/>
    <s v="Regional"/>
    <s v="Yo_Emprendo_Semilla"/>
    <x v="5"/>
    <n v="5811"/>
    <n v="10"/>
    <n v="8700000"/>
    <n v="870000"/>
    <n v="10"/>
    <m/>
    <s v="NO"/>
    <s v="Persona"/>
    <s v="Niños, niñas y jóvenes"/>
    <s v="Personas derivadas del Convenio Mi Abogado"/>
    <s v="Listado Predeterminado"/>
    <s v="Licitación Pública Regular"/>
    <s v="01"/>
    <x v="6"/>
    <s v="14"/>
    <s v="14"/>
    <s v="14-581101-14-22"/>
    <m/>
    <m/>
    <m/>
    <s v="--"/>
    <x v="18"/>
    <n v="21"/>
    <x v="18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x v="0"/>
    <x v="1"/>
    <s v="Río Buen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 Unión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Futron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go Ranc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s v="15"/>
    <s v="14-488301-15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Valdivia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Paillaco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Corral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1"/>
    <x v="1"/>
    <s v="Los Lagos"/>
    <s v="Comunal Piloto metodología"/>
    <s v="Yo_Emprendo"/>
    <x v="10"/>
    <n v="4874"/>
    <n v="6"/>
    <n v="5865000"/>
    <n v="977500"/>
    <n v="6"/>
    <m/>
    <s v="SI"/>
    <s v="Persona"/>
    <s v="Otro"/>
    <s v="Rediseño contenidos"/>
    <s v="SPP"/>
    <s v="Licitación Pública Regular"/>
    <s v="02"/>
    <x v="18"/>
    <s v="14"/>
    <s v="16"/>
    <s v="14-487402-16-22"/>
    <m/>
    <d v="2021-03-14T00:00:00"/>
    <n v="20"/>
    <d v="2021-04-03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Mariquina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Máfil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Lanco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Panguipulli"/>
    <s v="Comunal"/>
    <s v="Yo_Emprendo"/>
    <x v="7"/>
    <n v="4883"/>
    <n v="6"/>
    <n v="5865000"/>
    <n v="977500"/>
    <n v="6"/>
    <m/>
    <s v="SI"/>
    <s v="Persona"/>
    <s v="Grupo objetivo del Programa/Componente"/>
    <s v="Foco Comercio Digital  (Evento exclusivo y revisar mensaje comunicacional)"/>
    <s v="SPP"/>
    <s v="Licitación Pública Regular"/>
    <s v="01"/>
    <x v="10"/>
    <s v="14"/>
    <n v="17"/>
    <s v="14-488301-17-22"/>
    <m/>
    <d v="2021-03-21T00:00:00"/>
    <n v="20"/>
    <d v="2021-04-10T00:00:00"/>
    <x v="5"/>
    <n v="21"/>
    <x v="19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x v="0"/>
    <x v="1"/>
    <s v="Regional/Provincial"/>
    <s v="Regional"/>
    <s v="Yo_Emprendo"/>
    <x v="6"/>
    <n v="4881"/>
    <n v="15"/>
    <n v="14100000"/>
    <n v="940000"/>
    <n v="15"/>
    <m/>
    <s v="SI"/>
    <s v="Persona"/>
    <s v="Otro"/>
    <s v="Personas derivadas del Convenio con Senda"/>
    <s v="Listado Predeterminado"/>
    <s v="Licitación Pública Regular"/>
    <s v="03"/>
    <x v="9"/>
    <s v="14"/>
    <n v="18"/>
    <s v="14-488103-18-22"/>
    <m/>
    <m/>
    <m/>
    <s v="--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115000"/>
    <m/>
    <m/>
    <m/>
    <n v="11985000"/>
    <m/>
    <m/>
    <m/>
    <m/>
    <n v="14100000"/>
    <n v="14100000"/>
    <s v="OK"/>
    <n v="2"/>
    <m/>
    <m/>
  </r>
  <r>
    <x v="0"/>
    <x v="1"/>
    <s v="Valdivia"/>
    <s v="Comunal"/>
    <s v="Yo_Emprendo"/>
    <x v="6"/>
    <n v="4881"/>
    <n v="20"/>
    <n v="18800000"/>
    <n v="940000"/>
    <n v="2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820000"/>
    <m/>
    <m/>
    <m/>
    <n v="15980000"/>
    <m/>
    <m/>
    <m/>
    <m/>
    <n v="18800000"/>
    <n v="18800000"/>
    <s v="OK"/>
    <n v="2"/>
    <m/>
    <m/>
  </r>
  <r>
    <x v="0"/>
    <x v="1"/>
    <s v="Los Lagos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Paillaco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Corral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8"/>
    <s v="14-488103-18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Lanco"/>
    <s v="Aylin"/>
    <s v="Yo_Emprendo"/>
    <x v="6"/>
    <n v="4881"/>
    <n v="4"/>
    <n v="3760000"/>
    <n v="940000"/>
    <n v="4"/>
    <m/>
    <s v="SI"/>
    <s v="Persona"/>
    <s v="Grupo objetivo del Programa/Componente"/>
    <s v="Personas que viven en el territorio donde se ejecuto el programaAcción Local"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x v="0"/>
    <x v="1"/>
    <s v="Lanco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Máfil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Mariquina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Panguipulli"/>
    <s v="Comunal"/>
    <s v="Yo_Emprendo"/>
    <x v="6"/>
    <n v="4881"/>
    <n v="10"/>
    <n v="9400000"/>
    <n v="940000"/>
    <n v="10"/>
    <m/>
    <s v="SI"/>
    <s v="Persona"/>
    <s v="Grupo objetivo del Programa/Componente"/>
    <m/>
    <s v="SPP"/>
    <s v="Licitación Pública Regular"/>
    <s v="03"/>
    <x v="9"/>
    <s v="14"/>
    <n v="19"/>
    <s v="14-488103-19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Futrono"/>
    <s v="Dulce hogar Lago verde Piloto"/>
    <s v="Yo_Emprendo"/>
    <x v="11"/>
    <n v="4872"/>
    <n v="4"/>
    <n v="3760000"/>
    <n v="940000"/>
    <n v="4"/>
    <m/>
    <s v="SI"/>
    <s v="Persona"/>
    <s v="Otro"/>
    <s v="Personas que viven en el territorio donde se ejecuto el programa Acción Local 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x v="1"/>
    <x v="1"/>
    <s v="Futron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Lago Ranc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Río Bueno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1"/>
    <x v="1"/>
    <s v="La Union"/>
    <s v="Comunal Piloto metodología"/>
    <s v="Yo_Emprendo"/>
    <x v="11"/>
    <n v="4872"/>
    <n v="10"/>
    <n v="9400000"/>
    <n v="940000"/>
    <n v="10"/>
    <m/>
    <s v="SI"/>
    <s v="Persona"/>
    <s v="Otro"/>
    <s v="Rediseño contenidos"/>
    <s v="SPP"/>
    <s v="Licitación Pública Regular"/>
    <s v="04"/>
    <x v="19"/>
    <s v="14"/>
    <n v="20"/>
    <s v="14-487204-20-22"/>
    <m/>
    <d v="2022-03-14T00:00:00"/>
    <n v="20"/>
    <d v="2022-04-03T00:00:00"/>
    <x v="19"/>
    <n v="21"/>
    <x v="9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x v="0"/>
    <x v="1"/>
    <s v="Corral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os Lagos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Pailla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1"/>
    <s v="14-489105-21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an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Panguipulli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Máfil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Mariquina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2"/>
    <s v="14-489105-22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Futron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s v="Agrupación perteneciente al territorio donde se ejecuta el acción Local"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Río Buen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Lago Ranco"/>
    <s v="Comunal"/>
    <s v="Yo_Emprendo"/>
    <x v="12"/>
    <n v="4891"/>
    <n v="5"/>
    <n v="6480000"/>
    <n v="1296000"/>
    <n v="5"/>
    <m/>
    <s v="NO"/>
    <s v="Integrante de organización"/>
    <s v="Grupo objetivo del Programa/Componente"/>
    <m/>
    <s v="Listado Predeterminado"/>
    <s v="Licitación Pública Regular"/>
    <s v="05"/>
    <x v="20"/>
    <s v="14"/>
    <n v="23"/>
    <s v="14-489105-23-22"/>
    <m/>
    <m/>
    <m/>
    <s v="--"/>
    <x v="20"/>
    <n v="21"/>
    <x v="2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x v="0"/>
    <x v="1"/>
    <s v="Regional/Provincial"/>
    <s v="Regional"/>
    <s v="Yo_Emprendo"/>
    <x v="13"/>
    <n v="4889"/>
    <n v="18"/>
    <n v="14000000"/>
    <n v="777777.77777777775"/>
    <n v="18"/>
    <m/>
    <s v="NO"/>
    <s v="Persona"/>
    <s v="Grupo objetivo del Programa/Componente"/>
    <m/>
    <s v="SPP"/>
    <s v="Licitación Pública Regular"/>
    <s v="06"/>
    <x v="21"/>
    <s v="14"/>
    <n v="24"/>
    <s v="14-488906-24-22"/>
    <m/>
    <d v="2021-08-15T00:00:00"/>
    <n v="15"/>
    <d v="2021-08-30T00:00:00"/>
    <x v="21"/>
    <n v="15"/>
    <x v="21"/>
    <d v="2022-06-23T00:00:00"/>
    <n v="21"/>
    <d v="2022-07-14T00:00:00"/>
    <d v="2022-07-18T00:00:00"/>
    <n v="21"/>
    <d v="2022-08-08T00:00:00"/>
    <n v="5"/>
    <d v="2023-01-08T00:00:00"/>
    <d v="2023-03-09T00:00:00"/>
    <m/>
    <m/>
    <m/>
    <m/>
    <m/>
    <m/>
    <m/>
    <n v="700000"/>
    <m/>
    <n v="13300000"/>
    <m/>
    <m/>
    <n v="14000000"/>
    <n v="14000000"/>
    <s v="OK"/>
    <n v="2"/>
    <m/>
    <m/>
  </r>
  <r>
    <x v="0"/>
    <x v="2"/>
    <s v="Bulnes"/>
    <s v="Diguillín - Punilla"/>
    <s v="Acción"/>
    <x v="0"/>
    <n v="3881"/>
    <n v="25"/>
    <n v="15008175"/>
    <n v="600327"/>
    <n v="25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500817.5"/>
    <m/>
    <m/>
    <n v="13507357.5"/>
    <m/>
    <m/>
    <m/>
    <n v="15008175"/>
    <n v="15008175"/>
    <s v="OK"/>
    <n v="2"/>
    <m/>
    <m/>
  </r>
  <r>
    <x v="0"/>
    <x v="2"/>
    <s v="Chillán Viejo"/>
    <s v="Diguillín - Punilla"/>
    <s v="Acción"/>
    <x v="0"/>
    <n v="3881"/>
    <n v="35"/>
    <n v="21011445"/>
    <n v="600327"/>
    <n v="35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2101144.5"/>
    <m/>
    <m/>
    <n v="18910300.5"/>
    <m/>
    <m/>
    <m/>
    <n v="21011445"/>
    <n v="21011445"/>
    <s v="OK"/>
    <n v="2"/>
    <m/>
    <m/>
  </r>
  <r>
    <x v="0"/>
    <x v="2"/>
    <s v="San Nicolás"/>
    <s v="Diguillín - Punilla"/>
    <s v="Acción"/>
    <x v="0"/>
    <n v="3881"/>
    <n v="30"/>
    <n v="18009810"/>
    <n v="600327"/>
    <n v="30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800981"/>
    <m/>
    <m/>
    <n v="16208829"/>
    <m/>
    <m/>
    <m/>
    <n v="18009810"/>
    <n v="18009810"/>
    <s v="OK"/>
    <n v="2"/>
    <m/>
    <m/>
  </r>
  <r>
    <x v="0"/>
    <x v="2"/>
    <s v="Quillón"/>
    <s v="Diguillín - Punilla"/>
    <s v="Acción"/>
    <x v="0"/>
    <n v="3881"/>
    <n v="29"/>
    <n v="17409483"/>
    <n v="600327"/>
    <n v="29"/>
    <m/>
    <s v="SI"/>
    <s v="Hogar (Aplica en Acción)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x v="0"/>
    <s v="16"/>
    <s v="01"/>
    <s v="16-388101-01-22"/>
    <m/>
    <m/>
    <m/>
    <s v="--"/>
    <x v="22"/>
    <n v="17"/>
    <x v="22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740948.3"/>
    <m/>
    <m/>
    <n v="15668534.700000001"/>
    <m/>
    <m/>
    <m/>
    <n v="17409483"/>
    <n v="17409483"/>
    <s v="OK"/>
    <n v="2"/>
    <m/>
    <m/>
  </r>
  <r>
    <x v="0"/>
    <x v="2"/>
    <s v="Ránquil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1"/>
    <s v="16-370101-01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El Carmen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2"/>
    <s v="16-370101-02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Quirihue"/>
    <s v="Itata - Diguillín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x v="3"/>
    <s v="16"/>
    <s v="03"/>
    <s v="16-370101-03-22"/>
    <m/>
    <m/>
    <m/>
    <s v="--"/>
    <x v="23"/>
    <n v="17"/>
    <x v="23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x v="0"/>
    <x v="2"/>
    <s v="Bulnes"/>
    <s v="Sector Santa Clara"/>
    <s v="Acción_Local"/>
    <x v="3"/>
    <n v="7233"/>
    <n v="1"/>
    <n v="35700000"/>
    <n v="35700000"/>
    <n v="1"/>
    <m/>
    <s v="NO"/>
    <s v="Territorios/Barrios (Aplica en Acción Local)"/>
    <s v="Campamento y barrios prioritarios"/>
    <s v="Territorio o barrio vulnerable donde a lo menos el 60% de los hogares se encuentra en el tramo del 40% de vulnerabilidad según RSH."/>
    <s v="Listado Predeterminado"/>
    <s v="Licitación Pública Regular"/>
    <s v="01"/>
    <x v="4"/>
    <s v="16"/>
    <s v="01"/>
    <s v="16-723301-01-22"/>
    <m/>
    <m/>
    <m/>
    <s v="--"/>
    <x v="24"/>
    <n v="15"/>
    <x v="24"/>
    <d v="2022-04-18T00:00:00"/>
    <n v="15"/>
    <d v="2022-05-03T00:00:00"/>
    <d v="2022-05-10T00:00:00"/>
    <n v="10"/>
    <d v="2022-05-20T00:00:00"/>
    <n v="11"/>
    <d v="2023-04-20T00:00:00"/>
    <d v="2023-06-19T00:00:00"/>
    <m/>
    <m/>
    <m/>
    <m/>
    <m/>
    <n v="3570000"/>
    <m/>
    <m/>
    <n v="32130000"/>
    <m/>
    <m/>
    <m/>
    <n v="35700000"/>
    <n v="35700000"/>
    <s v="OK"/>
    <n v="2"/>
    <m/>
    <m/>
  </r>
  <r>
    <x v="0"/>
    <x v="2"/>
    <s v="Chillán"/>
    <s v="Diguillín - Punilla"/>
    <s v="Yo_Emprendo"/>
    <x v="7"/>
    <n v="4883"/>
    <n v="30"/>
    <n v="30000000"/>
    <n v="1000000"/>
    <n v="3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3000000"/>
    <m/>
    <m/>
    <n v="27000000"/>
    <m/>
    <m/>
    <m/>
    <m/>
    <n v="30000000"/>
    <n v="30000000"/>
    <s v="OK"/>
    <n v="2"/>
    <m/>
    <m/>
  </r>
  <r>
    <x v="0"/>
    <x v="2"/>
    <s v="San Carlos"/>
    <s v="Diguillín - Punilla"/>
    <s v="Yo_Emprendo"/>
    <x v="7"/>
    <n v="4883"/>
    <n v="20"/>
    <n v="20000000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x v="0"/>
    <x v="2"/>
    <s v="Pinto"/>
    <s v="Diguillín - Punilla"/>
    <s v="Yo_Emprendo"/>
    <x v="7"/>
    <n v="4883"/>
    <n v="20"/>
    <n v="20000000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x v="11"/>
    <s v="16"/>
    <s v="01"/>
    <s v="16-488302-01-22"/>
    <m/>
    <d v="2022-03-14T00:00:00"/>
    <n v="18"/>
    <d v="2022-04-01T00:00:00"/>
    <x v="25"/>
    <n v="20"/>
    <x v="25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x v="0"/>
    <x v="2"/>
    <s v="Chillán"/>
    <s v="Diguillín"/>
    <s v="Yo_Emprendo"/>
    <x v="6"/>
    <n v="4881"/>
    <n v="35"/>
    <n v="35000000"/>
    <n v="1000000"/>
    <n v="3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3500000"/>
    <m/>
    <m/>
    <n v="31500000"/>
    <m/>
    <m/>
    <m/>
    <m/>
    <m/>
    <n v="35000000"/>
    <n v="35000000"/>
    <s v="OK"/>
    <n v="2"/>
    <m/>
    <m/>
  </r>
  <r>
    <x v="0"/>
    <x v="2"/>
    <s v="Chillán Viejo"/>
    <s v="Diguillín"/>
    <s v="Yo_Emprendo"/>
    <x v="6"/>
    <n v="4881"/>
    <n v="17"/>
    <n v="17000000"/>
    <n v="1000000"/>
    <n v="17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700000"/>
    <m/>
    <m/>
    <n v="15300000"/>
    <m/>
    <m/>
    <m/>
    <m/>
    <m/>
    <n v="17000000"/>
    <n v="17000000"/>
    <s v="OK"/>
    <n v="2"/>
    <m/>
    <m/>
  </r>
  <r>
    <x v="0"/>
    <x v="2"/>
    <s v="Pemuco"/>
    <s v="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1"/>
    <s v="16-488101-01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Quirihue"/>
    <s v="Punilla - Diguillín"/>
    <s v="Yo_Emprendo"/>
    <x v="6"/>
    <n v="4881"/>
    <n v="20"/>
    <n v="20000000"/>
    <n v="1000000"/>
    <n v="20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Ñiqué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San Fabiá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Quillón"/>
    <s v="Punill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2"/>
    <s v="16-488101-02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elemu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San Nicolás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Bulnes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bquecura"/>
    <s v="Itata - Diguillín"/>
    <s v="Yo_Emprendo"/>
    <x v="6"/>
    <n v="4881"/>
    <n v="15"/>
    <n v="15000000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3"/>
    <s v="16-488101-03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x v="0"/>
    <x v="2"/>
    <s v="Coihueco"/>
    <s v="Punilla - Itata - Diguillín"/>
    <s v="Yo_Emprendo"/>
    <x v="6"/>
    <n v="4881"/>
    <n v="20"/>
    <n v="20000000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Ránquil"/>
    <s v="Punilla - Itata - Diguillín"/>
    <s v="Yo_Emprendo"/>
    <x v="6"/>
    <n v="4881"/>
    <n v="20"/>
    <n v="20000000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x v="0"/>
    <x v="2"/>
    <s v="Pinto"/>
    <s v="Punilla - Itata - Diguillín"/>
    <s v="Yo_Emprendo"/>
    <x v="6"/>
    <n v="4881"/>
    <n v="27"/>
    <n v="27000000"/>
    <n v="1000000"/>
    <n v="27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x v="7"/>
    <s v="16"/>
    <s v="04"/>
    <s v="16-488101-04-22"/>
    <m/>
    <d v="2022-03-14T00:00:00"/>
    <n v="18"/>
    <d v="2022-04-01T00:00:00"/>
    <x v="14"/>
    <n v="20"/>
    <x v="26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700000"/>
    <m/>
    <m/>
    <n v="24300000"/>
    <m/>
    <m/>
    <m/>
    <m/>
    <m/>
    <n v="27000000"/>
    <n v="27000000"/>
    <s v="OK"/>
    <n v="2"/>
    <m/>
    <m/>
  </r>
  <r>
    <x v="0"/>
    <x v="2"/>
    <s v="Regional/Provincial"/>
    <s v="Punilla - Itata - Diguillín"/>
    <s v="Yo_Emprendo"/>
    <x v="13"/>
    <n v="4889"/>
    <n v="45"/>
    <n v="45000000"/>
    <n v="1000000"/>
    <n v="45"/>
    <m/>
    <s v="NO"/>
    <s v="Persona"/>
    <s v="Grupo objetivo del Programa/Componente"/>
    <s v="Personas que hayan participado anteriormente y/o estén participando de programas de emprendimiento y/o empleabilidad del FOSIS, en un plazo no superior al definido regionalmente. Excepcionalmente podrían aceptarse usuarias/os de otros programas siempre que cuenten con una actividad económica independiente en funcionamiento (FNDR, Innova u otro del FOSIS). Podrán participar también organizaciones productivas que hayan participando del programa Apoyo a Organizaciones Productivas el 2021."/>
    <s v="Listado Predeterminado"/>
    <s v="Licitación Pública Regular"/>
    <s v="03"/>
    <x v="22"/>
    <s v="16"/>
    <s v="01"/>
    <s v="16-488903-01-22"/>
    <m/>
    <m/>
    <m/>
    <s v="--"/>
    <x v="26"/>
    <n v="15"/>
    <x v="27"/>
    <d v="2022-09-15T00:00:00"/>
    <n v="14"/>
    <d v="2022-09-29T00:00:00"/>
    <d v="2022-10-05T00:00:00"/>
    <n v="10"/>
    <d v="2022-10-15T00:00:00"/>
    <n v="5"/>
    <d v="2023-03-15T00:00:00"/>
    <d v="2023-05-14T00:00:00"/>
    <m/>
    <m/>
    <m/>
    <m/>
    <m/>
    <m/>
    <m/>
    <m/>
    <m/>
    <n v="45000000"/>
    <m/>
    <m/>
    <n v="45000000"/>
    <n v="45000000"/>
    <s v="OK"/>
    <n v="1"/>
    <m/>
    <m/>
  </r>
  <r>
    <x v="0"/>
    <x v="2"/>
    <s v="Chillán"/>
    <s v="Diguillín - Itata"/>
    <s v="Yo_Emprendo_Semilla"/>
    <x v="5"/>
    <n v="5811"/>
    <n v="40"/>
    <n v="35400000"/>
    <n v="885000"/>
    <n v="40"/>
    <m/>
    <s v="NO"/>
    <s v="Persona"/>
    <s v="Grupo objetivo del Programa/Componente"/>
    <s v="Personas mayores de 18 años, preferentemente jefas de hogar con NNA menores  de 18 años a su cargo, mujeres víctimas de VIF,  personas en situación de discapacidad y/o dependencia, provenientes del convenio Teletón,  convenio Gendarmería, desempleadas o con ingresos precarios, idea de negocio y/o emprendimientos precarios en funcionamiento."/>
    <s v="Listado Predeterminado con 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540000"/>
    <m/>
    <m/>
    <n v="31860000"/>
    <m/>
    <m/>
    <m/>
    <m/>
    <m/>
    <n v="35400000"/>
    <n v="35400000"/>
    <s v="OK"/>
    <n v="2"/>
    <m/>
    <m/>
  </r>
  <r>
    <x v="0"/>
    <x v="2"/>
    <s v="Portezuelo"/>
    <s v="Diguillín - Itata"/>
    <s v="Yo_Emprendo_Semilla"/>
    <x v="5"/>
    <n v="5811"/>
    <n v="20"/>
    <n v="17700000"/>
    <n v="885000"/>
    <n v="2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1770000"/>
    <m/>
    <m/>
    <n v="15930000"/>
    <m/>
    <m/>
    <m/>
    <m/>
    <m/>
    <n v="17700000"/>
    <n v="17700000"/>
    <s v="OK"/>
    <n v="2"/>
    <m/>
    <m/>
  </r>
  <r>
    <x v="0"/>
    <x v="2"/>
    <s v="Pinto"/>
    <s v="Diguillín - Itat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1"/>
    <s v="16-581101-01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San Carlos"/>
    <s v="Punilla"/>
    <s v="Yo_Emprendo_Semilla"/>
    <x v="5"/>
    <n v="5811"/>
    <n v="34"/>
    <n v="30090000"/>
    <n v="885000"/>
    <n v="34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009000"/>
    <m/>
    <m/>
    <n v="27081000"/>
    <m/>
    <m/>
    <m/>
    <m/>
    <m/>
    <n v="30090000"/>
    <n v="30090000"/>
    <s v="OK"/>
    <n v="2"/>
    <m/>
    <m/>
  </r>
  <r>
    <x v="0"/>
    <x v="2"/>
    <s v="Ñiquén"/>
    <s v="Punill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Coihueco"/>
    <s v="Punilla"/>
    <s v="Yo_Emprendo_Semilla"/>
    <x v="5"/>
    <n v="5811"/>
    <n v="30"/>
    <n v="26550000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6"/>
    <s v="16"/>
    <s v="02"/>
    <s v="16-581101-02-22"/>
    <m/>
    <d v="2022-03-14T00:00:00"/>
    <n v="18"/>
    <d v="2022-04-01T00:00:00"/>
    <x v="16"/>
    <n v="20"/>
    <x v="28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x v="0"/>
    <x v="2"/>
    <s v="Chillán"/>
    <s v="Chillán"/>
    <s v="Yo_Emprendo_Semilla_SSyOO"/>
    <x v="4"/>
    <n v="5911"/>
    <n v="120"/>
    <n v="98160000"/>
    <n v="818000"/>
    <m/>
    <n v="1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1"/>
    <s v="16-591101-01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9816000"/>
    <m/>
    <m/>
    <n v="88344000"/>
    <m/>
    <m/>
    <m/>
    <m/>
    <m/>
    <n v="98160000"/>
    <n v="98160000"/>
    <s v="OK"/>
    <n v="2"/>
    <m/>
    <m/>
  </r>
  <r>
    <x v="0"/>
    <x v="2"/>
    <s v="San Carlos"/>
    <s v="Punilla I"/>
    <s v="Yo_Emprendo_Semilla_SSyOO"/>
    <x v="4"/>
    <n v="5911"/>
    <n v="85"/>
    <n v="69530000"/>
    <n v="818000"/>
    <m/>
    <n v="8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2"/>
    <s v="16-591101-02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6953000"/>
    <m/>
    <m/>
    <n v="62577000"/>
    <m/>
    <m/>
    <m/>
    <m/>
    <m/>
    <n v="69530000"/>
    <n v="69530000"/>
    <s v="OK"/>
    <n v="2"/>
    <m/>
    <m/>
  </r>
  <r>
    <x v="0"/>
    <x v="2"/>
    <s v="San Fabián"/>
    <s v="Punilla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2"/>
    <s v="16-591101-02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Bulnes"/>
    <s v="Diguillín - Itata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Quillón"/>
    <s v="Diguillín -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Ránquil"/>
    <s v="Diguillín -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3"/>
    <s v="16-591101-03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Chillán Viejo"/>
    <s v="Diguillín I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4"/>
    <s v="16-591101-04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San Ignacio"/>
    <s v="Diguillín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4"/>
    <s v="16-591101-04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Coihueco"/>
    <s v="Punilla - Diguillín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5"/>
    <s v="16-591101-05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Pinto"/>
    <s v="Punilla - Diguillín"/>
    <s v="Yo_Emprendo_Semilla_SSyOO"/>
    <x v="4"/>
    <n v="5911"/>
    <n v="45"/>
    <n v="36810000"/>
    <n v="818000"/>
    <m/>
    <n v="4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5"/>
    <s v="16-591101-05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681000"/>
    <m/>
    <m/>
    <n v="33129000"/>
    <m/>
    <m/>
    <m/>
    <m/>
    <m/>
    <n v="36810000"/>
    <n v="36810000"/>
    <s v="OK"/>
    <n v="2"/>
    <m/>
    <m/>
  </r>
  <r>
    <x v="0"/>
    <x v="2"/>
    <s v="El Carmen"/>
    <s v="Diguillín II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Pemuco"/>
    <s v="Diguillín II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Yungay"/>
    <s v="Diguillín II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6"/>
    <s v="16-591101-06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Ñiquén"/>
    <s v="Punilla II"/>
    <s v="Yo_Emprendo_Semilla_SSyOO"/>
    <x v="4"/>
    <n v="5911"/>
    <n v="50"/>
    <n v="40900000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7"/>
    <s v="16-591101-07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x v="0"/>
    <x v="2"/>
    <s v="San Nicolás"/>
    <s v="Punilla I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7"/>
    <s v="16-591101-07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Ninhue"/>
    <s v="Itata I"/>
    <s v="Yo_Emprendo_Semilla_SSyOO"/>
    <x v="4"/>
    <n v="5911"/>
    <n v="40"/>
    <n v="32720000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x v="0"/>
    <x v="2"/>
    <s v="Portezuelo"/>
    <s v="Itata 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Quirihue"/>
    <s v="Itata I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8"/>
    <s v="16-591101-08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Cobquecura"/>
    <s v="Itata II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Coelemu"/>
    <s v="Itata II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Treguaco"/>
    <s v="Itata II"/>
    <s v="Yo_Emprendo_Semilla_SSyOO"/>
    <x v="4"/>
    <n v="5911"/>
    <n v="30"/>
    <n v="24540000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x v="5"/>
    <s v="16"/>
    <s v="09"/>
    <s v="16-591101-09-22"/>
    <m/>
    <d v="2022-03-14T00:00:00"/>
    <n v="18"/>
    <d v="2022-04-01T00:00:00"/>
    <x v="4"/>
    <n v="25"/>
    <x v="9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x v="0"/>
    <x v="2"/>
    <s v="Chillán"/>
    <s v="Diguillín III"/>
    <s v="Yo_Emprendo_Semilla_SSyOO"/>
    <x v="4"/>
    <n v="5911"/>
    <n v="65"/>
    <n v="53170000"/>
    <n v="818000"/>
    <m/>
    <n v="6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5317000"/>
    <m/>
    <m/>
    <n v="47853000"/>
    <m/>
    <m/>
    <m/>
    <m/>
    <m/>
    <n v="53170000"/>
    <n v="53170000"/>
    <s v="OK"/>
    <n v="2"/>
    <m/>
    <m/>
  </r>
  <r>
    <x v="0"/>
    <x v="2"/>
    <s v="Quillón"/>
    <s v="Diguillín III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San Ignacio"/>
    <s v="Diguillín III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1"/>
    <s v="16-591102-01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Chillán Viejo"/>
    <s v="Diguillín IV"/>
    <s v="Yo_Emprendo_Semilla_SSyOO"/>
    <x v="4"/>
    <n v="5911"/>
    <n v="26"/>
    <n v="21268000"/>
    <n v="818000"/>
    <m/>
    <n v="26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126800"/>
    <m/>
    <m/>
    <n v="19141200"/>
    <m/>
    <m/>
    <m/>
    <m/>
    <m/>
    <n v="21268000"/>
    <n v="21268000"/>
    <s v="OK"/>
    <n v="2"/>
    <m/>
    <m/>
  </r>
  <r>
    <x v="0"/>
    <x v="2"/>
    <s v="El Carmen"/>
    <s v="Diguillín IV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Pemuco"/>
    <s v="Diguillín IV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Yungay"/>
    <s v="Diguillín IV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2"/>
    <s v="16-591102-02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Coihueco"/>
    <s v="Punilla Itata"/>
    <s v="Yo_Emprendo_Semilla_SSyOO"/>
    <x v="4"/>
    <n v="5911"/>
    <n v="35"/>
    <n v="28630000"/>
    <n v="818000"/>
    <m/>
    <n v="3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863000"/>
    <m/>
    <m/>
    <n v="25767000"/>
    <m/>
    <m/>
    <m/>
    <m/>
    <m/>
    <n v="28630000"/>
    <n v="28630000"/>
    <s v="OK"/>
    <n v="2"/>
    <m/>
    <m/>
  </r>
  <r>
    <x v="0"/>
    <x v="2"/>
    <s v="Ñiquén"/>
    <s v="Punilla Itata"/>
    <s v="Yo_Emprendo_Semilla_SSyOO"/>
    <x v="4"/>
    <n v="5911"/>
    <n v="25"/>
    <n v="20450000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x v="0"/>
    <x v="2"/>
    <s v="Portezuelo"/>
    <s v="Punilla Itata"/>
    <s v="Yo_Emprendo_Semilla_SSyOO"/>
    <x v="4"/>
    <n v="5911"/>
    <n v="15"/>
    <n v="12270000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x v="0"/>
    <x v="2"/>
    <s v="San Nicolás"/>
    <s v="Punilla Itata"/>
    <s v="Yo_Emprendo_Semilla_SSyOO"/>
    <x v="4"/>
    <n v="5911"/>
    <n v="20"/>
    <n v="16360000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x v="16"/>
    <s v="16"/>
    <s v="03"/>
    <s v="16-591102-03-22"/>
    <m/>
    <d v="2022-03-14T00:00:00"/>
    <n v="18"/>
    <d v="2022-04-01T00:00:00"/>
    <x v="7"/>
    <n v="20"/>
    <x v="29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x v="0"/>
    <x v="2"/>
    <s v="Chillán"/>
    <s v="Diguillín"/>
    <s v="Apoyo_a_tu_Plan_laboral"/>
    <x v="8"/>
    <n v="8913"/>
    <n v="22"/>
    <n v="13992000"/>
    <n v="636000"/>
    <m/>
    <n v="22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x v="15"/>
    <s v="16"/>
    <s v="01"/>
    <s v="16-891301-01-22"/>
    <m/>
    <d v="2022-03-14T00:00:00"/>
    <n v="18"/>
    <d v="2022-04-01T00:00:00"/>
    <x v="27"/>
    <n v="24"/>
    <x v="3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399200"/>
    <m/>
    <m/>
    <n v="12592800"/>
    <m/>
    <m/>
    <m/>
    <m/>
    <n v="13992000"/>
    <n v="13992000"/>
    <s v="OK"/>
    <n v="2"/>
    <m/>
    <m/>
  </r>
  <r>
    <x v="0"/>
    <x v="2"/>
    <s v="Chillán Viejo"/>
    <s v="Diguillín 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x v="15"/>
    <s v="16"/>
    <s v="01"/>
    <s v="16-891301-01-22"/>
    <m/>
    <d v="2022-03-14T00:00:00"/>
    <n v="18"/>
    <d v="2022-04-01T00:00:00"/>
    <x v="27"/>
    <n v="24"/>
    <x v="3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272000"/>
    <m/>
    <m/>
    <n v="11448000"/>
    <m/>
    <m/>
    <m/>
    <m/>
    <n v="12720000"/>
    <n v="12720000"/>
    <s v="OK"/>
    <n v="2"/>
    <m/>
    <m/>
  </r>
  <r>
    <x v="0"/>
    <x v="3"/>
    <s v="Antofagasta"/>
    <s v="YES SSOO PROV ANTOFAGASTA"/>
    <s v="Yo_Emprendo_Semilla_SSyOO"/>
    <x v="4"/>
    <n v="5911"/>
    <n v="150"/>
    <n v="122700000"/>
    <n v="818000"/>
    <n v="0"/>
    <n v="15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2270000"/>
    <m/>
    <m/>
    <n v="110430000"/>
    <m/>
    <m/>
    <m/>
    <m/>
    <m/>
    <m/>
    <n v="122700000"/>
    <n v="122700000"/>
    <s v="OK"/>
    <n v="2"/>
    <m/>
    <m/>
  </r>
  <r>
    <x v="0"/>
    <x v="3"/>
    <s v="Mejillones"/>
    <s v="YES SSOO PROV ANTOFAGAST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Taltal"/>
    <s v="YES SSOO PROV ANTOFAGAST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Sierra Gorda"/>
    <s v="YES SSOO PROV ANTOFAGASTA"/>
    <s v="Yo_Emprendo_Semilla_SSyOO"/>
    <x v="4"/>
    <n v="5911"/>
    <n v="10"/>
    <n v="8180000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1"/>
    <s v="02-591101-01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x v="0"/>
    <x v="3"/>
    <s v="Calama"/>
    <s v="YES SSOO PROV EL LOA"/>
    <s v="Yo_Emprendo_Semilla_SSyOO"/>
    <x v="4"/>
    <n v="5911"/>
    <n v="110"/>
    <n v="89980000"/>
    <n v="818000"/>
    <m/>
    <n v="1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2"/>
    <s v="02-591101-02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998000"/>
    <m/>
    <m/>
    <n v="80982000"/>
    <m/>
    <m/>
    <m/>
    <m/>
    <m/>
    <m/>
    <n v="89980000"/>
    <n v="89980000"/>
    <s v="OK"/>
    <n v="2"/>
    <m/>
    <m/>
  </r>
  <r>
    <x v="0"/>
    <x v="3"/>
    <s v="San Pedro de Atacama"/>
    <s v="YES SSOO PROV EL LOA"/>
    <s v="Yo_Emprendo_Semilla_SSyOO"/>
    <x v="4"/>
    <n v="5911"/>
    <n v="20"/>
    <n v="16360000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2"/>
    <s v="02-591101-02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x v="0"/>
    <x v="3"/>
    <s v="Tocopilla"/>
    <s v="YES SSOO PROV TOCOPILLA"/>
    <s v="Yo_Emprendo_Semilla_SSyOO"/>
    <x v="4"/>
    <n v="5911"/>
    <n v="50"/>
    <n v="40900000"/>
    <n v="818000"/>
    <m/>
    <n v="5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3"/>
    <s v="02-591101-03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4090000"/>
    <m/>
    <m/>
    <n v="36810000"/>
    <m/>
    <m/>
    <m/>
    <m/>
    <m/>
    <m/>
    <n v="40900000"/>
    <n v="40900000"/>
    <s v="OK"/>
    <n v="2"/>
    <m/>
    <m/>
  </r>
  <r>
    <x v="0"/>
    <x v="3"/>
    <s v="María Elena"/>
    <s v="YES SSOO PROV TOCOPILLA"/>
    <s v="Yo_Emprendo_Semilla_SSyOO"/>
    <x v="4"/>
    <n v="5911"/>
    <n v="10"/>
    <n v="8180000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x v="23"/>
    <n v="3"/>
    <s v="02-591101-03-22"/>
    <d v="2022-03-01T00:00:00"/>
    <n v="17"/>
    <d v="2022-03-18T00:00:00"/>
    <n v="44615"/>
    <d v="1900-01-26T00:00:00"/>
    <x v="28"/>
    <n v="44644"/>
    <x v="31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x v="0"/>
    <x v="3"/>
    <s v="Antofagasta"/>
    <s v="YES REGULAR GRUPOS FOCALIZADOS"/>
    <s v="Yo_Emprendo_Semilla"/>
    <x v="5"/>
    <n v="5811"/>
    <n v="40"/>
    <n v="35400000"/>
    <n v="885000"/>
    <n v="40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x v="24"/>
    <n v="1"/>
    <s v="02-581101-01-22"/>
    <m/>
    <m/>
    <s v="--"/>
    <n v="44585"/>
    <d v="1900-01-10T00:00:00"/>
    <x v="8"/>
    <n v="44599"/>
    <x v="32"/>
    <d v="2022-02-18T00:00:00"/>
    <n v="44613"/>
    <d v="1900-01-17T00:00:00"/>
    <d v="2022-03-11T00:00:00"/>
    <n v="8"/>
    <m/>
    <m/>
    <m/>
    <m/>
    <n v="3540000"/>
    <m/>
    <m/>
    <n v="31860000"/>
    <m/>
    <m/>
    <m/>
    <m/>
    <m/>
    <m/>
    <m/>
    <m/>
    <n v="35400000"/>
    <n v="35400000"/>
    <s v="OK"/>
    <n v="2"/>
    <m/>
    <m/>
  </r>
  <r>
    <x v="0"/>
    <x v="3"/>
    <s v="Calama"/>
    <s v="YES REGULAR GRUPOS FOCALIZADOS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x v="24"/>
    <n v="1"/>
    <s v="02-581101-01-22"/>
    <m/>
    <m/>
    <s v="--"/>
    <n v="44585"/>
    <d v="1900-01-10T00:00:00"/>
    <x v="8"/>
    <n v="44599"/>
    <x v="32"/>
    <d v="2022-02-18T00:00:00"/>
    <n v="44613"/>
    <d v="1900-01-17T00:00:00"/>
    <d v="2022-03-11T00:00:00"/>
    <n v="8"/>
    <m/>
    <m/>
    <m/>
    <m/>
    <n v="2212500"/>
    <m/>
    <m/>
    <n v="19912500"/>
    <m/>
    <m/>
    <m/>
    <m/>
    <m/>
    <m/>
    <m/>
    <m/>
    <n v="22125000"/>
    <n v="22125000"/>
    <s v="OK"/>
    <n v="2"/>
    <m/>
    <m/>
  </r>
  <r>
    <x v="0"/>
    <x v="3"/>
    <s v="Antofagasta"/>
    <s v="YES REGULAR PROV ANTOFAGASTA"/>
    <s v="Yo_Emprendo_Semilla"/>
    <x v="5"/>
    <n v="5811"/>
    <n v="50"/>
    <n v="44250000"/>
    <n v="885000"/>
    <n v="5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4425000"/>
    <m/>
    <m/>
    <n v="39825000"/>
    <m/>
    <m/>
    <m/>
    <m/>
    <m/>
    <m/>
    <m/>
    <n v="44250000"/>
    <n v="44250000"/>
    <s v="OK"/>
    <n v="2"/>
    <m/>
    <m/>
  </r>
  <r>
    <x v="0"/>
    <x v="3"/>
    <s v="Taltal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Mejillones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Sierra Gorda"/>
    <s v="YES REGULAR PROV ANTOFAGASTA"/>
    <s v="Yo_Emprendo_Semilla"/>
    <x v="5"/>
    <n v="5811"/>
    <n v="10"/>
    <n v="8850000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x v="25"/>
    <n v="2"/>
    <s v="02-581102-02-22"/>
    <d v="2022-03-01T00:00:00"/>
    <n v="17"/>
    <d v="2022-03-18T00:00:00"/>
    <n v="44608"/>
    <d v="1900-01-12T00:00:00"/>
    <x v="29"/>
    <n v="44623"/>
    <x v="33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x v="0"/>
    <x v="3"/>
    <s v="Regional/Provincial"/>
    <s v="REGIONAL"/>
    <s v="Yo_Emprendo"/>
    <x v="13"/>
    <n v="4889"/>
    <n v="25"/>
    <n v="25000000"/>
    <n v="1000000"/>
    <n v="25"/>
    <m/>
    <s v="NO"/>
    <s v="Persona"/>
    <s v="Grupo objetivo del Programa/Componente"/>
    <s v="Hombres y mujeres mayores de 18 años ubicados en el 60% RSH._x000a_Cuya situación ocupacional sea ocupado u ocupado precario, en ambos casos independiente y que tengan una actividad económica independiente en funcionamiento. "/>
    <s v="Listado Predeterminado"/>
    <s v="Licitación Pública Regular"/>
    <n v="4"/>
    <x v="26"/>
    <n v="1"/>
    <s v="02-488904-01-22"/>
    <m/>
    <m/>
    <s v="--"/>
    <n v="44806"/>
    <d v="1900-01-10T00:00:00"/>
    <x v="30"/>
    <n v="44818"/>
    <x v="34"/>
    <d v="2022-09-23T00:00:00"/>
    <n v="44830"/>
    <d v="1900-01-17T00:00:00"/>
    <d v="2022-10-14T00:00:00"/>
    <n v="5"/>
    <m/>
    <m/>
    <m/>
    <m/>
    <m/>
    <m/>
    <m/>
    <m/>
    <m/>
    <m/>
    <m/>
    <n v="25000000"/>
    <m/>
    <m/>
    <m/>
    <m/>
    <n v="25000000"/>
    <n v="25000000"/>
    <s v="OK"/>
    <n v="1"/>
    <m/>
    <m/>
  </r>
  <r>
    <x v="0"/>
    <x v="3"/>
    <s v="Antofagasta"/>
    <s v="YEA PROV ANTOFAGASTA"/>
    <s v="Yo_Emprendo"/>
    <x v="6"/>
    <n v="4881"/>
    <n v="35"/>
    <n v="35000000"/>
    <n v="1000000"/>
    <n v="3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x v="0"/>
    <x v="3"/>
    <s v="Taltal"/>
    <s v="YEB PROV ANTOFAGASTA"/>
    <s v="Yo_Emprendo"/>
    <x v="6"/>
    <n v="4881"/>
    <n v="12"/>
    <n v="12000000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x v="0"/>
    <x v="3"/>
    <s v="Mejillones"/>
    <s v="YEB PROV ANTOFAGASTA"/>
    <s v="Yo_Emprendo"/>
    <x v="6"/>
    <n v="4881"/>
    <n v="10"/>
    <n v="10000000"/>
    <n v="1000000"/>
    <n v="1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Sierra Gorda"/>
    <s v="YEB PROV ANTOFAGASTA"/>
    <s v="Yo_Emprendo"/>
    <x v="6"/>
    <n v="4881"/>
    <n v="5"/>
    <n v="5000000"/>
    <n v="1000000"/>
    <n v="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1"/>
    <s v="02-488101-01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500000"/>
    <m/>
    <m/>
    <n v="4500000"/>
    <m/>
    <m/>
    <m/>
    <m/>
    <m/>
    <m/>
    <n v="5000000"/>
    <n v="5000000"/>
    <s v="OK"/>
    <n v="2"/>
    <m/>
    <m/>
  </r>
  <r>
    <x v="0"/>
    <x v="3"/>
    <s v="Calama"/>
    <s v="YEB PROV EL LOA"/>
    <s v="Yo_Emprendo"/>
    <x v="6"/>
    <n v="4881"/>
    <n v="30"/>
    <n v="30000000"/>
    <n v="1000000"/>
    <n v="3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2"/>
    <s v="02-488101-02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x v="0"/>
    <x v="3"/>
    <s v="San Pedro de Atacama"/>
    <s v="YEB PROV EL LOA"/>
    <s v="Yo_Emprendo"/>
    <x v="6"/>
    <n v="4881"/>
    <n v="15"/>
    <n v="15000000"/>
    <n v="1000000"/>
    <n v="1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2"/>
    <s v="02-488101-02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aría Elena"/>
    <s v="YEB PROV TOCOPILLA"/>
    <s v="Yo_Emprendo"/>
    <x v="6"/>
    <n v="4881"/>
    <n v="12"/>
    <n v="12000000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3"/>
    <s v="02-488101-03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x v="0"/>
    <x v="3"/>
    <s v="Tocopilla"/>
    <s v="YEB PROV TOCOPILLA"/>
    <s v="Yo_Emprendo"/>
    <x v="6"/>
    <n v="4881"/>
    <n v="25"/>
    <n v="25000000"/>
    <n v="1000000"/>
    <n v="2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x v="27"/>
    <n v="3"/>
    <s v="02-488101-03-22"/>
    <d v="2022-03-01T00:00:00"/>
    <n v="17"/>
    <d v="2022-03-18T00:00:00"/>
    <n v="44623"/>
    <d v="1900-01-19T00:00:00"/>
    <x v="31"/>
    <n v="44645"/>
    <x v="35"/>
    <d v="2022-04-08T00:00:00"/>
    <n v="44671"/>
    <d v="1900-01-14T00:00:00"/>
    <d v="2022-05-05T00:00:00"/>
    <n v="8"/>
    <m/>
    <m/>
    <m/>
    <m/>
    <m/>
    <m/>
    <n v="2500000"/>
    <m/>
    <m/>
    <n v="22500000"/>
    <m/>
    <m/>
    <m/>
    <m/>
    <m/>
    <m/>
    <n v="25000000"/>
    <n v="25000000"/>
    <s v="OK"/>
    <n v="2"/>
    <m/>
    <m/>
  </r>
  <r>
    <x v="0"/>
    <x v="3"/>
    <s v="Antofagasta"/>
    <s v="YEA PROV ANTOFAGASTA"/>
    <s v="Yo_Emprendo"/>
    <x v="7"/>
    <n v="4883"/>
    <n v="35"/>
    <n v="35000000"/>
    <n v="1000000"/>
    <n v="3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x v="0"/>
    <x v="3"/>
    <s v="Taltal"/>
    <s v="YEA PROV ANTOFAGASTA"/>
    <s v="Yo_Emprendo"/>
    <x v="7"/>
    <n v="4883"/>
    <n v="15"/>
    <n v="15000000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ejillones"/>
    <s v="YEA PROV ANTOFAGASTA"/>
    <s v="Yo_Emprendo"/>
    <x v="7"/>
    <n v="4883"/>
    <n v="10"/>
    <n v="10000000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1"/>
    <s v="02-488302-01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Calama"/>
    <s v="YEA PROV EL LOA"/>
    <s v="Yo_Emprendo"/>
    <x v="7"/>
    <n v="4883"/>
    <n v="30"/>
    <n v="30000000"/>
    <n v="1000000"/>
    <n v="3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2"/>
    <s v="02-488302-02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x v="0"/>
    <x v="3"/>
    <s v="San Pedro de Atacama"/>
    <s v="YEA PROV EL LOA"/>
    <s v="Yo_Emprendo"/>
    <x v="7"/>
    <n v="4883"/>
    <n v="15"/>
    <n v="15000000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x v="28"/>
    <n v="2"/>
    <s v="02-488302-02-22"/>
    <d v="2022-03-01T00:00:00"/>
    <n v="17"/>
    <d v="2022-03-18T00:00:00"/>
    <n v="44628"/>
    <d v="1900-01-26T00:00:00"/>
    <x v="13"/>
    <n v="44657"/>
    <x v="35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x v="0"/>
    <x v="3"/>
    <s v="María Elena"/>
    <s v="YEB PROV TOCOPILLA"/>
    <s v="Yo_Emprendo"/>
    <x v="7"/>
    <n v="4883"/>
    <n v="10"/>
    <n v="10000000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x v="29"/>
    <n v="1"/>
    <s v="02-488303-01-22"/>
    <d v="2022-03-01T00:00:00"/>
    <n v="17"/>
    <d v="2022-03-18T00:00:00"/>
    <n v="44628"/>
    <d v="1900-01-26T00:00:00"/>
    <x v="13"/>
    <n v="44657"/>
    <x v="35"/>
    <d v="2022-04-20T00:00:00"/>
    <n v="44678"/>
    <d v="1900-01-14T00:00:00"/>
    <d v="2022-05-12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x v="0"/>
    <x v="3"/>
    <s v="Tocopilla"/>
    <s v="YEB PROV TOCOPILLA"/>
    <s v="Yo_Emprendo"/>
    <x v="7"/>
    <n v="4883"/>
    <n v="20"/>
    <n v="20000000"/>
    <n v="1000000"/>
    <n v="2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x v="29"/>
    <n v="1"/>
    <s v="02-488303-01-22"/>
    <d v="2022-03-01T00:00:00"/>
    <n v="17"/>
    <d v="2022-03-18T00:00:00"/>
    <n v="44628"/>
    <d v="1900-01-26T00:00:00"/>
    <x v="13"/>
    <n v="44657"/>
    <x v="35"/>
    <d v="2022-04-20T00:00:00"/>
    <n v="44678"/>
    <d v="1900-01-14T00:00:00"/>
    <d v="2022-05-12T00:00:00"/>
    <n v="8"/>
    <m/>
    <m/>
    <m/>
    <m/>
    <m/>
    <m/>
    <n v="2000000"/>
    <m/>
    <m/>
    <n v="18000000"/>
    <m/>
    <m/>
    <m/>
    <m/>
    <m/>
    <m/>
    <n v="20000000"/>
    <n v="20000000"/>
    <s v="OK"/>
    <n v="2"/>
    <m/>
    <m/>
  </r>
  <r>
    <x v="0"/>
    <x v="3"/>
    <s v="Antofagasta"/>
    <s v="FAVORECEDORA"/>
    <s v="Acción"/>
    <x v="1"/>
    <n v="3882"/>
    <n v="36"/>
    <n v="21611772"/>
    <n v="600327"/>
    <n v="36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2161177"/>
    <m/>
    <m/>
    <n v="19450595"/>
    <m/>
    <m/>
    <m/>
    <m/>
    <m/>
    <m/>
    <m/>
    <n v="21611772"/>
    <n v="21611772"/>
    <s v="OK"/>
    <n v="2"/>
    <m/>
    <m/>
  </r>
  <r>
    <x v="0"/>
    <x v="3"/>
    <s v="Tocopilla"/>
    <s v="PACIFICO NORTE"/>
    <s v="Acción"/>
    <x v="1"/>
    <n v="3882"/>
    <n v="30"/>
    <n v="18009810"/>
    <n v="600327"/>
    <n v="3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1800981"/>
    <m/>
    <m/>
    <n v="16208829"/>
    <m/>
    <m/>
    <m/>
    <m/>
    <m/>
    <m/>
    <m/>
    <n v="18009810"/>
    <n v="18009810"/>
    <s v="OK"/>
    <n v="2"/>
    <m/>
    <m/>
  </r>
  <r>
    <x v="0"/>
    <x v="3"/>
    <s v="Calama"/>
    <s v="COMUNA POR CONFIRMAR"/>
    <s v="Acción"/>
    <x v="1"/>
    <n v="3882"/>
    <n v="32"/>
    <n v="19210464"/>
    <n v="600327"/>
    <n v="32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0"/>
    <n v="1"/>
    <s v="02-388201-01-22"/>
    <m/>
    <m/>
    <s v="--"/>
    <n v="44594"/>
    <d v="1900-01-12T00:00:00"/>
    <x v="32"/>
    <n v="44609"/>
    <x v="35"/>
    <d v="2022-03-03T00:00:00"/>
    <n v="44638"/>
    <d v="1900-01-14T00:00:00"/>
    <d v="2022-04-02T00:00:00"/>
    <n v="10"/>
    <m/>
    <m/>
    <m/>
    <m/>
    <m/>
    <n v="1921046"/>
    <m/>
    <m/>
    <n v="17289418"/>
    <m/>
    <m/>
    <m/>
    <m/>
    <m/>
    <m/>
    <m/>
    <n v="19210464"/>
    <n v="19210464"/>
    <s v="OK"/>
    <n v="2"/>
    <m/>
    <m/>
  </r>
  <r>
    <x v="0"/>
    <x v="3"/>
    <s v="Tocopilla"/>
    <s v="Tocopilla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."/>
    <s v="Autogestionados"/>
    <s v="Licitación Pública Regular"/>
    <n v="1"/>
    <x v="31"/>
    <n v="1"/>
    <s v="02-370101-01-22"/>
    <m/>
    <m/>
    <s v="--"/>
    <n v="44697"/>
    <d v="1900-01-31T00:00:00"/>
    <x v="33"/>
    <n v="44732"/>
    <x v="36"/>
    <d v="2022-07-08T00:00:00"/>
    <n v="44764"/>
    <d v="1900-01-14T00:00:00"/>
    <d v="2022-08-06T00:00:00"/>
    <n v="6"/>
    <m/>
    <m/>
    <m/>
    <m/>
    <m/>
    <m/>
    <m/>
    <m/>
    <m/>
    <n v="6264000"/>
    <m/>
    <m/>
    <m/>
    <m/>
    <m/>
    <m/>
    <n v="6264000"/>
    <n v="6264000"/>
    <s v="OK"/>
    <n v="1"/>
    <m/>
    <m/>
  </r>
  <r>
    <x v="0"/>
    <x v="3"/>
    <s v="Regional/Provincial"/>
    <s v="COMUNA POR CONFIRMAR"/>
    <s v="Acción_Local"/>
    <x v="3"/>
    <n v="7233"/>
    <n v="1"/>
    <n v="35700000"/>
    <n v="35700000"/>
    <n v="1"/>
    <m/>
    <s v="NO"/>
    <s v="Territorios/Barrios (Aplica en Acción Local)"/>
    <s v="Grupo objetivo del Programa/Componente"/>
    <m/>
    <s v="Listado Predeterminado"/>
    <s v="Licitación Pública Regular"/>
    <n v="1"/>
    <x v="32"/>
    <n v="1"/>
    <s v="02-723301-01-22"/>
    <m/>
    <m/>
    <s v="--"/>
    <n v="44594"/>
    <d v="1900-01-07T00:00:00"/>
    <x v="16"/>
    <n v="44603"/>
    <x v="37"/>
    <d v="2022-02-18T00:00:00"/>
    <n v="44614"/>
    <d v="1900-01-20T00:00:00"/>
    <d v="2022-03-15T00:00:00"/>
    <n v="11"/>
    <m/>
    <m/>
    <m/>
    <m/>
    <n v="3570000"/>
    <m/>
    <m/>
    <n v="32130000"/>
    <m/>
    <m/>
    <m/>
    <m/>
    <m/>
    <m/>
    <m/>
    <m/>
    <n v="35700000"/>
    <n v="35700000"/>
    <s v="OK"/>
    <n v="2"/>
    <m/>
    <m/>
  </r>
  <r>
    <x v="1"/>
    <x v="4"/>
    <s v="Tierra Amarilla"/>
    <s v="Tierra Amarilla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aldera"/>
    <s v="Caldera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opiapó"/>
    <s v="Copiapó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Vallenar"/>
    <s v="Vallenar"/>
    <s v="Yo_Emprendo"/>
    <x v="10"/>
    <n v="4874"/>
    <n v="17"/>
    <n v="17000000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x v="33"/>
    <s v="03"/>
    <s v="01"/>
    <s v="03-4874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x v="1"/>
    <x v="4"/>
    <s v="Copiapó"/>
    <s v="Copiapó"/>
    <s v="Yo_Emprendo_Semilla"/>
    <x v="9"/>
    <n v="5815"/>
    <n v="14"/>
    <n v="12390000"/>
    <n v="885000"/>
    <n v="14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19500"/>
    <m/>
    <n v="11770500"/>
    <m/>
    <m/>
    <m/>
    <m/>
    <m/>
    <m/>
    <n v="12390000"/>
    <n v="12390000"/>
    <s v="OK"/>
    <n v="2"/>
    <m/>
    <m/>
  </r>
  <r>
    <x v="1"/>
    <x v="4"/>
    <s v="Caldera"/>
    <s v="Caldera"/>
    <s v="Yo_Emprendo_Semilla"/>
    <x v="9"/>
    <n v="5815"/>
    <n v="16"/>
    <n v="14160000"/>
    <n v="885000"/>
    <n v="16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08000"/>
    <m/>
    <n v="13452000"/>
    <m/>
    <m/>
    <m/>
    <m/>
    <m/>
    <m/>
    <n v="14160000"/>
    <n v="14160000"/>
    <s v="OK"/>
    <n v="2"/>
    <m/>
    <m/>
  </r>
  <r>
    <x v="1"/>
    <x v="4"/>
    <s v="Tierra Amarilla"/>
    <s v="Tierra Amarilla"/>
    <s v="Yo_Emprendo_Semilla"/>
    <x v="9"/>
    <n v="5815"/>
    <n v="15"/>
    <n v="13275000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x v="1"/>
    <x v="4"/>
    <s v="Vallenar"/>
    <s v="Vallenar"/>
    <s v="Yo_Emprendo_Semilla"/>
    <x v="9"/>
    <n v="5815"/>
    <n v="25"/>
    <n v="22125000"/>
    <n v="885000"/>
    <n v="2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06250"/>
    <m/>
    <n v="21018750"/>
    <m/>
    <m/>
    <m/>
    <m/>
    <m/>
    <m/>
    <n v="22125000"/>
    <n v="22125000"/>
    <s v="OK"/>
    <n v="2"/>
    <m/>
    <m/>
  </r>
  <r>
    <x v="1"/>
    <x v="4"/>
    <s v="Diego de Almagro"/>
    <s v="Diego de Almagro"/>
    <s v="Yo_Emprendo_Semilla"/>
    <x v="9"/>
    <n v="5815"/>
    <n v="15"/>
    <n v="13275000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x v="1"/>
    <x v="4"/>
    <s v="Freirina"/>
    <s v="Freirina"/>
    <s v="Yo_Emprendo_Semilla"/>
    <x v="9"/>
    <n v="5815"/>
    <n v="17"/>
    <n v="15045000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x v="1"/>
    <x v="4"/>
    <s v="Huasco"/>
    <s v="Huasco"/>
    <s v="Yo_Emprendo_Semilla"/>
    <x v="9"/>
    <n v="5815"/>
    <n v="17"/>
    <n v="15045000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x v="34"/>
    <s v="03"/>
    <s v="01"/>
    <s v="03-58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x v="1"/>
    <x v="4"/>
    <s v="Copiapó"/>
    <s v="Copiapó"/>
    <s v="Yo_Emprendo_Semilla"/>
    <x v="9"/>
    <n v="5815"/>
    <n v="12"/>
    <n v="10620000"/>
    <n v="885000"/>
    <n v="12"/>
    <m/>
    <s v="NO"/>
    <s v="Persona"/>
    <s v="Mujer víctima de violencia"/>
    <s v="Mujeres víctimas de violencia en situación de vulnerabilidad, y que sean intervenidas por SERNAMEG y/o Fiscalía"/>
    <s v="Listado Predeterminado"/>
    <s v="Licitación Pública Regular"/>
    <s v="02"/>
    <x v="17"/>
    <s v="03"/>
    <s v="02"/>
    <s v="03-581502-02-22"/>
    <m/>
    <m/>
    <m/>
    <m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531000"/>
    <m/>
    <n v="10089000"/>
    <m/>
    <m/>
    <m/>
    <m/>
    <m/>
    <m/>
    <n v="10620000"/>
    <n v="10620000"/>
    <s v="OK"/>
    <n v="2"/>
    <m/>
    <m/>
  </r>
  <r>
    <x v="1"/>
    <x v="4"/>
    <s v="Copiapo"/>
    <s v="Copiapo"/>
    <s v="Yo_Emprendo_Semilla_SSyOO"/>
    <x v="14"/>
    <n v="5915"/>
    <n v="115"/>
    <n v="94070000"/>
    <n v="818000"/>
    <m/>
    <n v="115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4703500"/>
    <m/>
    <n v="89366500"/>
    <m/>
    <m/>
    <m/>
    <m/>
    <m/>
    <m/>
    <n v="94070000"/>
    <n v="94070000"/>
    <s v="OK"/>
    <n v="2"/>
    <m/>
    <m/>
  </r>
  <r>
    <x v="1"/>
    <x v="4"/>
    <s v="Caldera"/>
    <s v="Caldera"/>
    <s v="Yo_Emprendo_Semilla_SSyOO"/>
    <x v="14"/>
    <n v="5915"/>
    <n v="41"/>
    <n v="33538000"/>
    <n v="818000"/>
    <m/>
    <n v="4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676900"/>
    <m/>
    <n v="31861100"/>
    <m/>
    <m/>
    <m/>
    <m/>
    <m/>
    <m/>
    <n v="33538000"/>
    <n v="33538000"/>
    <s v="OK"/>
    <n v="2"/>
    <m/>
    <m/>
  </r>
  <r>
    <x v="1"/>
    <x v="4"/>
    <s v="Tierra Amarilla"/>
    <s v="Tierra Amarilla"/>
    <s v="Yo_Emprendo_Semilla_SSyOO"/>
    <x v="14"/>
    <n v="5915"/>
    <n v="29"/>
    <n v="23722000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x v="1"/>
    <x v="4"/>
    <s v="Chañaral"/>
    <s v="Chañaral"/>
    <s v="Yo_Emprendo_Semilla_SSyOO"/>
    <x v="14"/>
    <n v="5915"/>
    <n v="21"/>
    <n v="17178000"/>
    <n v="818000"/>
    <m/>
    <n v="2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58900"/>
    <m/>
    <n v="16319100"/>
    <m/>
    <m/>
    <m/>
    <m/>
    <m/>
    <m/>
    <n v="17178000"/>
    <n v="17178000"/>
    <s v="OK"/>
    <n v="2"/>
    <m/>
    <m/>
  </r>
  <r>
    <x v="1"/>
    <x v="4"/>
    <s v="Diego De Almagro"/>
    <s v="Diego De Almagro"/>
    <s v="Yo_Emprendo_Semilla_SSyOO"/>
    <x v="14"/>
    <n v="5915"/>
    <n v="39"/>
    <n v="31902000"/>
    <n v="818000"/>
    <m/>
    <n v="3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595100"/>
    <m/>
    <n v="30306900"/>
    <m/>
    <m/>
    <m/>
    <m/>
    <m/>
    <m/>
    <n v="31902000"/>
    <n v="31902000"/>
    <s v="OK"/>
    <n v="2"/>
    <m/>
    <m/>
  </r>
  <r>
    <x v="1"/>
    <x v="4"/>
    <s v="Vallenar"/>
    <s v="Vallenar"/>
    <s v="Yo_Emprendo_Semilla_SSyOO"/>
    <x v="14"/>
    <n v="5915"/>
    <n v="81"/>
    <n v="66258000"/>
    <n v="818000"/>
    <m/>
    <n v="8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3312900"/>
    <m/>
    <n v="62945100"/>
    <m/>
    <m/>
    <m/>
    <m/>
    <m/>
    <m/>
    <n v="66258000"/>
    <n v="66258000"/>
    <s v="OK"/>
    <n v="2"/>
    <m/>
    <m/>
  </r>
  <r>
    <x v="1"/>
    <x v="4"/>
    <s v="Alto Del Carmen"/>
    <s v="Alto Del Carmen"/>
    <s v="Yo_Emprendo_Semilla_SSyOO"/>
    <x v="14"/>
    <n v="5915"/>
    <n v="20"/>
    <n v="16360000"/>
    <n v="818000"/>
    <m/>
    <n v="20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18000"/>
    <m/>
    <n v="15542000"/>
    <m/>
    <m/>
    <m/>
    <m/>
    <m/>
    <m/>
    <n v="16360000"/>
    <n v="16360000"/>
    <s v="OK"/>
    <n v="2"/>
    <m/>
    <m/>
  </r>
  <r>
    <x v="1"/>
    <x v="4"/>
    <s v="Freirina"/>
    <s v="Freirina"/>
    <s v="Yo_Emprendo_Semilla_SSyOO"/>
    <x v="14"/>
    <n v="5915"/>
    <n v="31"/>
    <n v="25358000"/>
    <n v="818000"/>
    <m/>
    <n v="3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267900"/>
    <m/>
    <n v="24090100"/>
    <m/>
    <m/>
    <m/>
    <m/>
    <m/>
    <m/>
    <n v="25358000"/>
    <n v="25358000"/>
    <s v="OK"/>
    <n v="2"/>
    <m/>
    <m/>
  </r>
  <r>
    <x v="1"/>
    <x v="4"/>
    <s v="Huasco"/>
    <s v="Huasco"/>
    <s v="Yo_Emprendo_Semilla_SSyOO"/>
    <x v="14"/>
    <n v="5915"/>
    <n v="29"/>
    <n v="23722000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x v="35"/>
    <s v="03"/>
    <s v="01"/>
    <s v="03-591501-01-22"/>
    <m/>
    <d v="2022-03-14T00:00:00"/>
    <n v="15"/>
    <d v="2022-03-29T00:00:00"/>
    <x v="2"/>
    <n v="15"/>
    <x v="38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x v="1"/>
    <x v="4"/>
    <s v="Copiapó"/>
    <s v="Copiapó"/>
    <s v="Yo_Emprendo_Semilla_SSyOO"/>
    <x v="14"/>
    <n v="5915"/>
    <n v="20"/>
    <n v="16360000"/>
    <n v="818000"/>
    <m/>
    <n v="2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818000"/>
    <m/>
    <n v="15542000"/>
    <m/>
    <m/>
    <m/>
    <m/>
    <m/>
    <m/>
    <n v="16360000"/>
    <n v="16360000"/>
    <s v="OK"/>
    <n v="2"/>
    <m/>
    <m/>
  </r>
  <r>
    <x v="1"/>
    <x v="4"/>
    <s v="Diego de Almagro"/>
    <s v="Diego de Almagro"/>
    <s v="Yo_Emprendo_Semilla_SSyOO"/>
    <x v="14"/>
    <n v="5915"/>
    <n v="10"/>
    <n v="8180000"/>
    <n v="818000"/>
    <m/>
    <n v="1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409000"/>
    <m/>
    <n v="7771000"/>
    <m/>
    <m/>
    <m/>
    <m/>
    <m/>
    <m/>
    <n v="8180000"/>
    <n v="8180000"/>
    <s v="OK"/>
    <n v="2"/>
    <m/>
    <m/>
  </r>
  <r>
    <x v="1"/>
    <x v="4"/>
    <s v="Vallenar"/>
    <s v="Vallenar"/>
    <s v="Yo_Emprendo_Semilla_SSyOO"/>
    <x v="14"/>
    <n v="5915"/>
    <n v="15"/>
    <n v="12270000"/>
    <n v="818000"/>
    <m/>
    <n v="15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x v="36"/>
    <s v="03"/>
    <s v="02"/>
    <s v="03-591502-02-22"/>
    <m/>
    <d v="2022-03-14T00:00:00"/>
    <n v="15"/>
    <d v="2022-03-29T00:00:00"/>
    <x v="34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613500"/>
    <m/>
    <n v="11656500"/>
    <m/>
    <m/>
    <m/>
    <m/>
    <m/>
    <m/>
    <n v="12270000"/>
    <n v="12270000"/>
    <s v="OK"/>
    <n v="2"/>
    <m/>
    <m/>
  </r>
  <r>
    <x v="1"/>
    <x v="4"/>
    <s v="Chañaral"/>
    <s v="Chañaral"/>
    <s v="Yo_Emprendo"/>
    <x v="11"/>
    <n v="4872"/>
    <n v="17"/>
    <n v="17000000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x v="1"/>
    <x v="4"/>
    <s v="Diego de Almagro"/>
    <s v="Diego de Almagro"/>
    <s v="Yo_Emprendo"/>
    <x v="11"/>
    <n v="4872"/>
    <n v="17"/>
    <n v="17000000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x v="1"/>
    <x v="4"/>
    <s v="Tierra Amarilla"/>
    <s v="Tierra Amarilla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1"/>
    <x v="4"/>
    <s v="Copiapó"/>
    <s v="Copiapó"/>
    <s v="Yo_Emprendo"/>
    <x v="11"/>
    <n v="4872"/>
    <n v="28"/>
    <n v="28000000"/>
    <n v="1000000"/>
    <n v="28"/>
    <m/>
    <s v="SI"/>
    <s v="Persona"/>
    <s v="Grupo objetivo del Programa/Componente"/>
    <s v="Personas en situación de vulnerabilidad cuya situación  sea ocupado u ocupado precario, en ambos casos independiente con negocio en funcionamiento. Se dejarán 15 cupos para atender grupos especificos: mujeres victima de violencia que participaron en el piloto YES 2021, usuarios/as TELETON y personas en situación de discapacidad o sus tut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400000"/>
    <m/>
    <n v="26600000"/>
    <m/>
    <m/>
    <m/>
    <m/>
    <m/>
    <n v="28000000"/>
    <n v="28000000"/>
    <s v="OK"/>
    <n v="2"/>
    <m/>
    <m/>
  </r>
  <r>
    <x v="1"/>
    <x v="4"/>
    <s v="Caldera"/>
    <s v="Caldera"/>
    <s v="Yo_Emprendo"/>
    <x v="11"/>
    <n v="4872"/>
    <n v="20"/>
    <n v="20000000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x v="1"/>
    <x v="4"/>
    <s v="Vallenar"/>
    <s v="Vallenar"/>
    <s v="Yo_Emprendo"/>
    <x v="11"/>
    <n v="4872"/>
    <n v="20"/>
    <n v="20000000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x v="1"/>
    <x v="4"/>
    <s v="Alto del Carmen"/>
    <s v="Alto del Carmen"/>
    <s v="Yo_Emprendo"/>
    <x v="11"/>
    <n v="4872"/>
    <n v="15"/>
    <n v="15000000"/>
    <n v="1000000"/>
    <n v="15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750000"/>
    <m/>
    <n v="14250000"/>
    <m/>
    <m/>
    <m/>
    <m/>
    <m/>
    <n v="15000000"/>
    <n v="15000000"/>
    <s v="OK"/>
    <n v="2"/>
    <m/>
    <m/>
  </r>
  <r>
    <x v="1"/>
    <x v="4"/>
    <s v="Huasco"/>
    <s v="Huasco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1"/>
    <x v="4"/>
    <s v="Freirina"/>
    <s v="Freirina"/>
    <s v="Yo_Emprendo"/>
    <x v="11"/>
    <n v="4872"/>
    <n v="16"/>
    <n v="16000000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x v="37"/>
    <s v="03"/>
    <s v="01"/>
    <s v="03-487201-01-22"/>
    <m/>
    <d v="2022-03-14T00:00:00"/>
    <n v="15"/>
    <d v="2022-03-29T00:00:00"/>
    <x v="34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x v="0"/>
    <x v="4"/>
    <s v="Copiapó"/>
    <s v="Copiapó"/>
    <s v="Yo_Emprendo"/>
    <x v="12"/>
    <n v="4891"/>
    <n v="15"/>
    <n v="15000000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x v="38"/>
    <m/>
    <n v="1"/>
    <s v="03-489101-01-22"/>
    <m/>
    <m/>
    <m/>
    <s v="--"/>
    <x v="34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x v="0"/>
    <x v="4"/>
    <s v="Vallenar"/>
    <s v="Vallenar"/>
    <s v="Yo_Emprendo"/>
    <x v="12"/>
    <n v="4891"/>
    <n v="15"/>
    <n v="15000000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x v="38"/>
    <m/>
    <n v="1"/>
    <s v="03-489101-01-22"/>
    <m/>
    <m/>
    <m/>
    <s v="--"/>
    <x v="34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x v="0"/>
    <x v="4"/>
    <s v="Copiapó"/>
    <s v="Copiapó"/>
    <s v="Acción"/>
    <x v="0"/>
    <n v="3881"/>
    <n v="28"/>
    <n v="16809156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x v="0"/>
    <x v="4"/>
    <s v="Tierra Amarilla"/>
    <s v="Tierra Amarilla"/>
    <s v="Acción"/>
    <x v="0"/>
    <n v="3881"/>
    <n v="25"/>
    <n v="15008175"/>
    <n v="600327"/>
    <n v="25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00817"/>
    <m/>
    <m/>
    <n v="13507358"/>
    <m/>
    <m/>
    <m/>
    <m/>
    <n v="15008175"/>
    <n v="15008175"/>
    <s v="OK"/>
    <n v="2"/>
    <m/>
    <m/>
  </r>
  <r>
    <x v="0"/>
    <x v="4"/>
    <s v="Vallenar"/>
    <s v="Vallenar"/>
    <s v="Acción"/>
    <x v="0"/>
    <n v="3881"/>
    <n v="28"/>
    <n v="16809156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x v="0"/>
    <x v="4"/>
    <s v="Huasco"/>
    <s v="Huasco"/>
    <s v="Acción"/>
    <x v="0"/>
    <n v="3881"/>
    <n v="26"/>
    <n v="15608502"/>
    <n v="600327"/>
    <n v="26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x v="39"/>
    <m/>
    <n v="1"/>
    <s v="03-388101-01-22"/>
    <m/>
    <m/>
    <m/>
    <m/>
    <x v="35"/>
    <n v="14"/>
    <x v="39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60850"/>
    <m/>
    <m/>
    <n v="14047652"/>
    <m/>
    <m/>
    <m/>
    <m/>
    <n v="15608502"/>
    <n v="15608502"/>
    <s v="OK"/>
    <n v="2"/>
    <m/>
    <m/>
  </r>
  <r>
    <x v="0"/>
    <x v="4"/>
    <s v="Copiapó"/>
    <s v="Sector Paipote (Copiapó)"/>
    <s v="Acción_Local"/>
    <x v="3"/>
    <n v="7233"/>
    <n v="1"/>
    <n v="35700000"/>
    <n v="35700000"/>
    <n v="1"/>
    <m/>
    <s v="NO"/>
    <s v="Territorios/Barrios (Aplica en Acción Local)"/>
    <s v="Campamento y barrios prioritarios"/>
    <s v="Territorio con participación de las organizaciones funcionales y territoriales del sector, con necesidades que impiden el desarrollo del territorio."/>
    <s v="Listado Predeterminado"/>
    <s v="Licitación Pública Regular"/>
    <n v="2"/>
    <x v="40"/>
    <m/>
    <n v="1"/>
    <s v="03-723302-01-22"/>
    <m/>
    <m/>
    <m/>
    <m/>
    <x v="35"/>
    <n v="14"/>
    <x v="39"/>
    <d v="2022-04-07T00:00:00"/>
    <n v="14"/>
    <d v="2022-04-21T00:00:00"/>
    <d v="2022-04-26T00:00:00"/>
    <n v="15"/>
    <d v="2022-05-11T00:00:00"/>
    <n v="11"/>
    <d v="2023-04-11T00:00:00"/>
    <d v="2023-06-10T00:00:00"/>
    <m/>
    <m/>
    <m/>
    <m/>
    <n v="3570000"/>
    <m/>
    <m/>
    <m/>
    <n v="32130000"/>
    <m/>
    <m/>
    <m/>
    <n v="35700000"/>
    <n v="35700000"/>
    <s v="OK"/>
    <n v="2"/>
    <m/>
    <m/>
  </r>
  <r>
    <x v="0"/>
    <x v="4"/>
    <s v="Freirina"/>
    <s v="Freirina"/>
    <s v="Acción_autogestionada"/>
    <x v="2"/>
    <n v="3701"/>
    <n v="3"/>
    <n v="6264000"/>
    <n v="2088000"/>
    <n v="3"/>
    <m/>
    <s v="SI"/>
    <s v="Organización (Aplica en Accion Autogestonada)"/>
    <s v="Grupo objetivo del Programa/Componente"/>
    <s v="Organizaciones comunitarias, funcionales y territoriales de la comuna de Freirina. Se dará preferencia a organización de personas en situación de discapacidad y de adultos mayores."/>
    <s v="Autogestionados"/>
    <s v="Licitación Pública Regular"/>
    <n v="3"/>
    <x v="41"/>
    <m/>
    <n v="1"/>
    <s v="03-370103-01-22"/>
    <m/>
    <m/>
    <m/>
    <m/>
    <x v="35"/>
    <n v="14"/>
    <x v="39"/>
    <d v="2022-04-07T00:00:00"/>
    <n v="14"/>
    <d v="2022-04-21T00:00:00"/>
    <d v="2022-04-26T00:00:00"/>
    <n v="20"/>
    <d v="2022-05-16T00:00:00"/>
    <n v="6"/>
    <d v="2022-11-16T00:00:00"/>
    <d v="2023-01-15T00:00:00"/>
    <m/>
    <m/>
    <m/>
    <m/>
    <n v="6264000"/>
    <m/>
    <m/>
    <m/>
    <m/>
    <m/>
    <m/>
    <m/>
    <n v="6264000"/>
    <n v="6264000"/>
    <s v="OK"/>
    <n v="1"/>
    <m/>
    <m/>
  </r>
  <r>
    <x v="0"/>
    <x v="4"/>
    <s v="Regional/Provincial"/>
    <s v="Regional"/>
    <s v="Yo_Emprendo"/>
    <x v="13"/>
    <n v="4889"/>
    <n v="15"/>
    <n v="15000000"/>
    <n v="1000000"/>
    <n v="15"/>
    <m/>
    <s v="NO"/>
    <s v="Persona"/>
    <s v="Grupo objetivo del Programa/Componente"/>
    <s v="Dirigido a personas en situación de vulnerabilidad cuya situación  sea ocupado u ocupado precario, en ambos casos independiente con negocio en funcionamiento."/>
    <s v="Listado Predeterminado"/>
    <s v="Licitación Pública Regular"/>
    <n v="1"/>
    <x v="42"/>
    <m/>
    <n v="1"/>
    <s v="03-488901-01-22"/>
    <m/>
    <m/>
    <m/>
    <s v="--"/>
    <x v="36"/>
    <n v="14"/>
    <x v="23"/>
    <d v="2022-05-26T00:00:00"/>
    <n v="14"/>
    <d v="2022-06-09T00:00:00"/>
    <d v="2022-06-13T00:00:00"/>
    <n v="20"/>
    <d v="2022-07-03T00:00:00"/>
    <n v="4"/>
    <d v="2022-11-03T00:00:00"/>
    <d v="2023-01-02T00:00:00"/>
    <m/>
    <m/>
    <m/>
    <m/>
    <m/>
    <m/>
    <n v="15000000"/>
    <m/>
    <m/>
    <m/>
    <m/>
    <m/>
    <n v="15000000"/>
    <n v="15000000"/>
    <s v="OK"/>
    <n v="1"/>
    <m/>
    <m/>
  </r>
  <r>
    <x v="0"/>
    <x v="5"/>
    <s v="La Serena"/>
    <s v="Lambert 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Hogares sector rural de La Serena, localidad de Lambert, con un alto porcentaje de hogares en tramo del 40% RSH; que requieren fortalecimiento de la vida comunitaria. "/>
    <s v="Listado Predeterminado"/>
    <s v="Licitación Pública Regular"/>
    <n v="1"/>
    <x v="32"/>
    <m/>
    <n v="1"/>
    <s v="04-723301-01-22"/>
    <m/>
    <m/>
    <m/>
    <s v="--"/>
    <x v="4"/>
    <n v="15"/>
    <x v="6"/>
    <d v="2022-02-09T00:00:00"/>
    <n v="15"/>
    <d v="2022-02-24T00:00:00"/>
    <d v="2022-02-25T00:00:00"/>
    <n v="31"/>
    <d v="2022-03-28T00:00:00"/>
    <n v="12"/>
    <d v="2023-03-28T00:00:00"/>
    <d v="2023-05-27T00:00:00"/>
    <m/>
    <m/>
    <n v="3570000"/>
    <m/>
    <n v="32130000"/>
    <m/>
    <m/>
    <m/>
    <m/>
    <m/>
    <m/>
    <m/>
    <n v="35700000"/>
    <n v="35700000"/>
    <s v="OK"/>
    <n v="2"/>
    <m/>
    <m/>
  </r>
  <r>
    <x v="0"/>
    <x v="5"/>
    <s v="La Serena"/>
    <s v="Elqui"/>
    <s v="Yo_Emprendo_Semilla_SSyOO"/>
    <x v="4"/>
    <n v="5911"/>
    <n v="76"/>
    <n v="62168000"/>
    <n v="818000"/>
    <m/>
    <n v="7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6216800"/>
    <m/>
    <m/>
    <n v="55951200"/>
    <m/>
    <m/>
    <m/>
    <m/>
    <m/>
    <m/>
    <n v="62168000"/>
    <n v="62168000"/>
    <s v="OK"/>
    <n v="2"/>
    <m/>
    <m/>
  </r>
  <r>
    <x v="0"/>
    <x v="5"/>
    <s v="Coquimbo"/>
    <s v="Elqui"/>
    <s v="Yo_Emprendo_Semilla_SSyOO"/>
    <x v="4"/>
    <n v="5911"/>
    <n v="143"/>
    <n v="116974000"/>
    <n v="818000"/>
    <m/>
    <n v="143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2"/>
    <s v="04-591101-02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1697400"/>
    <m/>
    <m/>
    <n v="105276600"/>
    <m/>
    <m/>
    <m/>
    <m/>
    <m/>
    <m/>
    <n v="116974000"/>
    <n v="116974000"/>
    <s v="OK"/>
    <n v="2"/>
    <m/>
    <m/>
  </r>
  <r>
    <x v="0"/>
    <x v="5"/>
    <s v="Andacollo"/>
    <s v="Elqui"/>
    <s v="Yo_Emprendo_Semilla_SSyOO"/>
    <x v="4"/>
    <n v="5911"/>
    <n v="14"/>
    <n v="11452000"/>
    <n v="818000"/>
    <m/>
    <n v="14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2"/>
    <s v="04-591101-02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145200"/>
    <m/>
    <m/>
    <n v="10306800"/>
    <m/>
    <m/>
    <m/>
    <m/>
    <m/>
    <m/>
    <n v="11452000"/>
    <n v="11452000"/>
    <s v="OK"/>
    <n v="2"/>
    <m/>
    <m/>
  </r>
  <r>
    <x v="0"/>
    <x v="5"/>
    <s v="La Higuera"/>
    <s v="Elqui"/>
    <s v="Yo_Emprendo_Semilla_SSyOO"/>
    <x v="4"/>
    <n v="5911"/>
    <n v="12"/>
    <n v="9816000"/>
    <n v="818000"/>
    <m/>
    <n v="1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981600"/>
    <m/>
    <m/>
    <n v="8834400"/>
    <m/>
    <m/>
    <m/>
    <m/>
    <m/>
    <m/>
    <n v="9816000"/>
    <n v="9816000"/>
    <s v="OK"/>
    <n v="2"/>
    <m/>
    <m/>
  </r>
  <r>
    <x v="0"/>
    <x v="5"/>
    <s v="Paiguano"/>
    <s v="Elqui"/>
    <s v="Yo_Emprendo_Semilla_SSyOO"/>
    <x v="4"/>
    <n v="5911"/>
    <n v="10"/>
    <n v="8180000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x v="0"/>
    <x v="5"/>
    <s v="Vicuña"/>
    <s v="Elqui"/>
    <s v="Yo_Emprendo_Semilla_SSyOO"/>
    <x v="4"/>
    <n v="5911"/>
    <n v="30"/>
    <n v="24540000"/>
    <n v="818000"/>
    <m/>
    <n v="3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3"/>
    <s v="04-591101-03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454000"/>
    <m/>
    <m/>
    <n v="22086000"/>
    <m/>
    <m/>
    <m/>
    <m/>
    <m/>
    <m/>
    <n v="24540000"/>
    <n v="24540000"/>
    <s v="OK"/>
    <n v="2"/>
    <m/>
    <m/>
  </r>
  <r>
    <x v="0"/>
    <x v="5"/>
    <s v="Illapel"/>
    <s v="Choapa"/>
    <s v="Yo_Emprendo_Semilla_SSyOO"/>
    <x v="4"/>
    <n v="5911"/>
    <n v="26"/>
    <n v="21268000"/>
    <n v="818000"/>
    <m/>
    <n v="2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126800"/>
    <m/>
    <m/>
    <n v="19141200"/>
    <m/>
    <m/>
    <m/>
    <m/>
    <m/>
    <m/>
    <n v="21268000"/>
    <n v="21268000"/>
    <s v="OK"/>
    <n v="2"/>
    <m/>
    <m/>
  </r>
  <r>
    <x v="0"/>
    <x v="5"/>
    <s v="Canela"/>
    <s v="Choapa"/>
    <s v="Yo_Emprendo_Semilla_SSyOO"/>
    <x v="4"/>
    <n v="5911"/>
    <n v="10"/>
    <n v="8180000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x v="0"/>
    <x v="5"/>
    <s v="Los Vilos"/>
    <s v="Choapa"/>
    <s v="Yo_Emprendo_Semilla_SSyOO"/>
    <x v="4"/>
    <n v="5911"/>
    <n v="32"/>
    <n v="26176000"/>
    <n v="818000"/>
    <m/>
    <n v="3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2617600"/>
    <m/>
    <m/>
    <n v="23558400"/>
    <m/>
    <m/>
    <m/>
    <m/>
    <m/>
    <m/>
    <n v="26176000"/>
    <n v="26176000"/>
    <s v="OK"/>
    <n v="2"/>
    <m/>
    <m/>
  </r>
  <r>
    <x v="0"/>
    <x v="5"/>
    <s v="Salamanca"/>
    <s v="Choapa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6"/>
    <s v="04-591101-06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Ovalle"/>
    <s v="Limarí"/>
    <s v="Yo_Emprendo_Semilla_SSyOO"/>
    <x v="4"/>
    <n v="5911"/>
    <n v="110"/>
    <n v="89980000"/>
    <n v="818000"/>
    <m/>
    <n v="1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4"/>
    <s v="04-591101-04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8998000"/>
    <m/>
    <m/>
    <n v="80982000"/>
    <m/>
    <m/>
    <m/>
    <m/>
    <m/>
    <m/>
    <n v="89980000"/>
    <n v="89980000"/>
    <s v="OK"/>
    <n v="2"/>
    <m/>
    <m/>
  </r>
  <r>
    <x v="0"/>
    <x v="5"/>
    <s v="Combarbalá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Monte Patria"/>
    <s v="Limarí"/>
    <s v="Yo_Emprendo_Semilla_SSyOO"/>
    <x v="4"/>
    <n v="5911"/>
    <n v="38"/>
    <n v="31084000"/>
    <n v="818000"/>
    <m/>
    <n v="38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3108400"/>
    <m/>
    <m/>
    <n v="27975600"/>
    <m/>
    <m/>
    <m/>
    <m/>
    <m/>
    <m/>
    <n v="31084000"/>
    <n v="31084000"/>
    <s v="OK"/>
    <n v="2"/>
    <m/>
    <m/>
  </r>
  <r>
    <x v="0"/>
    <x v="5"/>
    <s v="Punitaqui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5"/>
    <s v="04-591101-05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Río Hurtado"/>
    <s v="Limarí"/>
    <s v="Yo_Emprendo_Semilla_SSyOO"/>
    <x v="4"/>
    <n v="5911"/>
    <n v="20"/>
    <n v="16360000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x v="23"/>
    <m/>
    <n v="4"/>
    <s v="04-591101-04-22"/>
    <m/>
    <d v="2022-03-14T00:00:00"/>
    <n v="18"/>
    <d v="2022-04-01T00:00:00"/>
    <x v="4"/>
    <n v="15"/>
    <x v="6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x v="0"/>
    <x v="5"/>
    <s v="La Serena"/>
    <s v="Elqui"/>
    <s v="Yo_Emprendo_Semilla"/>
    <x v="5"/>
    <n v="5811"/>
    <n v="48"/>
    <n v="42480000"/>
    <n v="885000"/>
    <n v="4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248000"/>
    <m/>
    <m/>
    <n v="38232000"/>
    <m/>
    <m/>
    <m/>
    <m/>
    <m/>
    <n v="42480000"/>
    <n v="42480000"/>
    <s v="OK"/>
    <n v="2"/>
    <m/>
    <m/>
  </r>
  <r>
    <x v="0"/>
    <x v="5"/>
    <s v="Coquimbo"/>
    <s v="Elqui"/>
    <s v="Yo_Emprendo_Semilla"/>
    <x v="5"/>
    <n v="5811"/>
    <n v="50"/>
    <n v="44250000"/>
    <n v="885000"/>
    <n v="50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425000"/>
    <m/>
    <m/>
    <n v="39825000"/>
    <m/>
    <m/>
    <m/>
    <m/>
    <m/>
    <n v="44250000"/>
    <n v="44250000"/>
    <s v="OK"/>
    <n v="2"/>
    <m/>
    <m/>
  </r>
  <r>
    <x v="0"/>
    <x v="5"/>
    <s v="Andacollo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a Higuera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Paiguano"/>
    <s v="Elqui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Vicuña"/>
    <s v="Elqui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7"/>
    <s v="04-581101-07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Illapel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Canela"/>
    <s v="Choapa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os Vilos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Salamanca"/>
    <s v="Choapa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9"/>
    <s v="04-581101-09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Ovalle"/>
    <s v="Limarí"/>
    <s v="Yo_Emprendo_Semilla"/>
    <x v="5"/>
    <n v="5811"/>
    <n v="37"/>
    <n v="32745000"/>
    <n v="885000"/>
    <n v="37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3274500"/>
    <m/>
    <m/>
    <n v="29470500"/>
    <m/>
    <m/>
    <m/>
    <m/>
    <m/>
    <n v="32745000"/>
    <n v="32745000"/>
    <s v="OK"/>
    <n v="2"/>
    <m/>
    <m/>
  </r>
  <r>
    <x v="0"/>
    <x v="5"/>
    <s v="Combarbalá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Monte Patria"/>
    <s v="Limarí"/>
    <s v="Yo_Emprendo_Semilla"/>
    <x v="5"/>
    <n v="5811"/>
    <n v="13"/>
    <n v="11505000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x v="0"/>
    <x v="5"/>
    <s v="Punitaqui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Río Hurtado"/>
    <s v="Limarí"/>
    <s v="Yo_Emprendo_Semilla"/>
    <x v="5"/>
    <n v="5811"/>
    <n v="8"/>
    <n v="7080000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x v="24"/>
    <m/>
    <n v="8"/>
    <s v="04-581101-08-22"/>
    <m/>
    <d v="2022-03-14T00:00:00"/>
    <n v="18"/>
    <d v="2022-04-01T00:00:00"/>
    <x v="7"/>
    <n v="15"/>
    <x v="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x v="0"/>
    <x v="5"/>
    <s v="La Serena"/>
    <s v="Elqui"/>
    <s v="Yo_Emprendo"/>
    <x v="6"/>
    <n v="4881"/>
    <n v="41"/>
    <n v="38950000"/>
    <n v="950000"/>
    <n v="41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895000"/>
    <m/>
    <n v="35055000"/>
    <m/>
    <m/>
    <m/>
    <m/>
    <m/>
    <m/>
    <n v="38950000"/>
    <n v="38950000"/>
    <s v="OK"/>
    <n v="2"/>
    <m/>
    <m/>
  </r>
  <r>
    <x v="0"/>
    <x v="5"/>
    <s v="Coquimbo"/>
    <s v="Elqui"/>
    <s v="Yo_Emprendo"/>
    <x v="6"/>
    <n v="4881"/>
    <n v="50"/>
    <n v="47500000"/>
    <n v="950000"/>
    <n v="50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750000"/>
    <m/>
    <n v="42750000"/>
    <m/>
    <m/>
    <m/>
    <m/>
    <m/>
    <m/>
    <n v="47500000"/>
    <n v="47500000"/>
    <s v="OK"/>
    <n v="2"/>
    <m/>
    <m/>
  </r>
  <r>
    <x v="0"/>
    <x v="5"/>
    <s v="Andacollo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a Higuera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Paiguano"/>
    <s v="Elqui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Vicuña"/>
    <s v="Elqui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0"/>
    <s v="04-488101-10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Illapel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Canela"/>
    <s v="Choapa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os Vilos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Salamanca"/>
    <s v="Choapa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2"/>
    <s v="04-488101-12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Ovalle"/>
    <s v="Limarí"/>
    <s v="Yo_Emprendo"/>
    <x v="6"/>
    <n v="4881"/>
    <n v="34"/>
    <n v="32300000"/>
    <n v="950000"/>
    <n v="34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230000"/>
    <m/>
    <n v="29070000"/>
    <m/>
    <m/>
    <m/>
    <m/>
    <m/>
    <m/>
    <n v="32300000"/>
    <n v="32300000"/>
    <s v="OK"/>
    <n v="2"/>
    <m/>
    <m/>
  </r>
  <r>
    <x v="0"/>
    <x v="5"/>
    <s v="Combarbalá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Monte Patria"/>
    <s v="Limarí"/>
    <s v="Yo_Emprendo"/>
    <x v="6"/>
    <n v="4881"/>
    <n v="12"/>
    <n v="11400000"/>
    <n v="950000"/>
    <n v="12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x v="0"/>
    <x v="5"/>
    <s v="Punitaqui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Río Hurtado"/>
    <s v="Limarí"/>
    <s v="Yo_Emprendo"/>
    <x v="6"/>
    <n v="4881"/>
    <n v="7"/>
    <n v="6650000"/>
    <n v="950000"/>
    <n v="7"/>
    <m/>
    <s v="SI"/>
    <s v="Persona"/>
    <s v="Grupo objetivo del Programa/Componente"/>
    <s v="Personas con una actividad económica independiente en funcionamiento y ocupadas u ocupadas precarias"/>
    <s v="SPP"/>
    <s v="Licitación Pública Regular"/>
    <n v="1"/>
    <x v="27"/>
    <m/>
    <n v="11"/>
    <s v="04-488101-11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x v="0"/>
    <x v="5"/>
    <s v="La Serena"/>
    <s v="Elqui"/>
    <s v="Yo_Emprendo"/>
    <x v="7"/>
    <n v="4883"/>
    <n v="21"/>
    <n v="21420000"/>
    <n v="1020000"/>
    <n v="21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142000"/>
    <m/>
    <n v="19278000"/>
    <m/>
    <m/>
    <m/>
    <m/>
    <m/>
    <m/>
    <n v="21420000"/>
    <n v="21420000"/>
    <s v="OK"/>
    <n v="2"/>
    <m/>
    <m/>
  </r>
  <r>
    <x v="0"/>
    <x v="5"/>
    <s v="Coquimbo"/>
    <s v="Elqui"/>
    <s v="Yo_Emprendo"/>
    <x v="7"/>
    <n v="4883"/>
    <n v="26"/>
    <n v="26520000"/>
    <n v="1020000"/>
    <n v="26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652000"/>
    <m/>
    <n v="23868000"/>
    <m/>
    <m/>
    <m/>
    <m/>
    <m/>
    <m/>
    <n v="26520000"/>
    <n v="26520000"/>
    <s v="OK"/>
    <n v="2"/>
    <m/>
    <m/>
  </r>
  <r>
    <x v="0"/>
    <x v="5"/>
    <s v="Andacollo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a Higuera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Paiguano"/>
    <s v="Elqui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Vicuña"/>
    <s v="Elqui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3"/>
    <s v="04-488302-13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Illapel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Canela"/>
    <s v="Choapa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os Vilos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Salamanca"/>
    <s v="Choapa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5"/>
    <s v="04-488302-15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Ovalle"/>
    <s v="Limarí"/>
    <s v="Yo_Emprendo"/>
    <x v="7"/>
    <n v="4883"/>
    <n v="15"/>
    <n v="15300000"/>
    <n v="1020000"/>
    <n v="15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530000"/>
    <m/>
    <n v="13770000"/>
    <m/>
    <m/>
    <m/>
    <m/>
    <m/>
    <m/>
    <n v="15300000"/>
    <n v="15300000"/>
    <s v="OK"/>
    <n v="2"/>
    <m/>
    <m/>
  </r>
  <r>
    <x v="0"/>
    <x v="5"/>
    <s v="Combarbalá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Monte Patria"/>
    <s v="Limarí"/>
    <s v="Yo_Emprendo"/>
    <x v="7"/>
    <n v="4883"/>
    <n v="8"/>
    <n v="8160000"/>
    <n v="1020000"/>
    <n v="8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x v="0"/>
    <x v="5"/>
    <s v="Punitaqui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Río Hurtado"/>
    <s v="Limarí"/>
    <s v="Yo_Emprendo"/>
    <x v="7"/>
    <n v="4883"/>
    <n v="4"/>
    <n v="4080000"/>
    <n v="1020000"/>
    <n v="4"/>
    <m/>
    <s v="SI"/>
    <s v="Persona"/>
    <s v="Grupo objetivo del Programa/Componente"/>
    <s v="Personas con una actividad económica independiente en funcionamiento y ocupadas, independientes"/>
    <s v="SPP"/>
    <s v="Licitación Pública Regular"/>
    <n v="2"/>
    <x v="28"/>
    <m/>
    <n v="14"/>
    <s v="04-488302-14-22"/>
    <m/>
    <d v="2022-03-14T00:00:00"/>
    <n v="18"/>
    <d v="2022-04-01T00:00:00"/>
    <x v="2"/>
    <n v="15"/>
    <x v="38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x v="0"/>
    <x v="5"/>
    <s v="La Serena"/>
    <s v="Elqui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6"/>
    <s v="04-388101-16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Coquimbo"/>
    <s v="Elqui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6"/>
    <s v="04-388101-16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Ovalle"/>
    <s v="Limarí"/>
    <s v="Acción"/>
    <x v="0"/>
    <n v="3881"/>
    <n v="30"/>
    <n v="19200000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x v="0"/>
    <x v="5"/>
    <s v="Illapel"/>
    <s v="Choapa"/>
    <s v="Acción"/>
    <x v="0"/>
    <n v="3881"/>
    <n v="15"/>
    <n v="960000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x v="0"/>
    <x v="5"/>
    <s v="Los Vilos"/>
    <s v="Choapa"/>
    <s v="Acción"/>
    <x v="0"/>
    <n v="3881"/>
    <n v="15"/>
    <n v="960000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x v="39"/>
    <m/>
    <n v="17"/>
    <s v="04-388101-17-22"/>
    <m/>
    <m/>
    <m/>
    <s v="--"/>
    <x v="34"/>
    <n v="15"/>
    <x v="4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x v="0"/>
    <x v="5"/>
    <s v="La Higuera"/>
    <s v="La Higuera"/>
    <s v="Acción"/>
    <x v="1"/>
    <n v="3882"/>
    <n v="56"/>
    <n v="28857552"/>
    <n v="515313"/>
    <n v="56"/>
    <m/>
    <s v="SI"/>
    <s v="Hogar (Aplica en Acción)"/>
    <s v="Grupo objetivo del Programa/Componente"/>
    <s v="Comunidad con presencia de hogares que requieren fortalecer habilidades para la vida."/>
    <s v="Listado Predeterminado"/>
    <s v="Licitación Pública Regular"/>
    <n v="2"/>
    <x v="43"/>
    <m/>
    <n v="18"/>
    <s v="04-388202-18-22"/>
    <m/>
    <m/>
    <m/>
    <s v="--"/>
    <x v="34"/>
    <n v="15"/>
    <x v="40"/>
    <d v="2022-03-16T00:00:00"/>
    <n v="15"/>
    <d v="2022-03-31T00:00:00"/>
    <d v="2022-04-01T00:00:00"/>
    <n v="31"/>
    <d v="2022-05-02T00:00:00"/>
    <n v="10"/>
    <d v="2023-03-02T00:00:00"/>
    <d v="2023-05-01T00:00:00"/>
    <m/>
    <m/>
    <m/>
    <m/>
    <n v="2885755"/>
    <m/>
    <n v="25971797"/>
    <m/>
    <m/>
    <m/>
    <m/>
    <m/>
    <n v="28857552"/>
    <n v="28857552"/>
    <s v="OK"/>
    <n v="2"/>
    <m/>
    <m/>
  </r>
  <r>
    <x v="0"/>
    <x v="5"/>
    <s v="Ovalle"/>
    <s v="Limarí"/>
    <s v="Apoyo_a_tu_Plan_laboral"/>
    <x v="8"/>
    <n v="8913"/>
    <n v="30"/>
    <n v="19080000"/>
    <n v="636000"/>
    <m/>
    <n v="30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x v="44"/>
    <m/>
    <n v="19"/>
    <s v="04-891301-19-22"/>
    <m/>
    <m/>
    <m/>
    <s v="--"/>
    <x v="13"/>
    <n v="15"/>
    <x v="41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1908000"/>
    <m/>
    <m/>
    <n v="17172000"/>
    <m/>
    <m/>
    <m/>
    <n v="19080000"/>
    <n v="19080000"/>
    <s v="OK"/>
    <n v="2"/>
    <m/>
    <m/>
  </r>
  <r>
    <x v="0"/>
    <x v="5"/>
    <s v="Monte Patria"/>
    <s v="Limarí"/>
    <s v="Apoyo_a_tu_Plan_laboral"/>
    <x v="8"/>
    <n v="8913"/>
    <n v="12"/>
    <n v="7632000"/>
    <n v="636000"/>
    <m/>
    <n v="12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x v="44"/>
    <m/>
    <n v="19"/>
    <s v="04-891301-19-22"/>
    <m/>
    <m/>
    <m/>
    <s v="--"/>
    <x v="13"/>
    <n v="15"/>
    <x v="41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763200"/>
    <m/>
    <m/>
    <n v="6868800"/>
    <m/>
    <m/>
    <m/>
    <n v="7632000"/>
    <n v="7632000"/>
    <s v="OK"/>
    <n v="2"/>
    <m/>
    <m/>
  </r>
  <r>
    <x v="0"/>
    <x v="5"/>
    <s v="Regional/Provincial"/>
    <s v="Elqui"/>
    <s v="Yo_Emprendo_Semilla"/>
    <x v="5"/>
    <n v="5811"/>
    <n v="30"/>
    <n v="26550000"/>
    <n v="885000"/>
    <n v="30"/>
    <m/>
    <s v="NO"/>
    <s v="Persona"/>
    <s v="Otro"/>
    <s v="Mujeres VIF, Adulto responsable de de Niños (as) y Jóvenes SENAME, Personas con Discapacidad-Teletón, Adultos Mayores, Personas cumpliendo condena GENCHI"/>
    <s v="Listado Predeterminado con SPP"/>
    <s v="Licitación Pública Regular"/>
    <n v="2"/>
    <x v="25"/>
    <m/>
    <n v="20"/>
    <s v="04-581102-20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2655000"/>
    <m/>
    <m/>
    <n v="23895000"/>
    <m/>
    <m/>
    <m/>
    <n v="26550000"/>
    <n v="26550000"/>
    <s v="OK"/>
    <n v="2"/>
    <m/>
    <m/>
  </r>
  <r>
    <x v="0"/>
    <x v="5"/>
    <s v="Regional/Provincial"/>
    <s v="Conurbación La Serena-Coquimbo"/>
    <s v="Yo_Emprendo"/>
    <x v="6"/>
    <n v="4881"/>
    <n v="36"/>
    <n v="38000000"/>
    <n v="1055556"/>
    <n v="36"/>
    <m/>
    <s v="NO"/>
    <s v="Persona"/>
    <s v="Otro"/>
    <s v="Mujeres VIF, Adulto responsable de de Niños (as) y Jóvenes SENAME, Personas con Discapacidad, Adultos Mayores, Personas cumpliendo condena GENCHI"/>
    <s v="Listado Predeterminado con SPP"/>
    <s v="Licitación Pública Regular"/>
    <n v="3"/>
    <x v="45"/>
    <m/>
    <n v="21"/>
    <s v="04-488103-21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800000"/>
    <m/>
    <n v="34200000"/>
    <m/>
    <m/>
    <m/>
    <m/>
    <n v="38000000"/>
    <n v="38000000"/>
    <s v="OK"/>
    <n v="2"/>
    <m/>
    <m/>
  </r>
  <r>
    <x v="0"/>
    <x v="5"/>
    <s v="Regional/Provincial"/>
    <s v="Conurbación La Serena-Coquimbo"/>
    <s v="Yo_Emprendo"/>
    <x v="7"/>
    <n v="4883"/>
    <n v="28"/>
    <n v="30600000"/>
    <n v="1092857"/>
    <n v="28"/>
    <m/>
    <s v="NO"/>
    <s v="Persona"/>
    <s v="Otro"/>
    <s v="Mujeres VIF, Adulto responsable de de Niños (as) y Jóvenes SENAME, Personas con Discapacidad, Adultos Mayores, Personas cumpliendo condena GENCHI"/>
    <s v="Listado Predeterminado con SPP"/>
    <s v="Licitación Pública Regular"/>
    <n v="4"/>
    <x v="46"/>
    <m/>
    <n v="22"/>
    <s v="04-488304-22-22"/>
    <m/>
    <m/>
    <m/>
    <m/>
    <x v="37"/>
    <n v="15"/>
    <x v="42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060000"/>
    <m/>
    <n v="27540000"/>
    <m/>
    <m/>
    <m/>
    <m/>
    <n v="30600000"/>
    <n v="30600000"/>
    <s v="OK"/>
    <n v="2"/>
    <m/>
    <m/>
  </r>
  <r>
    <x v="0"/>
    <x v="5"/>
    <s v="Regional/Provincial"/>
    <s v="Provicia de Elqui"/>
    <s v="Acción_autogestionada"/>
    <x v="2"/>
    <n v="3701"/>
    <n v="4"/>
    <n v="8352000"/>
    <n v="2088000"/>
    <n v="4"/>
    <m/>
    <s v="SI"/>
    <s v="Organización (Aplica en Accion Autogestonada)"/>
    <s v="Grupo objetivo del Programa/Componente"/>
    <s v="Organizaciones comunitarias, funcionales y territoriales, con escasa capacidad de autogestión, insertas en comunidades en situación de pobreza y vulnerabilidad. "/>
    <s v="Autogestionados"/>
    <s v="Licitación Pública Regular"/>
    <n v="1"/>
    <x v="31"/>
    <m/>
    <n v="23"/>
    <s v="04-370101-23-22"/>
    <m/>
    <m/>
    <m/>
    <s v="--"/>
    <x v="38"/>
    <n v="30"/>
    <x v="43"/>
    <d v="2022-05-26T00:00:00"/>
    <n v="15"/>
    <d v="2022-06-10T00:00:00"/>
    <d v="2022-06-13T00:00:00"/>
    <n v="30"/>
    <d v="2022-07-13T00:00:00"/>
    <n v="6"/>
    <d v="2023-01-13T00:00:00"/>
    <d v="2023-03-14T00:00:00"/>
    <m/>
    <m/>
    <m/>
    <m/>
    <m/>
    <m/>
    <n v="8352000"/>
    <m/>
    <m/>
    <m/>
    <m/>
    <m/>
    <n v="8352000"/>
    <n v="8352000"/>
    <s v="OK"/>
    <n v="1"/>
    <m/>
    <m/>
  </r>
  <r>
    <x v="0"/>
    <x v="5"/>
    <s v="Regional/Provincial"/>
    <s v="Región de Coquimbo"/>
    <s v="Yo_Emprendo"/>
    <x v="13"/>
    <n v="4889"/>
    <n v="30"/>
    <n v="34500000"/>
    <n v="1150000"/>
    <n v="30"/>
    <m/>
    <s v="NO"/>
    <s v="Persona"/>
    <s v="Grupo objetivo del Programa/Componente"/>
    <s v="Personas que se encuentren el tramo de hasta el 60% más vulnerables de la población según RSH, ocupados u ocupado precarios, que tengan una actividad económica independiente en funcionamiento y requieran fortalecimiento de redes y acceso a oportunidades de mercado."/>
    <s v="Listado Predeterminado con SPP"/>
    <s v="Licitación Pública Regular"/>
    <n v="5"/>
    <x v="47"/>
    <m/>
    <n v="24"/>
    <s v="04-488905-24-22"/>
    <m/>
    <m/>
    <m/>
    <m/>
    <x v="21"/>
    <n v="15"/>
    <x v="21"/>
    <d v="2022-06-22T00:00:00"/>
    <n v="15"/>
    <d v="2022-07-07T00:00:00"/>
    <d v="2022-07-08T00:00:00"/>
    <n v="30"/>
    <d v="2022-08-07T00:00:00"/>
    <n v="6"/>
    <d v="2023-02-07T00:00:00"/>
    <d v="2023-04-08T00:00:00"/>
    <m/>
    <m/>
    <m/>
    <m/>
    <m/>
    <m/>
    <m/>
    <n v="3450000"/>
    <m/>
    <n v="31050000"/>
    <m/>
    <m/>
    <n v="34500000"/>
    <n v="34500000"/>
    <s v="OK"/>
    <n v="2"/>
    <m/>
    <m/>
  </r>
  <r>
    <x v="0"/>
    <x v="6"/>
    <s v="Angol"/>
    <s v="Malleco Norte"/>
    <s v="Yo_Emprendo_Semilla_SSyOO"/>
    <x v="4"/>
    <n v="5911"/>
    <n v="104"/>
    <n v="85072000"/>
    <n v="818000"/>
    <m/>
    <n v="10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507200"/>
    <m/>
    <m/>
    <n v="76564800"/>
    <m/>
    <m/>
    <m/>
    <n v="85072000"/>
    <n v="85072000"/>
    <s v="OK"/>
    <n v="2"/>
    <m/>
    <m/>
  </r>
  <r>
    <x v="0"/>
    <x v="6"/>
    <s v="Carahue"/>
    <s v="Intercultural de Ríos y Mar"/>
    <s v="Yo_Emprendo_Semilla_SSyOO"/>
    <x v="4"/>
    <n v="5911"/>
    <n v="68"/>
    <n v="55624000"/>
    <n v="818000"/>
    <m/>
    <n v="68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562400"/>
    <m/>
    <m/>
    <n v="50061600"/>
    <m/>
    <m/>
    <m/>
    <n v="55624000"/>
    <n v="55624000"/>
    <s v="OK"/>
    <n v="2"/>
    <m/>
    <m/>
  </r>
  <r>
    <x v="0"/>
    <x v="6"/>
    <s v="Cholchol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Collipulli"/>
    <s v="Malleco Norte"/>
    <s v="Yo_Emprendo_Semilla_SSyOO"/>
    <x v="4"/>
    <n v="5911"/>
    <n v="79"/>
    <n v="64622000"/>
    <n v="818000"/>
    <m/>
    <n v="7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462200"/>
    <m/>
    <m/>
    <n v="58159800"/>
    <m/>
    <m/>
    <m/>
    <n v="64622000"/>
    <n v="64622000"/>
    <s v="OK"/>
    <n v="2"/>
    <m/>
    <m/>
  </r>
  <r>
    <x v="0"/>
    <x v="6"/>
    <s v="Cunco"/>
    <s v="Araucanía Andina"/>
    <s v="Yo_Emprendo_Semilla_SSyOO"/>
    <x v="4"/>
    <n v="5911"/>
    <n v="32"/>
    <n v="26176000"/>
    <n v="818000"/>
    <m/>
    <n v="3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617600"/>
    <m/>
    <m/>
    <n v="23558400"/>
    <m/>
    <m/>
    <m/>
    <n v="26176000"/>
    <n v="26176000"/>
    <s v="OK"/>
    <n v="2"/>
    <m/>
    <m/>
  </r>
  <r>
    <x v="0"/>
    <x v="6"/>
    <s v="Curacautín"/>
    <s v="Araucanía Andina"/>
    <s v="Yo_Emprendo_Semilla_SSyOO"/>
    <x v="4"/>
    <n v="5911"/>
    <n v="71"/>
    <n v="58078000"/>
    <n v="818000"/>
    <m/>
    <n v="7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07800"/>
    <m/>
    <m/>
    <n v="52270200"/>
    <m/>
    <m/>
    <m/>
    <n v="58078000"/>
    <n v="58078000"/>
    <s v="OK"/>
    <n v="2"/>
    <m/>
    <m/>
  </r>
  <r>
    <x v="0"/>
    <x v="6"/>
    <s v="Curarrehue"/>
    <s v="Araucanía Lacustre"/>
    <s v="Yo_Emprendo_Semilla_SSyOO"/>
    <x v="4"/>
    <n v="5911"/>
    <n v="50"/>
    <n v="40900000"/>
    <n v="818000"/>
    <m/>
    <n v="5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90000"/>
    <m/>
    <m/>
    <n v="36810000"/>
    <m/>
    <m/>
    <m/>
    <n v="40900000"/>
    <n v="40900000"/>
    <s v="OK"/>
    <n v="2"/>
    <m/>
    <m/>
  </r>
  <r>
    <x v="0"/>
    <x v="6"/>
    <s v="Ercilla"/>
    <s v="Malleco Norte"/>
    <s v="Yo_Emprendo_Semilla_SSyOO"/>
    <x v="4"/>
    <n v="5911"/>
    <n v="49"/>
    <n v="40082000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x v="0"/>
    <x v="6"/>
    <s v="Freire"/>
    <s v="Asociación Cautín Sur"/>
    <s v="Yo_Emprendo_Semilla_SSyOO"/>
    <x v="4"/>
    <n v="5911"/>
    <n v="72"/>
    <n v="58896000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x v="0"/>
    <x v="6"/>
    <s v="Galvarino"/>
    <s v="Nahuelbuta"/>
    <s v="Yo_Emprendo_Semilla_SSyOO"/>
    <x v="4"/>
    <n v="5911"/>
    <n v="40"/>
    <n v="32720000"/>
    <n v="818000"/>
    <m/>
    <n v="4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272000"/>
    <m/>
    <m/>
    <n v="29448000"/>
    <m/>
    <m/>
    <m/>
    <n v="32720000"/>
    <n v="32720000"/>
    <s v="OK"/>
    <n v="2"/>
    <m/>
    <m/>
  </r>
  <r>
    <x v="0"/>
    <x v="6"/>
    <s v="Gorbea"/>
    <s v="Asociación Cautín Sur"/>
    <s v="Yo_Emprendo_Semilla_SSyOO"/>
    <x v="4"/>
    <n v="5911"/>
    <n v="49"/>
    <n v="40082000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x v="0"/>
    <x v="6"/>
    <s v="Lautaro"/>
    <s v="Valle Asociativo Central"/>
    <s v="Yo_Emprendo_Semilla_SSyOO"/>
    <x v="4"/>
    <n v="5911"/>
    <n v="102"/>
    <n v="83436000"/>
    <n v="818000"/>
    <m/>
    <n v="10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343600"/>
    <m/>
    <m/>
    <n v="75092400"/>
    <m/>
    <m/>
    <m/>
    <n v="83436000"/>
    <n v="83436000"/>
    <s v="OK"/>
    <n v="2"/>
    <m/>
    <m/>
  </r>
  <r>
    <x v="0"/>
    <x v="6"/>
    <s v="Loncoche"/>
    <s v="Asociación Cautín Sur"/>
    <s v="Yo_Emprendo_Semilla_SSyOO"/>
    <x v="4"/>
    <n v="5911"/>
    <n v="75"/>
    <n v="61350000"/>
    <n v="818000"/>
    <m/>
    <n v="75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135000"/>
    <m/>
    <m/>
    <n v="55215000"/>
    <m/>
    <m/>
    <m/>
    <n v="61350000"/>
    <n v="61350000"/>
    <s v="OK"/>
    <n v="2"/>
    <m/>
    <m/>
  </r>
  <r>
    <x v="0"/>
    <x v="6"/>
    <s v="Lonquimay"/>
    <s v="Araucanía Andina"/>
    <s v="Yo_Emprendo_Semilla_SSyOO"/>
    <x v="4"/>
    <n v="5911"/>
    <n v="72"/>
    <n v="58896000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x v="0"/>
    <x v="6"/>
    <s v="Los Sauces"/>
    <s v="Nahuelbuta"/>
    <s v="Yo_Emprendo_Semilla_SSyOO"/>
    <x v="4"/>
    <n v="5911"/>
    <n v="24"/>
    <n v="19632000"/>
    <n v="818000"/>
    <m/>
    <n v="2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963200"/>
    <m/>
    <m/>
    <n v="17668800"/>
    <m/>
    <m/>
    <m/>
    <n v="19632000"/>
    <n v="19632000"/>
    <s v="OK"/>
    <n v="2"/>
    <m/>
    <m/>
  </r>
  <r>
    <x v="0"/>
    <x v="6"/>
    <s v="Lumaco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Melipeuco"/>
    <s v="Araucanía Andina"/>
    <s v="Yo_Emprendo_Semilla_SSyOO"/>
    <x v="4"/>
    <n v="5911"/>
    <n v="31"/>
    <n v="25358000"/>
    <n v="818000"/>
    <m/>
    <n v="3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535800"/>
    <m/>
    <m/>
    <n v="22822200"/>
    <m/>
    <m/>
    <m/>
    <n v="25358000"/>
    <n v="25358000"/>
    <s v="OK"/>
    <n v="2"/>
    <m/>
    <m/>
  </r>
  <r>
    <x v="0"/>
    <x v="6"/>
    <s v="Nueva Imperial"/>
    <s v="Intercultural de Ríos y Mar"/>
    <s v="Yo_Emprendo_Semilla_SSyOO"/>
    <x v="4"/>
    <n v="5911"/>
    <n v="93"/>
    <n v="76074000"/>
    <n v="818000"/>
    <m/>
    <n v="9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607400"/>
    <m/>
    <m/>
    <n v="68466600"/>
    <m/>
    <m/>
    <m/>
    <n v="76074000"/>
    <n v="76074000"/>
    <s v="OK"/>
    <n v="2"/>
    <m/>
    <m/>
  </r>
  <r>
    <x v="0"/>
    <x v="6"/>
    <s v="Padre Las Casas"/>
    <s v="Temuco - P. Las Casas"/>
    <s v="Yo_Emprendo_Semilla_SSyOO"/>
    <x v="4"/>
    <n v="5911"/>
    <n v="80"/>
    <n v="65440000"/>
    <n v="818000"/>
    <m/>
    <n v="8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6"/>
    <s v="09-591101-6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544000"/>
    <m/>
    <m/>
    <n v="58896000"/>
    <m/>
    <m/>
    <m/>
    <n v="65440000"/>
    <n v="65440000"/>
    <s v="OK"/>
    <n v="2"/>
    <m/>
    <m/>
  </r>
  <r>
    <x v="0"/>
    <x v="6"/>
    <s v="Perquenco"/>
    <s v="Valle Asociativo Central"/>
    <s v="Yo_Emprendo_Semilla_SSyOO"/>
    <x v="4"/>
    <n v="5911"/>
    <n v="19"/>
    <n v="15542000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x v="0"/>
    <x v="6"/>
    <s v="Pitrufquén"/>
    <s v="Asociación Cautín Sur"/>
    <s v="Yo_Emprendo_Semilla_SSyOO"/>
    <x v="4"/>
    <n v="5911"/>
    <n v="97"/>
    <n v="79346000"/>
    <n v="818000"/>
    <m/>
    <n v="9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3"/>
    <s v="09-591101-3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934600"/>
    <m/>
    <m/>
    <n v="71411400"/>
    <m/>
    <m/>
    <m/>
    <n v="79346000"/>
    <n v="79346000"/>
    <s v="OK"/>
    <n v="2"/>
    <m/>
    <m/>
  </r>
  <r>
    <x v="0"/>
    <x v="6"/>
    <s v="Pucón"/>
    <s v="Araucanía Lacustre"/>
    <s v="Yo_Emprendo_Semilla_SSyOO"/>
    <x v="4"/>
    <n v="5911"/>
    <n v="53"/>
    <n v="43354000"/>
    <n v="818000"/>
    <m/>
    <n v="5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335400"/>
    <m/>
    <m/>
    <n v="39018600"/>
    <m/>
    <m/>
    <m/>
    <n v="43354000"/>
    <n v="43354000"/>
    <s v="OK"/>
    <n v="2"/>
    <m/>
    <m/>
  </r>
  <r>
    <x v="0"/>
    <x v="6"/>
    <s v="Purén"/>
    <s v="Nahuelbuta"/>
    <s v="Yo_Emprendo_Semilla_SSyOO"/>
    <x v="4"/>
    <n v="5911"/>
    <n v="39"/>
    <n v="31902000"/>
    <n v="818000"/>
    <m/>
    <n v="3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190200"/>
    <m/>
    <m/>
    <n v="28711800"/>
    <m/>
    <m/>
    <m/>
    <n v="31902000"/>
    <n v="31902000"/>
    <s v="OK"/>
    <n v="2"/>
    <m/>
    <m/>
  </r>
  <r>
    <x v="0"/>
    <x v="6"/>
    <s v="Renaico"/>
    <s v="Malleco Norte"/>
    <s v="Yo_Emprendo_Semilla_SSyOO"/>
    <x v="4"/>
    <n v="5911"/>
    <n v="19"/>
    <n v="15542000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4"/>
    <s v="09-591101-4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x v="0"/>
    <x v="6"/>
    <s v="Saavedra"/>
    <s v="Intercultural de Ríos y Mar"/>
    <s v="Yo_Emprendo_Semilla_SSyOO"/>
    <x v="4"/>
    <n v="5911"/>
    <n v="41"/>
    <n v="33538000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x v="0"/>
    <x v="6"/>
    <s v="Temuco"/>
    <s v="Temuco - P. Las Casas"/>
    <s v="Yo_Emprendo_Semilla_SSyOO"/>
    <x v="4"/>
    <n v="5911"/>
    <n v="220"/>
    <n v="179960000"/>
    <n v="818000"/>
    <m/>
    <n v="22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6"/>
    <s v="09-591101-6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7996000"/>
    <m/>
    <m/>
    <n v="161964000"/>
    <m/>
    <m/>
    <m/>
    <n v="179960000"/>
    <n v="179960000"/>
    <s v="OK"/>
    <n v="2"/>
    <m/>
    <m/>
  </r>
  <r>
    <x v="0"/>
    <x v="6"/>
    <s v="Teodoro Schmidt"/>
    <s v="Intercultural de Ríos y Mar"/>
    <s v="Yo_Emprendo_Semilla_SSyOO"/>
    <x v="4"/>
    <n v="5911"/>
    <n v="67"/>
    <n v="54806000"/>
    <n v="818000"/>
    <m/>
    <n v="6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480600"/>
    <m/>
    <m/>
    <n v="49325400"/>
    <m/>
    <m/>
    <m/>
    <n v="54806000"/>
    <n v="54806000"/>
    <s v="OK"/>
    <n v="2"/>
    <m/>
    <m/>
  </r>
  <r>
    <x v="0"/>
    <x v="6"/>
    <s v="Toltén"/>
    <s v="Intercultural de Ríos y Mar"/>
    <s v="Yo_Emprendo_Semilla_SSyOO"/>
    <x v="4"/>
    <n v="5911"/>
    <n v="41"/>
    <n v="33538000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7"/>
    <s v="09-591101-7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x v="0"/>
    <x v="6"/>
    <s v="Traiguén"/>
    <s v="Nahuelbuta"/>
    <s v="Yo_Emprendo_Semilla_SSyOO"/>
    <x v="4"/>
    <n v="5911"/>
    <n v="62"/>
    <n v="50716000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5"/>
    <s v="09-591101-5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x v="0"/>
    <x v="6"/>
    <s v="Victoria"/>
    <s v="Valle Asociativo Central"/>
    <s v="Yo_Emprendo_Semilla_SSyOO"/>
    <x v="4"/>
    <n v="5911"/>
    <n v="54"/>
    <n v="44172000"/>
    <n v="818000"/>
    <m/>
    <n v="5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8"/>
    <s v="09-591101-8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417200"/>
    <m/>
    <m/>
    <n v="39754800"/>
    <m/>
    <m/>
    <m/>
    <n v="44172000"/>
    <n v="44172000"/>
    <s v="OK"/>
    <n v="2"/>
    <m/>
    <m/>
  </r>
  <r>
    <x v="0"/>
    <x v="6"/>
    <s v="Vilcún"/>
    <s v="Araucanía Andina"/>
    <s v="Yo_Emprendo_Semilla_SSyOO"/>
    <x v="4"/>
    <n v="5911"/>
    <n v="86"/>
    <n v="70348000"/>
    <n v="818000"/>
    <m/>
    <n v="86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1"/>
    <s v="09-591101-1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034800"/>
    <m/>
    <m/>
    <n v="63313200"/>
    <m/>
    <m/>
    <m/>
    <n v="70348000"/>
    <n v="70348000"/>
    <s v="OK"/>
    <n v="2"/>
    <m/>
    <m/>
  </r>
  <r>
    <x v="0"/>
    <x v="6"/>
    <s v="Villarrica"/>
    <s v="Araucanía Lacustre"/>
    <s v="Yo_Emprendo_Semilla_SSyOO"/>
    <x v="4"/>
    <n v="5911"/>
    <n v="147"/>
    <n v="120246000"/>
    <n v="818000"/>
    <m/>
    <n v="14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x v="23"/>
    <s v="09"/>
    <n v="2"/>
    <s v="09-591101-2-22"/>
    <m/>
    <d v="2022-03-15T00:00:00"/>
    <n v="21"/>
    <d v="2022-04-05T00:00:00"/>
    <x v="39"/>
    <n v="29"/>
    <x v="44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2024600"/>
    <m/>
    <m/>
    <n v="108221400"/>
    <m/>
    <m/>
    <m/>
    <n v="120246000"/>
    <n v="120246000"/>
    <s v="OK"/>
    <n v="2"/>
    <m/>
    <m/>
  </r>
  <r>
    <x v="0"/>
    <x v="6"/>
    <s v="Angol"/>
    <s v="Malleco Norte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Collipulli"/>
    <s v="Malleco Norte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Curacautín"/>
    <s v="Araucanía Andin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Ercilla"/>
    <s v="Malleco Norte"/>
    <s v="Yo_Emprendo_Semilla"/>
    <x v="5"/>
    <n v="5811"/>
    <n v="18"/>
    <n v="15930000"/>
    <n v="885000"/>
    <n v="18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593000"/>
    <m/>
    <m/>
    <n v="14337000"/>
    <m/>
    <m/>
    <m/>
    <n v="15930000"/>
    <n v="15930000"/>
    <s v="OK"/>
    <n v="2"/>
    <m/>
    <m/>
  </r>
  <r>
    <x v="0"/>
    <x v="6"/>
    <s v="Lonquimay"/>
    <s v="Araucanía Andin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Los Sauces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Lumaco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Purén"/>
    <s v="Nahuelbuta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Renaico"/>
    <s v="Malleco Norte"/>
    <s v="Yo_Emprendo_Semilla"/>
    <x v="5"/>
    <n v="5811"/>
    <n v="20"/>
    <n v="17700000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x v="0"/>
    <x v="6"/>
    <s v="Traiguén"/>
    <s v="Nahuelbuta"/>
    <s v="Yo_Emprendo_Semilla"/>
    <x v="5"/>
    <n v="5811"/>
    <n v="25"/>
    <n v="22125000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x v="0"/>
    <x v="6"/>
    <s v="Victoria"/>
    <s v="Araucanía Andina"/>
    <s v="Yo_Emprendo_Semilla"/>
    <x v="5"/>
    <n v="5811"/>
    <n v="30"/>
    <n v="26550000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x v="24"/>
    <s v="09"/>
    <n v="1"/>
    <s v="09-581101-1-22"/>
    <m/>
    <d v="2022-03-15T00:00:00"/>
    <n v="21"/>
    <d v="2022-04-05T00:00:00"/>
    <x v="28"/>
    <n v="21"/>
    <x v="45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x v="0"/>
    <x v="6"/>
    <s v="Angol"/>
    <s v="Malleco Nort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arahue"/>
    <s v="Intercultural de Ríos y Mar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holchol"/>
    <s v="Nahuelbut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Collipulli"/>
    <s v="Malleco Nort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Cunco"/>
    <s v="Araucanía Andin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Curacautín"/>
    <s v="Araucanía Andin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Curarrehue"/>
    <s v="Araucanía Lacustre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Ercilla"/>
    <s v="Malleco Nort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Freire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Galvarino"/>
    <s v="Nahuelbut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Gorbea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autaro"/>
    <s v="Valle Asociativo Central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Loncoche"/>
    <s v="Asociación Cautín Sur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onquimay"/>
    <s v="Araucanía Andina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Los Sauces"/>
    <s v="Nahuelbut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Lumaco"/>
    <s v="Nahuelbut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Melipeuco"/>
    <s v="Araucanía Andin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Nueva Imperial"/>
    <s v="Intercultural de Ríos y Mar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Padre Las Casas"/>
    <s v="Temuco - P. Las Casas"/>
    <s v="Yo_Emprendo"/>
    <x v="6"/>
    <n v="4881"/>
    <n v="35"/>
    <n v="35000000"/>
    <n v="1000000"/>
    <n v="3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7"/>
    <s v="09-488101-7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500000"/>
    <m/>
    <m/>
    <n v="31500000"/>
    <m/>
    <m/>
    <n v="35000000"/>
    <n v="35000000"/>
    <s v="OK"/>
    <n v="2"/>
    <m/>
    <m/>
  </r>
  <r>
    <x v="0"/>
    <x v="6"/>
    <s v="Perquenco"/>
    <s v="Valle Asociativo Central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Pitrufquén"/>
    <s v="Asociación Cautín Sur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3"/>
    <s v="09-488101-3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Pucón"/>
    <s v="Araucanía Lacustr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Purén"/>
    <s v="Nahuelbuta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Renaico"/>
    <s v="Malleco Norte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5"/>
    <s v="09-488101-5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Saavedra"/>
    <s v="Intercultural de Ríos y Mar"/>
    <s v="Yo_Emprendo"/>
    <x v="6"/>
    <n v="4881"/>
    <n v="30"/>
    <n v="30000000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x v="0"/>
    <x v="6"/>
    <s v="Temuco"/>
    <s v="Temuco - P. Las Casas"/>
    <s v="Yo_Emprendo"/>
    <x v="6"/>
    <n v="4881"/>
    <n v="45"/>
    <n v="45000000"/>
    <n v="1000000"/>
    <n v="4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7"/>
    <s v="09-488101-7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4500000"/>
    <m/>
    <m/>
    <n v="40500000"/>
    <m/>
    <m/>
    <n v="45000000"/>
    <n v="45000000"/>
    <s v="OK"/>
    <n v="2"/>
    <m/>
    <m/>
  </r>
  <r>
    <x v="0"/>
    <x v="6"/>
    <s v="Teodoro Schmidt"/>
    <s v="Intercultural de Ríos y Mar"/>
    <s v="Yo_Emprendo"/>
    <x v="6"/>
    <n v="4881"/>
    <n v="30"/>
    <n v="30000000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x v="0"/>
    <x v="6"/>
    <s v="Toltén"/>
    <s v="Intercultural de Ríos y Mar"/>
    <s v="Yo_Emprendo"/>
    <x v="6"/>
    <n v="4881"/>
    <n v="25"/>
    <n v="2500000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4"/>
    <s v="09-488101-4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x v="0"/>
    <x v="6"/>
    <s v="Traiguén"/>
    <s v="Nahuelbut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6"/>
    <s v="09-488101-6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Victoria"/>
    <s v="Valle Asociativo Central"/>
    <s v="Yo_Emprendo"/>
    <x v="6"/>
    <n v="4881"/>
    <n v="16"/>
    <n v="16000000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8"/>
    <s v="09-488101-8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x v="0"/>
    <x v="6"/>
    <s v="Vilcún"/>
    <s v="Araucanía Andina"/>
    <s v="Yo_Emprendo"/>
    <x v="6"/>
    <n v="4881"/>
    <n v="18"/>
    <n v="1800000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1"/>
    <s v="09-488101-1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x v="0"/>
    <x v="6"/>
    <s v="Villarrica"/>
    <s v="Araucanía Lacustre"/>
    <s v="Yo_Emprendo"/>
    <x v="6"/>
    <n v="4881"/>
    <n v="20"/>
    <n v="20000000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x v="27"/>
    <s v="09"/>
    <n v="2"/>
    <s v="09-488101-2-22"/>
    <m/>
    <d v="2022-03-15T00:00:00"/>
    <n v="21"/>
    <d v="2022-04-05T00:00:00"/>
    <x v="40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x v="0"/>
    <x v="6"/>
    <s v="Freire"/>
    <s v="Asociación Cautín Sur"/>
    <s v="Apoyo_a_tu_Plan_laboral"/>
    <x v="8"/>
    <n v="8913"/>
    <n v="25"/>
    <n v="15900000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x v="0"/>
    <x v="6"/>
    <s v="Gorbea"/>
    <s v="Asociación Cautín Sur"/>
    <s v="Apoyo_a_tu_Plan_laboral"/>
    <x v="8"/>
    <n v="8913"/>
    <n v="24"/>
    <n v="15264000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x v="0"/>
    <x v="6"/>
    <s v="Loncoche"/>
    <s v="Asociación Cautín Sur"/>
    <s v="Apoyo_a_tu_Plan_laboral"/>
    <x v="8"/>
    <n v="8913"/>
    <n v="25"/>
    <n v="15900000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x v="0"/>
    <x v="6"/>
    <s v="Pitrufquén"/>
    <s v="Asociación Cautín Sur"/>
    <s v="Apoyo_a_tu_Plan_laboral"/>
    <x v="8"/>
    <n v="8913"/>
    <n v="24"/>
    <n v="15264000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x v="48"/>
    <s v="09"/>
    <n v="1"/>
    <s v="09-891302-1-22"/>
    <m/>
    <m/>
    <m/>
    <s v="--"/>
    <x v="41"/>
    <n v="15"/>
    <x v="4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x v="0"/>
    <x v="6"/>
    <s v="Angol"/>
    <s v="Malleco Norte"/>
    <s v="Acción"/>
    <x v="0"/>
    <n v="3881"/>
    <n v="125"/>
    <n v="75040875"/>
    <n v="600327"/>
    <n v="125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7504088"/>
    <m/>
    <m/>
    <n v="67536787"/>
    <m/>
    <m/>
    <n v="75040875"/>
    <n v="75040875"/>
    <s v="OK"/>
    <n v="2"/>
    <m/>
    <m/>
  </r>
  <r>
    <x v="0"/>
    <x v="6"/>
    <s v="Lumaco "/>
    <s v="Nahuelbuta"/>
    <s v="Acción"/>
    <x v="0"/>
    <n v="3881"/>
    <n v="20"/>
    <n v="12006540"/>
    <n v="600327"/>
    <n v="2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200654"/>
    <m/>
    <m/>
    <n v="10805886"/>
    <m/>
    <m/>
    <n v="12006540"/>
    <n v="12006540"/>
    <s v="OK"/>
    <n v="2"/>
    <m/>
    <m/>
  </r>
  <r>
    <x v="0"/>
    <x v="6"/>
    <s v="Renaico"/>
    <s v="Malleco Norte"/>
    <s v="Acción"/>
    <x v="0"/>
    <n v="3881"/>
    <n v="31"/>
    <n v="18610137"/>
    <n v="600327"/>
    <n v="31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861014"/>
    <m/>
    <m/>
    <n v="16749123"/>
    <m/>
    <m/>
    <n v="18610137"/>
    <n v="18610137"/>
    <s v="OK"/>
    <n v="2"/>
    <m/>
    <m/>
  </r>
  <r>
    <x v="0"/>
    <x v="6"/>
    <s v="Victoria"/>
    <s v="Valle Asociativo Central"/>
    <s v="Acción"/>
    <x v="0"/>
    <n v="3881"/>
    <n v="68"/>
    <n v="40822236"/>
    <n v="600327"/>
    <n v="68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39"/>
    <s v="09"/>
    <n v="1"/>
    <s v="09-388101-1-22"/>
    <m/>
    <m/>
    <m/>
    <s v="--"/>
    <x v="42"/>
    <n v="21"/>
    <x v="48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4082224"/>
    <m/>
    <m/>
    <n v="36740012"/>
    <m/>
    <m/>
    <n v="40822236"/>
    <n v="40822236"/>
    <s v="OK"/>
    <n v="2"/>
    <m/>
    <m/>
  </r>
  <r>
    <x v="0"/>
    <x v="6"/>
    <s v="Regional/Provincial"/>
    <m/>
    <s v="Yo_Emprendo_Semilla"/>
    <x v="5"/>
    <n v="5811"/>
    <n v="80"/>
    <n v="70800000"/>
    <n v="885000"/>
    <n v="80"/>
    <m/>
    <s v="NO"/>
    <s v="Persona"/>
    <s v="Grupo objetivo del Programa/Componente"/>
    <s v="Hombres y mujeres mayores de 18 años, en situación de pobreza extrema, pobreza y/o vulnerabilidad, desocupados, ocupados precarios o inactivos (derivados en marco de convenios con Teletón, GENCHI, SENAMA e INJUV)."/>
    <s v="Listado Predeterminado con SPP"/>
    <s v="Licitación Pública Regular"/>
    <n v="2"/>
    <x v="25"/>
    <s v="09"/>
    <n v="1"/>
    <s v="09-581102-1-22"/>
    <m/>
    <m/>
    <m/>
    <s v="--"/>
    <x v="43"/>
    <n v="15"/>
    <x v="49"/>
    <d v="2022-05-13T00:00:00"/>
    <n v="20"/>
    <d v="2022-06-02T00:00:00"/>
    <d v="2022-06-09T00:00:00"/>
    <n v="21"/>
    <d v="2022-06-30T00:00:00"/>
    <n v="8"/>
    <d v="2023-03-07T00:00:00"/>
    <d v="2023-05-06T00:00:00"/>
    <m/>
    <m/>
    <m/>
    <m/>
    <m/>
    <m/>
    <n v="7080000"/>
    <m/>
    <m/>
    <n v="63720000"/>
    <m/>
    <m/>
    <n v="70800000"/>
    <n v="70800000"/>
    <s v="OK"/>
    <n v="2"/>
    <m/>
    <m/>
  </r>
  <r>
    <x v="0"/>
    <x v="6"/>
    <s v="Lonquimay"/>
    <s v="Unidad Vecinal N°008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Comunas donde el 60% de los hogares pertenecen al tramo del 40% más vulnerable según Registro Social de Hogares y donde la pobreza multidimensional tenga mayor concentración, al igual que la concentración de familias pertenecientes a pueblos indígenas."/>
    <s v="Listado Predeterminado"/>
    <s v="Licitación Pública Regular"/>
    <n v="1"/>
    <x v="32"/>
    <s v="09"/>
    <n v="1"/>
    <s v="09-723301-1-22"/>
    <m/>
    <m/>
    <m/>
    <s v="--"/>
    <x v="44"/>
    <n v="15"/>
    <x v="50"/>
    <d v="2022-05-20T00:00:00"/>
    <n v="18"/>
    <d v="2022-06-07T00:00:00"/>
    <d v="2022-06-14T00:00:00"/>
    <n v="21"/>
    <d v="2022-07-05T00:00:00"/>
    <n v="11"/>
    <d v="2023-06-12T00:00:00"/>
    <d v="2023-08-11T00:00:00"/>
    <m/>
    <m/>
    <m/>
    <m/>
    <m/>
    <m/>
    <n v="3570000"/>
    <m/>
    <m/>
    <n v="32130000"/>
    <m/>
    <m/>
    <n v="35700000"/>
    <n v="35700000"/>
    <s v="OK"/>
    <n v="2"/>
    <m/>
    <m/>
  </r>
  <r>
    <x v="0"/>
    <x v="6"/>
    <s v="Pucón"/>
    <s v="Araucanía Lacustre"/>
    <s v="Yo_Emprendo_Semilla"/>
    <x v="5"/>
    <n v="5811"/>
    <n v="20"/>
    <n v="17700000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x v="49"/>
    <s v="09"/>
    <n v="1"/>
    <s v="09-581103-1-22"/>
    <m/>
    <m/>
    <m/>
    <s v="--"/>
    <x v="45"/>
    <n v="15"/>
    <x v="43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x v="0"/>
    <x v="6"/>
    <s v="Villarrica"/>
    <s v="Araucanía Lacustre"/>
    <s v="Yo_Emprendo_Semilla"/>
    <x v="5"/>
    <n v="5811"/>
    <n v="20"/>
    <n v="17700000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x v="49"/>
    <s v="09"/>
    <n v="1"/>
    <s v="09-581103-1-22"/>
    <m/>
    <m/>
    <m/>
    <s v="--"/>
    <x v="45"/>
    <n v="15"/>
    <x v="43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x v="0"/>
    <x v="6"/>
    <s v="Cholchol"/>
    <s v="Nahuelbuta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Pitrufquén"/>
    <s v="Asociación Cautín Sur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Ercilla"/>
    <s v="Malleco Norte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Lumaco"/>
    <s v="Nahuelbuta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comunitarias, funcionales y territoriales"/>
    <s v="Autogestionados"/>
    <s v="Licitación Pública Regular"/>
    <n v="1"/>
    <x v="31"/>
    <s v="09"/>
    <n v="1"/>
    <s v="09-370101-1-22"/>
    <m/>
    <m/>
    <m/>
    <s v="--"/>
    <x v="46"/>
    <n v="22"/>
    <x v="51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x v="0"/>
    <x v="6"/>
    <s v="Temuco"/>
    <s v="Temuco - P. Las Casas"/>
    <s v="Yo_Emprendo"/>
    <x v="13"/>
    <n v="4889"/>
    <n v="60"/>
    <n v="50000000"/>
    <n v="833333"/>
    <n v="60"/>
    <m/>
    <s v="NO"/>
    <s v="Persona"/>
    <s v="Grupo objetivo del Programa/Componente"/>
    <s v="Personas mayores de 18 años, que pertenezcan al 60% más vulnerable de la población, según RSH, ocupado u ocupado precario, con una actividad económica independiente en funcionamiento que hayan participado o estén participando de programas de emprendimiento y/o empleabilidad de FOSIS"/>
    <s v="Listado Predeterminado"/>
    <s v="Licitación Pública Regular"/>
    <n v="1"/>
    <x v="42"/>
    <s v="09"/>
    <n v="9"/>
    <s v="09-488901-9-22"/>
    <m/>
    <m/>
    <m/>
    <s v="--"/>
    <x v="47"/>
    <n v="15"/>
    <x v="52"/>
    <d v="2022-07-22T00:00:00"/>
    <n v="17"/>
    <d v="2022-08-08T00:00:00"/>
    <d v="2022-08-16T00:00:00"/>
    <n v="22"/>
    <d v="2022-09-07T00:00:00"/>
    <n v="5"/>
    <d v="2023-02-14T00:00:00"/>
    <d v="2023-04-15T00:00:00"/>
    <m/>
    <m/>
    <m/>
    <m/>
    <m/>
    <m/>
    <m/>
    <m/>
    <n v="50000000"/>
    <m/>
    <m/>
    <m/>
    <n v="50000000"/>
    <n v="50000000"/>
    <s v="OK"/>
    <n v="1"/>
    <m/>
    <m/>
  </r>
  <r>
    <x v="0"/>
    <x v="7"/>
    <s v="Coyhaique"/>
    <s v="Ciudad Coyhaique"/>
    <s v="Yo_Emprendo_Semilla"/>
    <x v="5"/>
    <n v="5811"/>
    <n v="46"/>
    <n v="40710000"/>
    <n v="885000"/>
    <n v="46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4071000"/>
    <m/>
    <m/>
    <n v="36639000"/>
    <m/>
    <m/>
    <m/>
    <m/>
    <m/>
    <n v="40710000"/>
    <n v="40710000"/>
    <s v="OK"/>
    <n v="2"/>
    <m/>
    <m/>
  </r>
  <r>
    <x v="0"/>
    <x v="7"/>
    <s v="Aysén"/>
    <s v="Pto Aysén e Islas Huichas 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 con al menos 5 cupos para Islas Huicha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Chile Chico"/>
    <s v="Comunal 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Cochrane"/>
    <s v="Cochrane y sector chacras"/>
    <s v="Yo_Emprendo_Semilla"/>
    <x v="5"/>
    <n v="5811"/>
    <n v="20"/>
    <n v="17700000"/>
    <n v="885000"/>
    <n v="2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x v="0"/>
    <x v="7"/>
    <s v="Tortel"/>
    <s v="Caleta Tortel"/>
    <s v="Yo_Emprendo_Semilla"/>
    <x v="5"/>
    <n v="5811"/>
    <n v="10"/>
    <n v="8850000"/>
    <n v="885000"/>
    <n v="10"/>
    <m/>
    <s v="NO"/>
    <s v="Persona"/>
    <s v="Grupo objetivo del Programa/Componente"/>
    <s v="personas cesantes o con empleos precarios"/>
    <s v="SPP"/>
    <s v="Licitación Pública Regular"/>
    <m/>
    <x v="50"/>
    <s v="11"/>
    <n v="1"/>
    <s v="11-5811-1-22"/>
    <m/>
    <d v="2022-03-14T00:00:00"/>
    <n v="18"/>
    <d v="2022-04-01T00:00:00"/>
    <x v="48"/>
    <n v="20"/>
    <x v="8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885000"/>
    <m/>
    <m/>
    <n v="7965000"/>
    <m/>
    <m/>
    <m/>
    <m/>
    <m/>
    <n v="8850000"/>
    <n v="8850000"/>
    <s v="OK"/>
    <n v="2"/>
    <m/>
    <m/>
  </r>
  <r>
    <x v="0"/>
    <x v="7"/>
    <s v="Coyhaique"/>
    <s v="Comunal "/>
    <s v="Yo_Emprendo_Semilla_SSyOO"/>
    <x v="4"/>
    <n v="5911"/>
    <n v="46"/>
    <n v="37628000"/>
    <n v="818000"/>
    <m/>
    <n v="46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3762800"/>
    <m/>
    <m/>
    <n v="33865200"/>
    <m/>
    <m/>
    <m/>
    <m/>
    <n v="37628000"/>
    <n v="37628000"/>
    <s v="OK"/>
    <n v="2"/>
    <m/>
    <m/>
  </r>
  <r>
    <x v="0"/>
    <x v="7"/>
    <s v="Lago Verde "/>
    <s v="Comunal "/>
    <s v="Yo_Emprendo_Semilla_SSyOO"/>
    <x v="4"/>
    <n v="5911"/>
    <n v="10"/>
    <n v="8180000"/>
    <n v="818000"/>
    <m/>
    <n v="1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818000"/>
    <m/>
    <m/>
    <n v="7362000"/>
    <m/>
    <m/>
    <m/>
    <m/>
    <n v="8180000"/>
    <n v="8180000"/>
    <s v="OK"/>
    <n v="2"/>
    <m/>
    <m/>
  </r>
  <r>
    <x v="0"/>
    <x v="7"/>
    <s v="Aysén"/>
    <s v="Comunal "/>
    <s v="Yo_Emprendo_Semilla_SSyOO"/>
    <x v="4"/>
    <n v="5911"/>
    <n v="50"/>
    <n v="40900000"/>
    <n v="818000"/>
    <m/>
    <n v="5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4090000"/>
    <m/>
    <m/>
    <n v="36810000"/>
    <m/>
    <m/>
    <m/>
    <m/>
    <n v="40900000"/>
    <n v="40900000"/>
    <s v="OK"/>
    <n v="2"/>
    <m/>
    <m/>
  </r>
  <r>
    <x v="0"/>
    <x v="7"/>
    <s v="Cisnes"/>
    <s v="Comunal "/>
    <s v="Yo_Emprendo_Semilla_SSyOO"/>
    <x v="4"/>
    <n v="5911"/>
    <n v="30"/>
    <n v="24540000"/>
    <n v="818000"/>
    <m/>
    <n v="30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454000"/>
    <m/>
    <m/>
    <n v="22086000"/>
    <m/>
    <m/>
    <m/>
    <m/>
    <n v="24540000"/>
    <n v="24540000"/>
    <s v="OK"/>
    <n v="2"/>
    <m/>
    <m/>
  </r>
  <r>
    <x v="0"/>
    <x v="7"/>
    <s v="Chile Chico"/>
    <s v="Comunal "/>
    <s v="Yo_Emprendo_Semilla_SSyOO"/>
    <x v="4"/>
    <n v="5911"/>
    <n v="27"/>
    <n v="22086000"/>
    <n v="818000"/>
    <m/>
    <n v="27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208600"/>
    <m/>
    <m/>
    <n v="19877400"/>
    <m/>
    <m/>
    <m/>
    <m/>
    <n v="22086000"/>
    <n v="22086000"/>
    <s v="OK"/>
    <n v="2"/>
    <m/>
    <m/>
  </r>
  <r>
    <x v="0"/>
    <x v="7"/>
    <s v="Río Ibáñez"/>
    <s v="Comunal "/>
    <s v="Yo_Emprendo_Semilla_SSyOO"/>
    <x v="4"/>
    <n v="5911"/>
    <n v="15"/>
    <n v="12270000"/>
    <n v="818000"/>
    <m/>
    <n v="15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1227000"/>
    <m/>
    <m/>
    <n v="11043000"/>
    <m/>
    <m/>
    <m/>
    <m/>
    <n v="12270000"/>
    <n v="12270000"/>
    <s v="OK"/>
    <n v="2"/>
    <m/>
    <m/>
  </r>
  <r>
    <x v="0"/>
    <x v="7"/>
    <s v="Cochrane"/>
    <s v="Comunal "/>
    <s v="Yo_Emprendo_Semilla_SSyOO"/>
    <x v="4"/>
    <n v="5911"/>
    <n v="12"/>
    <n v="9816000"/>
    <n v="818000"/>
    <m/>
    <n v="12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981600"/>
    <m/>
    <m/>
    <n v="8834400"/>
    <m/>
    <m/>
    <m/>
    <m/>
    <n v="9816000"/>
    <n v="9816000"/>
    <s v="OK"/>
    <n v="2"/>
    <m/>
    <m/>
  </r>
  <r>
    <x v="0"/>
    <x v="7"/>
    <s v="Tortel"/>
    <s v="Comunal "/>
    <s v="Yo_Emprendo_Semilla_SSyOO"/>
    <x v="4"/>
    <n v="5911"/>
    <n v="8"/>
    <n v="6544000"/>
    <n v="818000"/>
    <m/>
    <n v="8"/>
    <s v="NO"/>
    <s v="Persona"/>
    <s v="Grupo objetivo del Programa/Componente"/>
    <s v="Personas cesantes o con empleos precarios pertenencientes al programa Familia o al subsistema SSYO"/>
    <s v="SPP"/>
    <s v="Licitación Pública Regular"/>
    <m/>
    <x v="51"/>
    <s v="11"/>
    <n v="1"/>
    <s v="11-5911-1-22"/>
    <m/>
    <d v="2022-03-14T00:00:00"/>
    <n v="18"/>
    <d v="2022-04-01T00:00:00"/>
    <x v="20"/>
    <n v="20"/>
    <x v="53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654400"/>
    <m/>
    <m/>
    <n v="5889600"/>
    <m/>
    <m/>
    <m/>
    <m/>
    <n v="6544000"/>
    <n v="6544000"/>
    <s v="OK"/>
    <n v="2"/>
    <m/>
    <m/>
  </r>
  <r>
    <x v="0"/>
    <x v="7"/>
    <s v="Coyhaique"/>
    <s v="Ciudad de Coyhaique, Villa Ortega, Alto Baguales, Sector El Claro"/>
    <s v="Yo_Emprendo"/>
    <x v="6"/>
    <n v="4881"/>
    <n v="28"/>
    <n v="28000000"/>
    <n v="1000000"/>
    <n v="28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800000"/>
    <m/>
    <m/>
    <n v="25200000"/>
    <m/>
    <m/>
    <m/>
    <n v="28000000"/>
    <n v="28000000"/>
    <s v="OK"/>
    <n v="2"/>
    <m/>
    <m/>
  </r>
  <r>
    <x v="0"/>
    <x v="7"/>
    <s v="Coyhaique"/>
    <s v="Ciudad de Coyhaique, El Blanco, Valle Simpsón, Villa Frei y Balmaceda"/>
    <s v="Yo_Emprendo"/>
    <x v="7"/>
    <n v="4883"/>
    <n v="25"/>
    <n v="27500000"/>
    <n v="1100000"/>
    <n v="25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750000"/>
    <m/>
    <m/>
    <n v="24750000"/>
    <m/>
    <m/>
    <m/>
    <n v="27500000"/>
    <n v="27500000"/>
    <s v="OK"/>
    <n v="2"/>
    <m/>
    <m/>
  </r>
  <r>
    <x v="0"/>
    <x v="7"/>
    <s v="Coyhaique"/>
    <s v="Ciudad de Coyhaique"/>
    <s v="Yo_Emprendo"/>
    <x v="6"/>
    <n v="4881"/>
    <n v="20"/>
    <n v="20000000"/>
    <n v="1000000"/>
    <n v="20"/>
    <m/>
    <s v="SI"/>
    <s v="Persona"/>
    <s v="Grupo objetivo del Programa/Componente"/>
    <s v="Jóvenes Emprendedores hasta 29 años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000000"/>
    <m/>
    <m/>
    <n v="18000000"/>
    <m/>
    <m/>
    <m/>
    <n v="20000000"/>
    <n v="20000000"/>
    <s v="OK"/>
    <n v="2"/>
    <m/>
    <m/>
  </r>
  <r>
    <x v="0"/>
    <x v="7"/>
    <s v="Cochrane"/>
    <s v="Cochrane y sector chacras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1"/>
    <s v="11-4883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Regional/Provincial"/>
    <s v="Todas las comunas"/>
    <s v="Yo_Emprendo"/>
    <x v="13"/>
    <n v="4889"/>
    <n v="27"/>
    <n v="15000000"/>
    <n v="555556"/>
    <n v="27"/>
    <m/>
    <s v="NO"/>
    <s v="Persona"/>
    <s v="Grupo objetivo del Programa/Componente"/>
    <s v="Emprendedores "/>
    <s v="Listado Predeterminado"/>
    <s v="Licitación Pública Regular"/>
    <m/>
    <x v="54"/>
    <s v="11"/>
    <n v="3"/>
    <s v="11-4889-3-22"/>
    <m/>
    <d v="2022-03-14T00:00:00"/>
    <n v="18"/>
    <d v="2022-04-01T00:00:00"/>
    <x v="49"/>
    <n v="15"/>
    <x v="19"/>
    <d v="2022-02-21T00:00:00"/>
    <n v="20"/>
    <d v="2022-03-13T00:00:00"/>
    <d v="2022-03-21T00:00:00"/>
    <n v="30"/>
    <d v="2022-04-20T00:00:00"/>
    <n v="5"/>
    <d v="2022-09-20T00:00:00"/>
    <d v="2022-11-19T00:00:00"/>
    <m/>
    <m/>
    <m/>
    <m/>
    <n v="1500000"/>
    <m/>
    <n v="13500000"/>
    <m/>
    <m/>
    <m/>
    <m/>
    <m/>
    <n v="15000000"/>
    <n v="15000000"/>
    <s v="OK"/>
    <n v="2"/>
    <m/>
    <m/>
  </r>
  <r>
    <x v="0"/>
    <x v="7"/>
    <s v="Aysén"/>
    <s v="Pto Aysén, Chacabuco y Villa Mañihuales"/>
    <s v="Yo_Emprendo"/>
    <x v="6"/>
    <n v="4881"/>
    <n v="25"/>
    <n v="25000000"/>
    <n v="1000000"/>
    <n v="25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500000"/>
    <m/>
    <m/>
    <n v="22500000"/>
    <m/>
    <m/>
    <m/>
    <n v="25000000"/>
    <n v="25000000"/>
    <s v="OK"/>
    <n v="2"/>
    <m/>
    <m/>
  </r>
  <r>
    <x v="0"/>
    <x v="7"/>
    <s v="Aysén"/>
    <s v="Pto Aysén y Chacabuco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isnes"/>
    <s v="Pto Cisnes, Puyuhuapi y La Junta"/>
    <s v="Yo_Emprendo"/>
    <x v="6"/>
    <n v="4881"/>
    <n v="20"/>
    <n v="21000000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x v="0"/>
    <x v="7"/>
    <s v="Cisnes"/>
    <s v="Puyuhuapi, La Junta y Rául Marín Balmaceda"/>
    <s v="Yo_Emprendo"/>
    <x v="7"/>
    <n v="4883"/>
    <n v="20"/>
    <n v="22000000"/>
    <n v="1100000"/>
    <n v="20"/>
    <m/>
    <s v="SI"/>
    <s v="Persona"/>
    <s v="Grupo objetivo del Programa/Componente"/>
    <s v="Emprendedores "/>
    <s v="SPP"/>
    <s v="Licitación Pública Regular"/>
    <m/>
    <x v="53"/>
    <s v="11"/>
    <n v="2"/>
    <s v="11-4883-2-22"/>
    <m/>
    <d v="2022-03-14T00:00:00"/>
    <n v="18"/>
    <d v="2022-04-01T00:00:00"/>
    <x v="10"/>
    <n v="20"/>
    <x v="55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hile Chico"/>
    <s v="Comunal "/>
    <s v="Yo_Emprendo"/>
    <x v="6"/>
    <n v="4881"/>
    <n v="20"/>
    <n v="21000000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x v="0"/>
    <x v="7"/>
    <s v="Lago Verde "/>
    <s v="Comunal "/>
    <s v="Yo_Emprendo"/>
    <x v="6"/>
    <n v="4881"/>
    <n v="20"/>
    <n v="22000000"/>
    <n v="110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x v="52"/>
    <s v="11"/>
    <n v="1"/>
    <s v="11-4881-1-22"/>
    <m/>
    <d v="2022-03-14T00:00:00"/>
    <n v="18"/>
    <d v="2022-04-01T00:00:00"/>
    <x v="2"/>
    <n v="21"/>
    <x v="54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x v="0"/>
    <x v="7"/>
    <s v="Coyhaique"/>
    <s v="Ciudad Coyhaique"/>
    <s v="Acción"/>
    <x v="0"/>
    <n v="3881"/>
    <n v="25"/>
    <n v="18515533"/>
    <n v="740621"/>
    <n v="25"/>
    <m/>
    <s v="SI"/>
    <s v="Hogar (Aplica en Acción)"/>
    <s v="Grupo objetivo del Programa/Componente"/>
    <s v="Familias con mujeres menor de 29 años con hijos"/>
    <s v="Listado Predeterminado"/>
    <s v="Licitación Pública Regular"/>
    <m/>
    <x v="55"/>
    <s v="11"/>
    <n v="1"/>
    <s v="11-3881-1-22"/>
    <m/>
    <m/>
    <m/>
    <s v="--"/>
    <x v="2"/>
    <n v="21"/>
    <x v="54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80"/>
    <m/>
    <m/>
    <m/>
    <n v="18515533"/>
    <n v="18515533"/>
    <s v="OK"/>
    <n v="2"/>
    <m/>
    <m/>
  </r>
  <r>
    <x v="0"/>
    <x v="7"/>
    <s v="Aysén"/>
    <s v="Pto Aysén"/>
    <s v="Acción"/>
    <x v="0"/>
    <n v="3881"/>
    <n v="25"/>
    <n v="18515532"/>
    <n v="740621"/>
    <n v="25"/>
    <m/>
    <s v="SI"/>
    <s v="Hogar (Aplica en Acción)"/>
    <s v="Grupo objetivo del Programa/Componente"/>
    <s v="Familias vulnerables con hijos preferentemente educación básica "/>
    <s v="Listado Predeterminado"/>
    <s v="Licitación Pública Regular"/>
    <m/>
    <x v="55"/>
    <s v="11"/>
    <n v="1"/>
    <s v="11-3881-1-22"/>
    <m/>
    <m/>
    <m/>
    <s v="--"/>
    <x v="2"/>
    <n v="21"/>
    <x v="54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79"/>
    <m/>
    <m/>
    <m/>
    <n v="18515532"/>
    <n v="18515532"/>
    <s v="OK"/>
    <n v="2"/>
    <m/>
    <m/>
  </r>
  <r>
    <x v="0"/>
    <x v="7"/>
    <s v="Río Ibáñez"/>
    <s v="Pto Sanchez"/>
    <s v="Acción"/>
    <x v="1"/>
    <n v="3882"/>
    <n v="45"/>
    <n v="20000000"/>
    <n v="444444"/>
    <n v="45"/>
    <m/>
    <s v="SI"/>
    <s v="Hogar (Aplica en Acción)"/>
    <s v="Grupo objetivo del Programa/Componente"/>
    <s v="Familias vulnerables de Pto Sanchez"/>
    <s v="Listado Predeterminado"/>
    <s v="Licitación Pública Regular"/>
    <m/>
    <x v="56"/>
    <s v="11"/>
    <n v="2"/>
    <s v="11-3882-2-22"/>
    <m/>
    <m/>
    <m/>
    <s v="--"/>
    <x v="50"/>
    <n v="21"/>
    <x v="17"/>
    <d v="2022-03-15T00:00:00"/>
    <n v="20"/>
    <d v="2022-04-04T00:00:00"/>
    <d v="2022-05-04T00:00:00"/>
    <n v="30"/>
    <d v="2022-06-03T00:00:00"/>
    <n v="10"/>
    <d v="2023-04-03T00:00:00"/>
    <d v="2023-06-02T00:00:00"/>
    <m/>
    <m/>
    <m/>
    <m/>
    <m/>
    <n v="2000000"/>
    <m/>
    <m/>
    <n v="18000000"/>
    <m/>
    <m/>
    <m/>
    <n v="20000000"/>
    <n v="20000000"/>
    <s v="OK"/>
    <n v="2"/>
    <m/>
    <m/>
  </r>
  <r>
    <x v="0"/>
    <x v="7"/>
    <s v="O’Higgins"/>
    <s v="Villa O' Higgins"/>
    <s v="Acción_autogestionada"/>
    <x v="2"/>
    <n v="3701"/>
    <n v="2"/>
    <n v="4176000"/>
    <n v="2088000"/>
    <n v="2"/>
    <m/>
    <s v="SI"/>
    <s v="Organización (Aplica en Accion Autogestonada)"/>
    <s v="Grupo objetivo del Programa/Componente"/>
    <s v="organizaciones sociales de Villa O' Higgins"/>
    <s v="Autogestionados"/>
    <s v="Licitación Pública Regular"/>
    <m/>
    <x v="57"/>
    <s v="11"/>
    <n v="1"/>
    <s v="11-3701-1-22"/>
    <m/>
    <m/>
    <m/>
    <s v="--"/>
    <x v="11"/>
    <n v="45"/>
    <x v="56"/>
    <d v="2022-04-09T00:00:00"/>
    <n v="20"/>
    <d v="2022-04-29T00:00:00"/>
    <d v="2022-05-29T00:00:00"/>
    <n v="60"/>
    <d v="2022-07-28T00:00:00"/>
    <n v="6"/>
    <d v="2023-01-28T00:00:00"/>
    <d v="2023-03-29T00:00:00"/>
    <m/>
    <m/>
    <m/>
    <m/>
    <m/>
    <m/>
    <m/>
    <n v="2088000"/>
    <n v="2088000"/>
    <m/>
    <m/>
    <m/>
    <n v="4176000"/>
    <n v="4176000"/>
    <s v="OK"/>
    <n v="2"/>
    <m/>
    <m/>
  </r>
  <r>
    <x v="0"/>
    <x v="7"/>
    <s v="Aysén"/>
    <s v="Villa Cerro Cordón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Poblcación Vulnerable Villa Cerro Cordón (Pertenece a Ribera Sur)"/>
    <s v="Listado Predeterminado"/>
    <s v="Licitación Pública Regular"/>
    <m/>
    <x v="58"/>
    <s v="11"/>
    <n v="1"/>
    <s v="11-7233-1-22"/>
    <m/>
    <m/>
    <m/>
    <s v="--"/>
    <x v="5"/>
    <n v="20"/>
    <x v="57"/>
    <d v="2022-02-18T00:00:00"/>
    <n v="20"/>
    <d v="2022-03-10T00:00:00"/>
    <d v="2022-03-21T00:00:00"/>
    <n v="30"/>
    <d v="2022-04-20T00:00:00"/>
    <n v="11"/>
    <d v="2023-03-20T00:00:00"/>
    <d v="2023-05-19T00:00:00"/>
    <m/>
    <m/>
    <m/>
    <n v="3570000"/>
    <m/>
    <m/>
    <n v="32130000"/>
    <m/>
    <m/>
    <m/>
    <m/>
    <m/>
    <n v="35700000"/>
    <n v="35700000"/>
    <s v="OK"/>
    <n v="2"/>
    <m/>
    <m/>
  </r>
  <r>
    <x v="0"/>
    <x v="8"/>
    <s v="Iquique"/>
    <s v="iquique"/>
    <s v="Yo_Emprendo_Semilla"/>
    <x v="5"/>
    <n v="5811"/>
    <n v="12"/>
    <n v="10080000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x v="0"/>
    <x v="8"/>
    <s v="Iquique"/>
    <s v="Iquique"/>
    <s v="Yo_Emprendo_Semilla"/>
    <x v="5"/>
    <n v="5811"/>
    <n v="10"/>
    <n v="8400000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x v="0"/>
    <x v="8"/>
    <s v="Iquique"/>
    <s v="Iquique"/>
    <s v="Yo_Emprendo_Semilla"/>
    <x v="5"/>
    <n v="5811"/>
    <n v="5"/>
    <n v="4200000"/>
    <n v="840000"/>
    <n v="5"/>
    <m/>
    <s v="NO"/>
    <s v="Persona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x v="0"/>
    <x v="8"/>
    <s v="Alto Hospicio"/>
    <s v="Alto Hospicio"/>
    <s v="Yo_Emprendo_Semilla"/>
    <x v="5"/>
    <n v="5811"/>
    <n v="12"/>
    <n v="10080000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x v="0"/>
    <x v="8"/>
    <s v="Alto Hospicio"/>
    <s v="Alto Hospicio"/>
    <s v="Yo_Emprendo_Semilla"/>
    <x v="5"/>
    <n v="5811"/>
    <n v="10"/>
    <n v="8400000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x v="0"/>
    <x v="8"/>
    <s v="Alto Hospicio"/>
    <s v="Alto Hospicio"/>
    <s v="Yo_Emprendo_Semilla"/>
    <x v="5"/>
    <n v="5811"/>
    <n v="5"/>
    <n v="4200000"/>
    <n v="840000"/>
    <n v="5"/>
    <m/>
    <s v="NO"/>
    <s v="Persona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x v="24"/>
    <s v="01"/>
    <n v="1"/>
    <s v="01-581101-01-22"/>
    <m/>
    <m/>
    <m/>
    <s v="--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x v="0"/>
    <x v="8"/>
    <s v="Iquique"/>
    <s v="iquique"/>
    <s v="Yo_Emprendo_Semilla"/>
    <x v="5"/>
    <n v="5811"/>
    <n v="55"/>
    <n v="46200000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930000"/>
    <m/>
    <m/>
    <m/>
    <n v="39270000"/>
    <m/>
    <m/>
    <m/>
    <m/>
    <n v="46200000"/>
    <n v="46200000"/>
    <s v="OK"/>
    <n v="2"/>
    <m/>
    <m/>
  </r>
  <r>
    <x v="0"/>
    <x v="8"/>
    <s v="Pozo Almonte"/>
    <s v="Pozo Almonte (comunal)"/>
    <s v="Yo_Emprendo_Semilla"/>
    <x v="5"/>
    <n v="5811"/>
    <n v="10"/>
    <n v="8585000"/>
    <n v="8585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87750"/>
    <m/>
    <m/>
    <m/>
    <n v="7297250"/>
    <m/>
    <m/>
    <m/>
    <m/>
    <n v="8585000"/>
    <n v="8585000"/>
    <s v="OK"/>
    <n v="2"/>
    <m/>
    <m/>
  </r>
  <r>
    <x v="0"/>
    <x v="8"/>
    <s v="Colchane"/>
    <s v="Colchane (comunal)"/>
    <s v="Yo_Emprendo_Semilla"/>
    <x v="5"/>
    <n v="5811"/>
    <n v="10"/>
    <n v="8800000"/>
    <n v="8800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x v="25"/>
    <s v="01"/>
    <n v="2"/>
    <s v="01-581102-02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320000"/>
    <m/>
    <m/>
    <m/>
    <n v="7480000"/>
    <m/>
    <m/>
    <m/>
    <m/>
    <n v="8800000"/>
    <n v="8800000"/>
    <s v="OK"/>
    <n v="2"/>
    <m/>
    <m/>
  </r>
  <r>
    <x v="0"/>
    <x v="8"/>
    <s v="Alto Hospicio"/>
    <s v="Alto Hospicio"/>
    <s v="Yo_Emprendo_Semilla"/>
    <x v="5"/>
    <n v="5811"/>
    <n v="55"/>
    <n v="46200000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6930000"/>
    <m/>
    <m/>
    <m/>
    <n v="39270000"/>
    <m/>
    <m/>
    <m/>
    <m/>
    <n v="46200000"/>
    <n v="46200000"/>
    <s v="OK"/>
    <n v="2"/>
    <m/>
    <m/>
  </r>
  <r>
    <x v="0"/>
    <x v="8"/>
    <s v="Camiña"/>
    <s v="Camiña (comunal)"/>
    <s v="Yo_Emprendo_Semilla"/>
    <x v="5"/>
    <n v="5811"/>
    <n v="6"/>
    <n v="5280000"/>
    <n v="880000"/>
    <n v="6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92000"/>
    <m/>
    <m/>
    <m/>
    <n v="4488000"/>
    <m/>
    <m/>
    <m/>
    <m/>
    <n v="5280000"/>
    <n v="5280000"/>
    <s v="OK"/>
    <n v="2"/>
    <m/>
    <m/>
  </r>
  <r>
    <x v="0"/>
    <x v="8"/>
    <s v="Huara"/>
    <s v="Huara (comunal)"/>
    <s v="Yo_Emprendo_Semilla"/>
    <x v="5"/>
    <n v="5811"/>
    <n v="8"/>
    <n v="7040000"/>
    <n v="88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56000"/>
    <m/>
    <m/>
    <m/>
    <n v="5984000"/>
    <m/>
    <m/>
    <m/>
    <m/>
    <n v="7040000"/>
    <n v="7040000"/>
    <s v="OK"/>
    <n v="2"/>
    <m/>
    <m/>
  </r>
  <r>
    <x v="0"/>
    <x v="8"/>
    <s v="Pica"/>
    <s v="Pica (comunal)"/>
    <s v="Yo_Emprendo_Semilla"/>
    <x v="5"/>
    <n v="5811"/>
    <n v="8"/>
    <n v="6880000"/>
    <n v="86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x v="49"/>
    <s v="01"/>
    <n v="3"/>
    <s v="01-581103-03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32000"/>
    <m/>
    <m/>
    <m/>
    <n v="5848000"/>
    <m/>
    <m/>
    <m/>
    <m/>
    <n v="6880000"/>
    <n v="6880000"/>
    <s v="OK"/>
    <n v="2"/>
    <m/>
    <m/>
  </r>
  <r>
    <x v="0"/>
    <x v="8"/>
    <s v="Iquique"/>
    <s v="iquique"/>
    <s v="Yo_Emprendo_Semilla_SSyOO"/>
    <x v="4"/>
    <n v="5911"/>
    <n v="50"/>
    <n v="40000000"/>
    <n v="800000"/>
    <m/>
    <n v="5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x v="23"/>
    <s v="01"/>
    <n v="4"/>
    <s v="01-591101-04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000000"/>
    <m/>
    <m/>
    <m/>
    <n v="34000000"/>
    <m/>
    <m/>
    <m/>
    <m/>
    <n v="40000000"/>
    <n v="40000000"/>
    <s v="OK"/>
    <n v="2"/>
    <m/>
    <m/>
  </r>
  <r>
    <x v="0"/>
    <x v="8"/>
    <s v="Pozo Almonte"/>
    <s v="Pozo Almonte (comunal)"/>
    <s v="Yo_Emprendo_Semilla_SSyOO"/>
    <x v="4"/>
    <n v="5911"/>
    <n v="25"/>
    <n v="20500000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x v="23"/>
    <s v="01"/>
    <n v="4"/>
    <s v="01-591101-04-22"/>
    <m/>
    <d v="2022-03-07T00:00:00"/>
    <n v="21"/>
    <d v="2022-03-28T00:00:00"/>
    <x v="51"/>
    <n v="20"/>
    <x v="19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3075000"/>
    <m/>
    <m/>
    <m/>
    <n v="17425000"/>
    <m/>
    <m/>
    <m/>
    <m/>
    <n v="20500000"/>
    <n v="20500000"/>
    <s v="OK"/>
    <n v="2"/>
    <m/>
    <m/>
  </r>
  <r>
    <x v="0"/>
    <x v="8"/>
    <s v="Iquique"/>
    <s v="iquique"/>
    <s v="Yo_Emprendo_Semilla_SSyOO"/>
    <x v="4"/>
    <n v="5911"/>
    <n v="35"/>
    <n v="28000000"/>
    <n v="800000"/>
    <m/>
    <n v="3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4200000"/>
    <m/>
    <m/>
    <m/>
    <n v="23800000"/>
    <m/>
    <m/>
    <m/>
    <m/>
    <n v="28000000"/>
    <n v="28000000"/>
    <s v="OK"/>
    <n v="2"/>
    <m/>
    <m/>
  </r>
  <r>
    <x v="0"/>
    <x v="8"/>
    <s v="Huara"/>
    <s v="Huara (comunal)"/>
    <s v="Yo_Emprendo_Semilla_SSyOO"/>
    <x v="4"/>
    <n v="5911"/>
    <n v="15"/>
    <n v="12558000"/>
    <n v="837200"/>
    <m/>
    <n v="1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883700"/>
    <m/>
    <m/>
    <m/>
    <n v="10674300"/>
    <m/>
    <m/>
    <m/>
    <m/>
    <n v="12558000"/>
    <n v="12558000"/>
    <s v="OK"/>
    <n v="2"/>
    <m/>
    <m/>
  </r>
  <r>
    <x v="0"/>
    <x v="8"/>
    <s v="Pica"/>
    <s v="Pica (comunal)"/>
    <s v="Yo_Emprendo_Semilla_SSyOO"/>
    <x v="4"/>
    <n v="5911"/>
    <n v="25"/>
    <n v="20500000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x v="59"/>
    <s v="01"/>
    <n v="5"/>
    <s v="01-591102-05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3075000"/>
    <m/>
    <m/>
    <m/>
    <n v="17425000"/>
    <m/>
    <m/>
    <m/>
    <m/>
    <n v="20500000"/>
    <n v="20500000"/>
    <s v="OK"/>
    <n v="2"/>
    <m/>
    <m/>
  </r>
  <r>
    <x v="0"/>
    <x v="8"/>
    <s v="Alto Hospicio"/>
    <s v="Alto Hospicio"/>
    <s v="Yo_Emprendo_Semilla_SSyOO"/>
    <x v="4"/>
    <n v="5911"/>
    <n v="60"/>
    <n v="48000000"/>
    <n v="800000"/>
    <m/>
    <n v="6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x v="60"/>
    <s v="01"/>
    <n v="6"/>
    <s v="01-591103-06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200000"/>
    <m/>
    <m/>
    <m/>
    <n v="40800000"/>
    <m/>
    <m/>
    <m/>
    <m/>
    <n v="48000000"/>
    <n v="48000000"/>
    <s v="OK"/>
    <n v="2"/>
    <m/>
    <m/>
  </r>
  <r>
    <x v="0"/>
    <x v="8"/>
    <s v="Camiña"/>
    <s v="Camiña (comunal)"/>
    <s v="Yo_Emprendo_Semilla_SSyOO"/>
    <x v="4"/>
    <n v="5911"/>
    <n v="10"/>
    <n v="8372000"/>
    <n v="837200"/>
    <m/>
    <n v="1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x v="60"/>
    <s v="01"/>
    <n v="6"/>
    <s v="01-591103-06-22"/>
    <m/>
    <d v="2022-03-07T00:00:00"/>
    <n v="21"/>
    <d v="2022-03-28T00:00:00"/>
    <x v="52"/>
    <n v="20"/>
    <x v="58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255800"/>
    <m/>
    <m/>
    <m/>
    <n v="7116200"/>
    <m/>
    <m/>
    <m/>
    <m/>
    <n v="8372000"/>
    <n v="8372000"/>
    <s v="OK"/>
    <n v="2"/>
    <m/>
    <m/>
  </r>
  <r>
    <x v="0"/>
    <x v="8"/>
    <s v="Alto Hospicio"/>
    <s v="Alto Hospicio"/>
    <s v="Yo_Emprendo_Semilla_SSyOO"/>
    <x v="4"/>
    <n v="5911"/>
    <n v="69"/>
    <n v="55200000"/>
    <n v="800000"/>
    <m/>
    <n v="69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4"/>
    <x v="61"/>
    <s v="01"/>
    <n v="7"/>
    <s v="01-591104-07-22"/>
    <m/>
    <d v="2022-03-07T00:00:00"/>
    <n v="21"/>
    <d v="2022-03-28T00:00:00"/>
    <x v="16"/>
    <n v="20"/>
    <x v="28"/>
    <d v="2022-03-04T00:00:00"/>
    <n v="20"/>
    <d v="2022-03-24T00:00:00"/>
    <d v="2022-03-31T00:00:00"/>
    <n v="20"/>
    <d v="2022-04-20T00:00:00"/>
    <n v="8"/>
    <d v="2022-12-20T00:00:00"/>
    <d v="2023-02-18T00:00:00"/>
    <m/>
    <m/>
    <m/>
    <n v="8280000"/>
    <m/>
    <m/>
    <m/>
    <n v="46920000"/>
    <m/>
    <m/>
    <m/>
    <m/>
    <n v="55200000"/>
    <n v="55200000"/>
    <s v="OK"/>
    <n v="2"/>
    <m/>
    <m/>
  </r>
  <r>
    <x v="0"/>
    <x v="8"/>
    <s v="Regional/Provincial"/>
    <s v="Regional"/>
    <s v="Yo_Emprendo"/>
    <x v="13"/>
    <n v="4889"/>
    <n v="30"/>
    <n v="29400000"/>
    <n v="980000"/>
    <n v="30"/>
    <m/>
    <s v="NO"/>
    <s v="Persona"/>
    <s v="Grupo objetivo del Programa/Componente"/>
    <s v="Persona mayor de 18 años cuya situación ocupacional sea  ocupado u ocupado precario, con un negocio en funcionamiento y cuyo emprendimiento este orientado a la comercialización de productos de elaboración propia preferentemente."/>
    <s v="Listado Predeterminado"/>
    <s v="Licitación Pública Regular"/>
    <n v="5"/>
    <x v="47"/>
    <s v="01"/>
    <n v="8"/>
    <s v="01-488905-08-22"/>
    <m/>
    <m/>
    <m/>
    <s v="--"/>
    <x v="53"/>
    <n v="20"/>
    <x v="59"/>
    <d v="2022-08-11T00:00:00"/>
    <n v="20"/>
    <d v="2022-08-31T00:00:00"/>
    <d v="2022-09-07T00:00:00"/>
    <n v="20"/>
    <d v="2022-09-27T00:00:00"/>
    <n v="5"/>
    <d v="2023-02-27T00:00:00"/>
    <d v="2023-04-28T00:00:00"/>
    <m/>
    <m/>
    <m/>
    <m/>
    <m/>
    <m/>
    <m/>
    <m/>
    <m/>
    <n v="29400000"/>
    <m/>
    <m/>
    <n v="29400000"/>
    <n v="29400000"/>
    <s v="OK"/>
    <n v="1"/>
    <m/>
    <m/>
  </r>
  <r>
    <x v="0"/>
    <x v="8"/>
    <s v="Iquique"/>
    <s v="Alto Playa Blanca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Familias que se encuentran residiendo en territorio focalizado, el cual se caracteriza por ser rural, con predominancia de actividades agrícolas. Presencia de adultos mayores y niños/as principalmente. "/>
    <s v="Listado Predeterminado"/>
    <s v="Licitación Pública Regular"/>
    <n v="1"/>
    <x v="32"/>
    <s v="01"/>
    <n v="9"/>
    <s v="01-723301-09-22"/>
    <m/>
    <m/>
    <m/>
    <s v="--"/>
    <x v="16"/>
    <n v="20"/>
    <x v="28"/>
    <d v="2022-03-04T00:00:00"/>
    <n v="20"/>
    <d v="2022-03-24T00:00:00"/>
    <d v="2022-03-31T00:00:00"/>
    <n v="20"/>
    <d v="2022-04-20T00:00:00"/>
    <n v="11"/>
    <d v="2023-03-20T00:00:00"/>
    <d v="2023-05-19T00:00:00"/>
    <m/>
    <m/>
    <m/>
    <n v="7140000"/>
    <m/>
    <m/>
    <m/>
    <n v="28560000"/>
    <m/>
    <m/>
    <m/>
    <m/>
    <n v="35700000"/>
    <n v="35700000"/>
    <s v="OK"/>
    <n v="2"/>
    <m/>
    <m/>
  </r>
  <r>
    <x v="0"/>
    <x v="8"/>
    <s v="Iquique"/>
    <s v="iquique"/>
    <s v="Yo_Emprendo"/>
    <x v="7"/>
    <n v="4883"/>
    <n v="25"/>
    <n v="26187500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x v="62"/>
    <s v="01"/>
    <m/>
    <s v="01-488301--22"/>
    <m/>
    <d v="2022-03-07T00:00:00"/>
    <n v="21"/>
    <d v="2022-03-28T00:00:00"/>
    <x v="16"/>
    <n v="20"/>
    <x v="28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x v="0"/>
    <x v="8"/>
    <s v="Alto Hospicio"/>
    <s v="Alto Hospicio"/>
    <s v="Yo_Emprendo"/>
    <x v="7"/>
    <n v="4883"/>
    <n v="25"/>
    <n v="26187500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x v="62"/>
    <s v="01"/>
    <m/>
    <s v="01-488301--22"/>
    <m/>
    <d v="2022-03-07T00:00:00"/>
    <n v="21"/>
    <d v="2022-03-28T00:00:00"/>
    <x v="16"/>
    <n v="20"/>
    <x v="28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x v="0"/>
    <x v="8"/>
    <s v="Iquique"/>
    <s v="iquique"/>
    <s v="Yo_Emprendo"/>
    <x v="6"/>
    <n v="4881"/>
    <n v="20"/>
    <n v="19390000"/>
    <n v="969500"/>
    <n v="2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908500"/>
    <m/>
    <m/>
    <m/>
    <n v="16481500"/>
    <m/>
    <m/>
    <m/>
    <n v="19390000"/>
    <n v="19390000"/>
    <s v="OK"/>
    <n v="2"/>
    <m/>
    <m/>
  </r>
  <r>
    <x v="0"/>
    <x v="8"/>
    <s v="Alto Hospicio"/>
    <s v="Alto Hospicio"/>
    <s v="Yo_Emprendo"/>
    <x v="6"/>
    <n v="4881"/>
    <n v="30"/>
    <n v="29085000"/>
    <n v="969500"/>
    <n v="3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4362750"/>
    <m/>
    <m/>
    <m/>
    <n v="24722250"/>
    <m/>
    <m/>
    <m/>
    <n v="29085000"/>
    <n v="29085000"/>
    <s v="OK"/>
    <n v="2"/>
    <m/>
    <m/>
  </r>
  <r>
    <x v="0"/>
    <x v="8"/>
    <s v="Pozo Almonte"/>
    <s v="Pozo Almonte (comunal)"/>
    <s v="Yo_Emprendo"/>
    <x v="6"/>
    <n v="4881"/>
    <n v="15"/>
    <n v="15000000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x v="0"/>
    <x v="8"/>
    <s v="Colchane"/>
    <s v="Colchane (comunal)"/>
    <s v="Yo_Emprendo"/>
    <x v="6"/>
    <n v="4881"/>
    <n v="10"/>
    <n v="1080000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x v="63"/>
    <s v="01"/>
    <m/>
    <s v="01-488102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x v="0"/>
    <x v="8"/>
    <s v="Alto Hospicio"/>
    <s v="Alto Hospicio"/>
    <s v="Yo_Emprendo"/>
    <x v="6"/>
    <n v="4881"/>
    <n v="45"/>
    <n v="43627500"/>
    <n v="969500"/>
    <n v="4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6544125"/>
    <m/>
    <m/>
    <m/>
    <n v="37083375"/>
    <m/>
    <m/>
    <m/>
    <n v="43627500"/>
    <n v="43627500"/>
    <s v="OK"/>
    <n v="2"/>
    <m/>
    <m/>
  </r>
  <r>
    <x v="0"/>
    <x v="8"/>
    <s v="Camiña"/>
    <s v="Camiña (comunal)"/>
    <s v="Yo_Emprendo"/>
    <x v="6"/>
    <n v="4881"/>
    <n v="10"/>
    <n v="1080000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x v="0"/>
    <x v="8"/>
    <s v="Pica"/>
    <s v="Pica (comunal)"/>
    <s v="Yo_Emprendo"/>
    <x v="6"/>
    <n v="4881"/>
    <n v="15"/>
    <n v="15000000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x v="45"/>
    <s v="01"/>
    <m/>
    <s v="01-488103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x v="0"/>
    <x v="8"/>
    <s v="Iquique"/>
    <s v="iquique"/>
    <s v="Yo_Emprendo"/>
    <x v="6"/>
    <n v="4881"/>
    <n v="55"/>
    <n v="53322500"/>
    <n v="969500"/>
    <n v="5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x v="64"/>
    <s v="01"/>
    <m/>
    <s v="01-488104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7998375"/>
    <m/>
    <m/>
    <m/>
    <n v="45324125"/>
    <m/>
    <m/>
    <m/>
    <n v="53322500"/>
    <n v="53322500"/>
    <s v="OK"/>
    <n v="2"/>
    <m/>
    <m/>
  </r>
  <r>
    <x v="0"/>
    <x v="8"/>
    <s v="Huara"/>
    <s v="Huara (comunal)"/>
    <s v="Yo_Emprendo"/>
    <x v="6"/>
    <n v="4881"/>
    <n v="15"/>
    <n v="16200000"/>
    <n v="108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x v="64"/>
    <s v="01"/>
    <m/>
    <s v="01-488104--22"/>
    <m/>
    <d v="2022-03-07T00:00:00"/>
    <n v="21"/>
    <d v="2022-03-28T00:00:00"/>
    <x v="14"/>
    <n v="20"/>
    <x v="26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430000"/>
    <m/>
    <m/>
    <m/>
    <n v="13770000"/>
    <m/>
    <m/>
    <m/>
    <n v="16200000"/>
    <n v="16200000"/>
    <s v="OK"/>
    <n v="2"/>
    <m/>
    <m/>
  </r>
  <r>
    <x v="0"/>
    <x v="8"/>
    <s v="Alto Hospicio"/>
    <s v="Alto Hospicio"/>
    <s v="Acción"/>
    <x v="0"/>
    <n v="3881"/>
    <n v="34"/>
    <n v="20400000"/>
    <n v="600000"/>
    <n v="34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1"/>
    <x v="39"/>
    <s v="01"/>
    <m/>
    <s v="01-388101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4080000"/>
    <m/>
    <m/>
    <m/>
    <n v="16320000"/>
    <m/>
    <m/>
    <m/>
    <n v="20400000"/>
    <n v="20400000"/>
    <s v="OK"/>
    <n v="2"/>
    <m/>
    <m/>
  </r>
  <r>
    <x v="0"/>
    <x v="8"/>
    <s v="Camiña"/>
    <s v="Camiña"/>
    <s v="Acción"/>
    <x v="0"/>
    <n v="3881"/>
    <n v="20"/>
    <n v="12034008"/>
    <n v="601700"/>
    <n v="2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1"/>
    <x v="39"/>
    <s v="01"/>
    <m/>
    <s v="01-388101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6802"/>
    <m/>
    <m/>
    <m/>
    <n v="9627206"/>
    <m/>
    <m/>
    <m/>
    <n v="12034008"/>
    <n v="12034008"/>
    <s v="OK"/>
    <n v="2"/>
    <m/>
    <m/>
  </r>
  <r>
    <x v="0"/>
    <x v="8"/>
    <s v="Alto Hospicio"/>
    <s v="Casco antiguo"/>
    <s v="Acción"/>
    <x v="1"/>
    <n v="3882"/>
    <n v="30"/>
    <n v="18000000"/>
    <n v="600000"/>
    <n v="3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2"/>
    <x v="43"/>
    <s v="01"/>
    <m/>
    <s v="01-388202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3600000"/>
    <m/>
    <m/>
    <m/>
    <n v="14400000"/>
    <m/>
    <m/>
    <m/>
    <n v="18000000"/>
    <n v="18000000"/>
    <s v="OK"/>
    <n v="2"/>
    <m/>
    <m/>
  </r>
  <r>
    <x v="0"/>
    <x v="8"/>
    <s v="Pozo Almonte"/>
    <s v="Pozo Almonte "/>
    <s v="Acción"/>
    <x v="1"/>
    <n v="3882"/>
    <n v="20"/>
    <n v="12000000"/>
    <n v="600000"/>
    <n v="20"/>
    <m/>
    <s v="SI"/>
    <s v="Hogar (Aplica en Acción)"/>
    <s v="Grupo objetivo del Programa/Componente"/>
    <s v="Familias en situación de pobreza y/o vulnerabilidad que residen el territorio."/>
    <s v="Listado Predeterminado"/>
    <s v="Licitación Pública Regular"/>
    <n v="2"/>
    <x v="43"/>
    <s v="01"/>
    <m/>
    <s v="01-388202--22"/>
    <m/>
    <m/>
    <m/>
    <s v="--"/>
    <x v="54"/>
    <n v="20"/>
    <x v="6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0000"/>
    <m/>
    <m/>
    <m/>
    <n v="9600000"/>
    <m/>
    <m/>
    <m/>
    <n v="12000000"/>
    <n v="12000000"/>
    <s v="OK"/>
    <n v="2"/>
    <m/>
    <m/>
  </r>
  <r>
    <x v="0"/>
    <x v="8"/>
    <s v="Alto Hospicio"/>
    <s v="Alto Hospici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8"/>
    <s v="Pozo Almonte"/>
    <s v="Pozo Almonte (comunal)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8"/>
    <s v="Huara"/>
    <s v="Huara (comunal)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presentes en territorios vulnerables"/>
    <s v="Autogestionados"/>
    <s v="Licitación Pública Regular"/>
    <n v="1"/>
    <x v="31"/>
    <s v="01"/>
    <m/>
    <s v="01-370101--22"/>
    <m/>
    <m/>
    <m/>
    <s v="--"/>
    <x v="54"/>
    <n v="20"/>
    <x v="6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x v="0"/>
    <x v="9"/>
    <s v="CAUQUENES"/>
    <s v="Territorio 1"/>
    <s v="Yo_Emprendo_Semilla_SSyOO"/>
    <x v="4"/>
    <n v="5911"/>
    <n v="50"/>
    <n v="40900000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x v="0"/>
    <x v="9"/>
    <s v="CHANCO"/>
    <s v="Territorio 1"/>
    <s v="Yo_Emprendo_Semilla_SSyOO"/>
    <x v="4"/>
    <n v="5911"/>
    <n v="28"/>
    <n v="22904000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x v="0"/>
    <x v="9"/>
    <s v="PELLUHUE"/>
    <s v="Territorio 1"/>
    <s v="Yo_Emprendo_Semilla_SSyOO"/>
    <x v="4"/>
    <n v="5911"/>
    <n v="34"/>
    <n v="27812000"/>
    <n v="818000"/>
    <m/>
    <n v="34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1"/>
    <s v="07-591101-01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781200"/>
    <m/>
    <m/>
    <n v="25030800"/>
    <m/>
    <m/>
    <m/>
    <m/>
    <n v="27812000"/>
    <n v="27812000"/>
    <s v="OK"/>
    <n v="2"/>
    <m/>
    <m/>
  </r>
  <r>
    <x v="0"/>
    <x v="9"/>
    <s v="PARRAL"/>
    <s v="Territorio 2"/>
    <s v="Yo_Emprendo_Semilla_SSyOO"/>
    <x v="4"/>
    <n v="5911"/>
    <n v="33"/>
    <n v="26994000"/>
    <n v="818000"/>
    <m/>
    <n v="3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699400"/>
    <m/>
    <m/>
    <n v="24294600"/>
    <m/>
    <m/>
    <m/>
    <m/>
    <n v="26994000"/>
    <n v="26994000"/>
    <s v="OK"/>
    <n v="2"/>
    <m/>
    <m/>
  </r>
  <r>
    <x v="0"/>
    <x v="9"/>
    <s v="RETIRO"/>
    <s v="Territorio 2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LONGAVI"/>
    <s v="Territorio 2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LINARES"/>
    <s v="Territorio 2"/>
    <s v="Yo_Emprendo_Semilla_SSyOO"/>
    <x v="4"/>
    <n v="5911"/>
    <n v="50"/>
    <n v="40900000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2"/>
    <s v="07-591101-02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x v="0"/>
    <x v="9"/>
    <s v="SAN JAVIER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VILLA ALEGRE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COLBUN"/>
    <s v="Territorio 3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YERBAS BUENAS"/>
    <s v="Territorio 3"/>
    <s v="Yo_Emprendo_Semilla_SSyOO"/>
    <x v="4"/>
    <n v="5911"/>
    <n v="22"/>
    <n v="1799600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3"/>
    <s v="07-591101-03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x v="0"/>
    <x v="9"/>
    <s v="PELARCO"/>
    <s v="Territorio 4"/>
    <s v="Yo_Emprendo_Semilla_SSyOO"/>
    <x v="4"/>
    <n v="5911"/>
    <n v="22"/>
    <n v="1799600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x v="0"/>
    <x v="9"/>
    <s v="RIO CLARO"/>
    <s v="Territorio 4"/>
    <s v="Yo_Emprendo_Semilla_SSyOO"/>
    <x v="4"/>
    <n v="5911"/>
    <n v="19"/>
    <n v="15542000"/>
    <n v="818000"/>
    <m/>
    <n v="19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554200"/>
    <m/>
    <m/>
    <n v="13987800"/>
    <m/>
    <m/>
    <m/>
    <m/>
    <n v="15542000"/>
    <n v="15542000"/>
    <s v="OK"/>
    <n v="2"/>
    <m/>
    <m/>
  </r>
  <r>
    <x v="0"/>
    <x v="9"/>
    <s v="SAN CLEMENTE"/>
    <s v="Territorio 4"/>
    <s v="Yo_Emprendo_Semilla_SSyOO"/>
    <x v="4"/>
    <n v="5911"/>
    <n v="45"/>
    <n v="36810000"/>
    <n v="818000"/>
    <m/>
    <n v="4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3681000"/>
    <m/>
    <m/>
    <n v="33129000"/>
    <m/>
    <m/>
    <m/>
    <m/>
    <n v="36810000"/>
    <n v="36810000"/>
    <s v="OK"/>
    <n v="2"/>
    <m/>
    <m/>
  </r>
  <r>
    <x v="0"/>
    <x v="9"/>
    <s v="SAN RAFAEL"/>
    <s v="Territorio 4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TALCA"/>
    <s v="Territorio 4"/>
    <s v="Yo_Emprendo_Semilla_SSyOO"/>
    <x v="4"/>
    <n v="5911"/>
    <n v="70"/>
    <n v="57260000"/>
    <n v="818000"/>
    <m/>
    <n v="7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4"/>
    <s v="07-591101-04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5726000"/>
    <m/>
    <m/>
    <n v="51534000"/>
    <m/>
    <m/>
    <m/>
    <m/>
    <n v="57260000"/>
    <n v="57260000"/>
    <s v="OK"/>
    <n v="2"/>
    <m/>
    <m/>
  </r>
  <r>
    <x v="0"/>
    <x v="9"/>
    <s v="MAULE"/>
    <s v="Territorio 5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EMPEDRADO"/>
    <s v="Territorio 5"/>
    <s v="Yo_Emprendo_Semilla_SSyOO"/>
    <x v="4"/>
    <n v="5911"/>
    <n v="23"/>
    <n v="18814000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x v="0"/>
    <x v="9"/>
    <s v="PENCAHUE"/>
    <s v="Territorio 5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CONSTITUCION"/>
    <s v="Territorio 5"/>
    <s v="Yo_Emprendo_Semilla_SSyOO"/>
    <x v="4"/>
    <n v="5911"/>
    <n v="35"/>
    <n v="28630000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x v="0"/>
    <x v="9"/>
    <s v="CUREPTO"/>
    <s v="Territorio 5"/>
    <s v="Yo_Emprendo_Semilla_SSyOO"/>
    <x v="4"/>
    <n v="5911"/>
    <n v="28"/>
    <n v="22904000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5"/>
    <s v="07-591101-05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x v="0"/>
    <x v="9"/>
    <s v="CURICO"/>
    <s v="Territorio 6"/>
    <s v="Yo_Emprendo_Semilla_SSyOO"/>
    <x v="4"/>
    <n v="5911"/>
    <n v="61"/>
    <n v="49898000"/>
    <n v="818000"/>
    <m/>
    <n v="61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989800"/>
    <m/>
    <m/>
    <n v="44908200"/>
    <m/>
    <m/>
    <m/>
    <m/>
    <n v="49898000"/>
    <n v="49898000"/>
    <s v="OK"/>
    <n v="2"/>
    <m/>
    <m/>
  </r>
  <r>
    <x v="0"/>
    <x v="9"/>
    <s v="TENO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ROMERAL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MOLINA"/>
    <s v="Territorio 6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6"/>
    <s v="07-591101-06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SAGRADA FAMILIA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HUALAÑE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RAUCO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LICANTEN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VICHUQUEN"/>
    <s v="Territorio 7"/>
    <s v="Yo_Emprendo_Semilla_SSyOO"/>
    <x v="4"/>
    <n v="5911"/>
    <n v="25"/>
    <n v="20450000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x v="23"/>
    <s v="07"/>
    <n v="7"/>
    <s v="07-591101-07-22"/>
    <m/>
    <d v="2022-03-07T00:00:00"/>
    <n v="15"/>
    <d v="2022-03-22T00:00:00"/>
    <x v="49"/>
    <n v="30"/>
    <x v="11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x v="0"/>
    <x v="9"/>
    <s v="CAUQUENES"/>
    <s v="Territorio 1"/>
    <s v="Yo_Emprendo_Semilla"/>
    <x v="5"/>
    <n v="5811"/>
    <n v="10"/>
    <n v="8850000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x v="0"/>
    <x v="9"/>
    <s v="CHANCO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ELLUHUE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ARRAL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ETIRO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ONGAVI"/>
    <s v="Territorio 1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1"/>
    <s v="07-581101-01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INARES"/>
    <s v="Territorio 2"/>
    <s v="Yo_Emprendo_Semilla"/>
    <x v="5"/>
    <n v="5811"/>
    <n v="12"/>
    <n v="10620000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x v="0"/>
    <x v="9"/>
    <s v="VILLA ALEGRE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OLBUN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YERBAS BUENAS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PELARCO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IO CLARO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RAFAEL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MAULE"/>
    <s v="Territorio 2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2"/>
    <s v="07-581101-02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JAVIER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EMPEDRADO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N CLEMENTE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ALCA"/>
    <s v="Territorio 3"/>
    <s v="Yo_Emprendo_Semilla"/>
    <x v="5"/>
    <n v="5811"/>
    <n v="18"/>
    <n v="15930000"/>
    <n v="885000"/>
    <n v="18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593000"/>
    <m/>
    <m/>
    <n v="14337000"/>
    <m/>
    <m/>
    <m/>
    <m/>
    <n v="15930000"/>
    <n v="15930000"/>
    <s v="OK"/>
    <n v="2"/>
    <m/>
    <m/>
  </r>
  <r>
    <x v="0"/>
    <x v="9"/>
    <s v="PENCAHUE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ONSTITUCION"/>
    <s v="Territorio 3"/>
    <s v="Yo_Emprendo_Semilla"/>
    <x v="5"/>
    <n v="5811"/>
    <n v="10"/>
    <n v="8850000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x v="0"/>
    <x v="9"/>
    <s v="CUREPTO"/>
    <s v="Territorio 3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3"/>
    <s v="07-581101-03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ENO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OMERAL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CURICO"/>
    <s v="Territorio 4"/>
    <s v="Yo_Emprendo_Semilla"/>
    <x v="5"/>
    <n v="5811"/>
    <n v="12"/>
    <n v="10620000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x v="0"/>
    <x v="9"/>
    <s v="MOLINA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SAGRADA FAMILIA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HUALAÑE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RAUCO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LICANTEN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VICHUQUEN"/>
    <s v="Territorio 4"/>
    <s v="Yo_Emprendo_Semilla"/>
    <x v="5"/>
    <n v="5811"/>
    <n v="9"/>
    <n v="7965000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x v="24"/>
    <s v="07"/>
    <n v="4"/>
    <s v="07-581101-04-22"/>
    <m/>
    <d v="2022-03-07T00:00:00"/>
    <n v="15"/>
    <d v="2022-03-22T00:00:00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x v="0"/>
    <x v="9"/>
    <s v="TALCA"/>
    <s v="Territorio 5"/>
    <s v="Yo_Emprendo_Semilla"/>
    <x v="5"/>
    <n v="5811"/>
    <n v="20"/>
    <n v="17700000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x v="24"/>
    <s v="07"/>
    <n v="5"/>
    <s v="07-581101-05-22"/>
    <m/>
    <m/>
    <m/>
    <s v="--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x v="0"/>
    <x v="9"/>
    <s v="CURICO"/>
    <s v="Territorio 5"/>
    <s v="Yo_Emprendo_Semilla"/>
    <x v="5"/>
    <n v="5811"/>
    <n v="20"/>
    <n v="17700000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x v="24"/>
    <s v="07"/>
    <n v="5"/>
    <s v="07-581101-05-22"/>
    <m/>
    <m/>
    <m/>
    <s v="--"/>
    <x v="49"/>
    <n v="30"/>
    <x v="11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x v="0"/>
    <x v="9"/>
    <s v="Curico"/>
    <s v="Territorio 1"/>
    <s v="Apoyo_a_tu_Plan_laboral"/>
    <x v="8"/>
    <n v="8913"/>
    <n v="20"/>
    <n v="12720000"/>
    <n v="636000"/>
    <m/>
    <n v="20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1272000"/>
    <m/>
    <m/>
    <n v="11448000"/>
    <m/>
    <m/>
    <m/>
    <m/>
    <n v="12720000"/>
    <n v="12720000"/>
    <s v="OK"/>
    <n v="2"/>
    <m/>
    <m/>
  </r>
  <r>
    <x v="0"/>
    <x v="9"/>
    <s v="Teno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Romeral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Molina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Sagrada Familia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Rauco"/>
    <s v="Territorio 1"/>
    <s v="Apoyo_a_tu_Plan_laboral"/>
    <x v="8"/>
    <n v="8913"/>
    <n v="8"/>
    <n v="5088000"/>
    <n v="636000"/>
    <m/>
    <n v="8"/>
    <s v="NO"/>
    <s v="Persona"/>
    <s v="Grupo objetivo del Programa/Componente"/>
    <s v="Familias SSyOO "/>
    <s v="Listado Predeterminado con SPP"/>
    <s v="Licitación Pública Regular"/>
    <n v="1"/>
    <x v="44"/>
    <s v="07"/>
    <n v="1"/>
    <s v="07-891301-01-22"/>
    <m/>
    <m/>
    <m/>
    <s v="--"/>
    <x v="55"/>
    <n v="15"/>
    <x v="11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x v="0"/>
    <x v="9"/>
    <s v="CAUQUENES"/>
    <s v="Territorio 1"/>
    <s v="Yo_Emprendo"/>
    <x v="6"/>
    <n v="4881"/>
    <n v="17"/>
    <n v="15250666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x v="0"/>
    <x v="9"/>
    <s v="CHANCO"/>
    <s v="Territorio 1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EMPEDRADO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PELLUHUE"/>
    <s v="Territorio 1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PARRAL"/>
    <s v="Territorio 1"/>
    <s v="Yo_Emprendo"/>
    <x v="6"/>
    <n v="4881"/>
    <n v="17"/>
    <n v="15250666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x v="0"/>
    <x v="9"/>
    <s v="RETIRO 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ONGAVI "/>
    <s v="Territorio 1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1"/>
    <s v="07-4881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INARES"/>
    <s v="Territorio 2"/>
    <s v="Yo_Emprendo"/>
    <x v="6"/>
    <n v="4881"/>
    <n v="20"/>
    <n v="17941960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x v="0"/>
    <x v="9"/>
    <s v="VILLA ALEGRE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OLBUN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ONSTITUCION"/>
    <s v="Territorio 2"/>
    <s v="Yo_Emprendo"/>
    <x v="6"/>
    <n v="4881"/>
    <n v="13"/>
    <n v="11662274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x v="0"/>
    <x v="9"/>
    <s v="YERBAS BUENAS"/>
    <s v="Territorio 2"/>
    <s v="Yo_Emprendo"/>
    <x v="6"/>
    <n v="4881"/>
    <n v="13"/>
    <n v="11662274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x v="0"/>
    <x v="9"/>
    <s v="MAULE"/>
    <s v="Territorio 2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N JAVIER"/>
    <s v="Territorio 2"/>
    <s v="Yo_Emprendo"/>
    <x v="6"/>
    <n v="4881"/>
    <n v="11"/>
    <n v="986807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2"/>
    <s v="07-4881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x v="0"/>
    <x v="9"/>
    <s v="PELARCO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N CLEMENTE"/>
    <s v="Territorio 3"/>
    <s v="Yo_Emprendo"/>
    <x v="6"/>
    <n v="4881"/>
    <n v="20"/>
    <n v="17941960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x v="0"/>
    <x v="9"/>
    <s v="SAN RAFAEL 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TALCA"/>
    <s v="Territorio 3"/>
    <s v="Yo_Emprendo"/>
    <x v="6"/>
    <n v="4881"/>
    <n v="25"/>
    <n v="22427450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x v="0"/>
    <x v="9"/>
    <s v="PENCAHUE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UREPTO"/>
    <s v="Territorio 3"/>
    <s v="Yo_Emprendo"/>
    <x v="6"/>
    <n v="4881"/>
    <n v="12"/>
    <n v="10765176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x v="0"/>
    <x v="9"/>
    <s v="RIO CLARO "/>
    <s v="Territorio 3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3"/>
    <s v="07-4881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TENO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ROMERAL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SAGRADA FAMILIA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MOLINA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CURICO "/>
    <s v="Territorio 4"/>
    <s v="Yo_Emprendo"/>
    <x v="6"/>
    <n v="4881"/>
    <n v="25"/>
    <n v="22427450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x v="0"/>
    <x v="9"/>
    <s v="HUALAÑE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RAUCO"/>
    <s v="Territorio 4"/>
    <s v="Yo_Emprendo"/>
    <x v="6"/>
    <n v="4881"/>
    <n v="10"/>
    <n v="8970980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x v="0"/>
    <x v="9"/>
    <s v="LICANTEN"/>
    <s v="Territorio 4"/>
    <s v="Yo_Emprendo"/>
    <x v="6"/>
    <n v="4881"/>
    <n v="11"/>
    <n v="986807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x v="0"/>
    <x v="9"/>
    <s v="VICHUQUEN"/>
    <s v="Territorio 4"/>
    <s v="Yo_Emprendo"/>
    <x v="6"/>
    <n v="4881"/>
    <n v="11"/>
    <n v="9868011"/>
    <n v="897092"/>
    <n v="11"/>
    <m/>
    <s v="SI"/>
    <s v="Persona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x v="27"/>
    <s v="07"/>
    <n v="4"/>
    <s v="07-4881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03"/>
    <m/>
    <m/>
    <m/>
    <m/>
    <n v="9868011"/>
    <n v="9868011"/>
    <s v="OK"/>
    <n v="2"/>
    <m/>
    <m/>
  </r>
  <r>
    <x v="0"/>
    <x v="9"/>
    <s v="CAUQUENES"/>
    <s v="Territorio 1"/>
    <s v="Yo_Emprendo"/>
    <x v="7"/>
    <n v="4883"/>
    <n v="15"/>
    <n v="14290905"/>
    <n v="952727"/>
    <n v="15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429090"/>
    <m/>
    <m/>
    <n v="12861815"/>
    <m/>
    <m/>
    <m/>
    <m/>
    <n v="14290905"/>
    <n v="14290905"/>
    <s v="OK"/>
    <n v="2"/>
    <m/>
    <m/>
  </r>
  <r>
    <x v="0"/>
    <x v="9"/>
    <s v="CHANCO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EMPEDRADO"/>
    <s v="Territorio 1"/>
    <s v="Yo_Emprendo"/>
    <x v="7"/>
    <n v="4883"/>
    <n v="6"/>
    <n v="5716362"/>
    <n v="952727"/>
    <n v="6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571636"/>
    <m/>
    <m/>
    <n v="5144726"/>
    <m/>
    <m/>
    <m/>
    <m/>
    <n v="5716362"/>
    <n v="5716362"/>
    <s v="OK"/>
    <n v="2"/>
    <m/>
    <m/>
  </r>
  <r>
    <x v="0"/>
    <x v="9"/>
    <s v="PELLUHUE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PARRAL"/>
    <s v="Territorio 1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RETIRO 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ONGAVI "/>
    <s v="Territorio 1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1"/>
    <s v="07-488301-01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INARES"/>
    <s v="Territorio 2"/>
    <s v="Yo_Emprendo"/>
    <x v="7"/>
    <n v="4883"/>
    <n v="21"/>
    <n v="20007267"/>
    <n v="952727"/>
    <n v="21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00727"/>
    <m/>
    <m/>
    <n v="18006540"/>
    <m/>
    <m/>
    <m/>
    <m/>
    <n v="20007267"/>
    <n v="20007267"/>
    <s v="OK"/>
    <n v="2"/>
    <m/>
    <m/>
  </r>
  <r>
    <x v="0"/>
    <x v="9"/>
    <s v="VILLA ALEGRE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COLBUN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CONSTITUCION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YERBAS BUENAS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MAULE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N JAVIER"/>
    <s v="Territorio 2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2"/>
    <s v="07-488301-02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PELARCO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SAN CLEMENTE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N RAFAEL 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TALCA"/>
    <s v="Territorio 3"/>
    <s v="Yo_Emprendo"/>
    <x v="7"/>
    <n v="4883"/>
    <n v="25"/>
    <n v="23818175"/>
    <n v="952727"/>
    <n v="25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381818"/>
    <m/>
    <m/>
    <n v="21436357"/>
    <m/>
    <m/>
    <m/>
    <m/>
    <n v="23818175"/>
    <n v="23818175"/>
    <s v="OK"/>
    <n v="2"/>
    <m/>
    <m/>
  </r>
  <r>
    <x v="0"/>
    <x v="9"/>
    <s v="PENCAHUE"/>
    <s v="Territorio 3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CUREPTO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RIO CLARO "/>
    <s v="Territorio 3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3"/>
    <s v="07-488301-03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TENO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OMERAL"/>
    <s v="Territorio 4"/>
    <s v="Yo_Emprendo"/>
    <x v="7"/>
    <n v="4883"/>
    <n v="8"/>
    <n v="7621816"/>
    <n v="952727"/>
    <n v="8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x v="0"/>
    <x v="9"/>
    <s v="SAGRADA FAMILIA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MOLINA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CURICO "/>
    <s v="Territorio 4"/>
    <s v="Yo_Emprendo"/>
    <x v="7"/>
    <n v="4883"/>
    <n v="22"/>
    <n v="20959994"/>
    <n v="952727"/>
    <n v="22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95999"/>
    <m/>
    <m/>
    <n v="18863995"/>
    <m/>
    <m/>
    <m/>
    <m/>
    <n v="20959994"/>
    <n v="20959994"/>
    <s v="OK"/>
    <n v="2"/>
    <m/>
    <m/>
  </r>
  <r>
    <x v="0"/>
    <x v="9"/>
    <s v="HUALAÑE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AUCO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LICANTEN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VICHUQUEN"/>
    <s v="Territorio 4"/>
    <s v="Yo_Emprendo"/>
    <x v="7"/>
    <n v="4883"/>
    <n v="7"/>
    <n v="6669089"/>
    <n v="952727"/>
    <n v="7"/>
    <m/>
    <s v="SI"/>
    <s v="Persona"/>
    <s v="Grupo objetivo del Programa/Componente"/>
    <s v="Actividad economica independiente en funcionamiento "/>
    <s v="SPP"/>
    <s v="Licitación Pública Regular"/>
    <n v="1"/>
    <x v="62"/>
    <s v="07"/>
    <n v="4"/>
    <s v="07-488301-04-22"/>
    <m/>
    <d v="2022-03-07T00:00:00"/>
    <n v="15"/>
    <d v="2022-03-22T00:00:00"/>
    <x v="49"/>
    <n v="26"/>
    <x v="1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x v="0"/>
    <x v="9"/>
    <s v="Regional/Provincial"/>
    <s v="Regional/Provincial"/>
    <s v="Yo_Emprendo"/>
    <x v="13"/>
    <n v="4889"/>
    <n v="80"/>
    <n v="60000000"/>
    <n v="750000"/>
    <n v="80"/>
    <m/>
    <s v="NO"/>
    <s v="Persona"/>
    <s v="Grupo objetivo del Programa/Componente"/>
    <s v="Actividad economica independiente en funcionamiento "/>
    <s v="Listado Predeterminado"/>
    <s v="Licitación Pública Regular"/>
    <n v="1"/>
    <x v="42"/>
    <s v="07"/>
    <n v="1"/>
    <s v="07-488901-01-22"/>
    <m/>
    <m/>
    <m/>
    <s v="--"/>
    <x v="56"/>
    <n v="10"/>
    <x v="61"/>
    <d v="2022-08-14T00:00:00"/>
    <n v="10"/>
    <d v="2022-08-24T00:00:00"/>
    <d v="2022-08-25T00:00:00"/>
    <n v="21"/>
    <d v="2022-09-15T00:00:00"/>
    <n v="5"/>
    <d v="2023-02-15T00:00:00"/>
    <d v="2023-04-16T00:00:00"/>
    <m/>
    <m/>
    <m/>
    <m/>
    <m/>
    <m/>
    <m/>
    <m/>
    <n v="60000000"/>
    <m/>
    <m/>
    <m/>
    <n v="60000000"/>
    <n v="60000000"/>
    <s v="OK"/>
    <n v="1"/>
    <m/>
    <m/>
  </r>
  <r>
    <x v="0"/>
    <x v="9"/>
    <s v="Talca"/>
    <s v="Territorio 1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Pencahue"/>
    <s v="Territorio 1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Vichuquén"/>
    <s v="Territorio 2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Licantén"/>
    <s v="Territorio 2"/>
    <s v="Acción"/>
    <x v="0"/>
    <n v="3881"/>
    <n v="20"/>
    <n v="17040000"/>
    <n v="852000"/>
    <n v="20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9"/>
    <s v="07"/>
    <n v="1"/>
    <s v="07-3881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x v="0"/>
    <x v="9"/>
    <s v="Talca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Curepto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San Clemente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San Rafael"/>
    <s v="Territorio 1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Yerbas Buenas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Retiro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Longaví"/>
    <s v="Territorio 2"/>
    <s v="Acción"/>
    <x v="1"/>
    <n v="3882"/>
    <n v="19"/>
    <n v="8589319"/>
    <n v="452069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x v="0"/>
    <x v="9"/>
    <s v="Colbún"/>
    <s v="Territorio 2"/>
    <s v="Acción"/>
    <x v="1"/>
    <n v="3882"/>
    <n v="19"/>
    <n v="8589323"/>
    <n v="452070"/>
    <n v="19"/>
    <m/>
    <s v="SI"/>
    <s v="Hogar (Aplica en Acción)"/>
    <s v="Familias que vivien en sectores rurales"/>
    <s v="Hogares  Vulnerables que vivan en territorios con alta ruralidad"/>
    <s v="Listado Predeterminado"/>
    <s v="Licitación Pública Regular"/>
    <n v="1"/>
    <x v="30"/>
    <s v="07"/>
    <n v="1"/>
    <s v="07-388201-01-22"/>
    <m/>
    <m/>
    <m/>
    <s v="--"/>
    <x v="11"/>
    <n v="10"/>
    <x v="11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91"/>
    <m/>
    <m/>
    <m/>
    <m/>
    <m/>
    <n v="8589323"/>
    <n v="8589323"/>
    <s v="OK"/>
    <n v="2"/>
    <m/>
    <m/>
  </r>
  <r>
    <x v="0"/>
    <x v="9"/>
    <s v="Talca"/>
    <s v="Territorio 1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Curicó"/>
    <s v="Territorio 2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Linares"/>
    <s v="Territorio 3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Cauquenes"/>
    <s v="Territorio 4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Pencahue"/>
    <s v="Territorio 5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San Clemente"/>
    <s v="Territorio 6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x v="31"/>
    <s v="07"/>
    <n v="1"/>
    <s v="07-370101-01-22"/>
    <m/>
    <m/>
    <m/>
    <s v="--"/>
    <x v="57"/>
    <n v="10"/>
    <x v="62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x v="0"/>
    <x v="9"/>
    <s v="Pencahue"/>
    <s v="Los Cristales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Comunidad con alta ruralidad localidad de  los Cristales"/>
    <s v="Listado Predeterminado con SPP"/>
    <s v="Licitación Pública Regular"/>
    <n v="1"/>
    <x v="32"/>
    <s v="07"/>
    <n v="1"/>
    <s v="07-723301-01-22"/>
    <m/>
    <m/>
    <m/>
    <s v="--"/>
    <x v="11"/>
    <n v="10"/>
    <x v="11"/>
    <d v="2022-03-04T00:00:00"/>
    <n v="10"/>
    <d v="2022-03-14T00:00:00"/>
    <d v="2022-03-24T00:00:00"/>
    <n v="15"/>
    <d v="2022-04-08T00:00:00"/>
    <n v="11"/>
    <d v="2023-03-08T00:00:00"/>
    <d v="2023-05-07T00:00:00"/>
    <m/>
    <m/>
    <m/>
    <n v="3570000"/>
    <m/>
    <m/>
    <n v="32130000"/>
    <m/>
    <m/>
    <m/>
    <m/>
    <m/>
    <n v="35700000"/>
    <n v="35700000"/>
    <s v="OK"/>
    <n v="2"/>
    <m/>
    <m/>
  </r>
  <r>
    <x v="0"/>
    <x v="10"/>
    <s v="Regional/Provincial"/>
    <s v="PROVINCIA DE ARAUCO"/>
    <s v="Yo_Emprendo_Semilla_SSyOO"/>
    <x v="4"/>
    <n v="5911"/>
    <n v="80"/>
    <n v="65440000"/>
    <n v="818000"/>
    <n v="0"/>
    <n v="80"/>
    <s v="NO"/>
    <s v="Persona"/>
    <s v="Grupo objetivo del Programa/Componente"/>
    <s v="Jovenes de 18 a 29 años pertenecientes al ssyo y/o jovenes que hayan participado del programa Yo trabajo Joven entre los años 2019-2020 con desenlace independiente con una idea de negocio o negocio precario en funcionamiento."/>
    <s v="SPP"/>
    <s v="Licitación Pública Regular"/>
    <n v="1"/>
    <x v="23"/>
    <s v="08"/>
    <n v="1"/>
    <s v="08-591101-01-22"/>
    <m/>
    <d v="2022-03-15T00:00:00"/>
    <n v="21"/>
    <d v="2022-04-05T00:00:00"/>
    <x v="58"/>
    <n v="20"/>
    <x v="4"/>
    <d v="2022-02-07T00:00:00"/>
    <n v="15"/>
    <d v="2022-02-22T00:00:00"/>
    <d v="2022-02-28T00:00:00"/>
    <n v="10"/>
    <d v="2022-03-10T00:00:00"/>
    <n v="8"/>
    <d v="2022-11-10T00:00:00"/>
    <d v="2023-01-09T00:00:00"/>
    <m/>
    <m/>
    <n v="6544000"/>
    <m/>
    <m/>
    <n v="58896000"/>
    <m/>
    <m/>
    <m/>
    <m/>
    <m/>
    <m/>
    <n v="65440000"/>
    <n v="65440000"/>
    <s v="OK"/>
    <n v="2"/>
    <m/>
    <m/>
  </r>
  <r>
    <x v="0"/>
    <x v="10"/>
    <s v="Arauco"/>
    <s v="ARAUCO - CONCEPCION 1"/>
    <s v="Apoyo_a_tu_Plan_laboral"/>
    <x v="8"/>
    <n v="8913"/>
    <n v="20"/>
    <n v="12720000"/>
    <n v="636000"/>
    <n v="0"/>
    <n v="20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x v="0"/>
    <x v="10"/>
    <s v="Curanilahue"/>
    <s v="ARAUCO - CONCEPCION 1"/>
    <s v="Apoyo_a_tu_Plan_laboral"/>
    <x v="8"/>
    <n v="8913"/>
    <n v="25"/>
    <n v="15900000"/>
    <n v="636000"/>
    <n v="0"/>
    <n v="25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x v="0"/>
    <x v="10"/>
    <s v="Lota"/>
    <s v="ARAUCO - CONCEPCION 1"/>
    <s v="Apoyo_a_tu_Plan_laboral"/>
    <x v="8"/>
    <n v="8913"/>
    <n v="20"/>
    <n v="12720000"/>
    <n v="636000"/>
    <n v="0"/>
    <n v="20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x v="0"/>
    <x v="10"/>
    <s v="Coronel"/>
    <s v="ARAUCO - CONCEPCION 1"/>
    <s v="Apoyo_a_tu_Plan_laboral"/>
    <x v="8"/>
    <n v="8913"/>
    <n v="25"/>
    <n v="15900000"/>
    <n v="636000"/>
    <n v="0"/>
    <n v="25"/>
    <s v="NO"/>
    <s v="Persona"/>
    <s v="Grupo objetivo del Programa/Componente"/>
    <s v="Personas mayores de 18 años pertenecientes al SSYO con trayectoria laboral y sesion laboral"/>
    <s v="SPP"/>
    <s v="Licitación Pública Regular"/>
    <n v="1"/>
    <x v="44"/>
    <s v="08"/>
    <n v="1"/>
    <s v="08-891301-01-22"/>
    <m/>
    <d v="2022-03-15T00:00:00"/>
    <n v="21"/>
    <d v="2022-04-05T00:00:00"/>
    <x v="59"/>
    <n v="20"/>
    <x v="18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x v="0"/>
    <x v="10"/>
    <s v="Arauco"/>
    <s v="ARAUCO 1 YES MEJOR"/>
    <s v="Yo_Emprendo_Semilla_SSyOO"/>
    <x v="4"/>
    <n v="5911"/>
    <n v="13"/>
    <n v="10634000"/>
    <n v="818000"/>
    <n v="0"/>
    <n v="13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063400"/>
    <m/>
    <m/>
    <n v="9570600"/>
    <m/>
    <m/>
    <m/>
    <m/>
    <n v="10634000"/>
    <n v="10634000"/>
    <s v="OK"/>
    <n v="2"/>
    <m/>
    <m/>
  </r>
  <r>
    <x v="0"/>
    <x v="10"/>
    <s v="Cañete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Contulmo"/>
    <s v="ARAUC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uranilahue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Lebu"/>
    <s v="ARAUCO 1 YES MEJOR"/>
    <s v="Yo_Emprendo_Semilla_SSyOO"/>
    <x v="4"/>
    <n v="5911"/>
    <n v="12"/>
    <n v="9816000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x v="0"/>
    <x v="10"/>
    <s v="Los Álamos"/>
    <s v="ARAUC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Tirúa"/>
    <s v="ARAUC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1"/>
    <s v="08-591105-01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Alto Biobí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Los Ángeles"/>
    <s v="BIO BIO 1 YES MEJOR"/>
    <s v="Yo_Emprendo_Semilla_SSyOO"/>
    <x v="4"/>
    <n v="5911"/>
    <n v="15"/>
    <n v="12270000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x v="0"/>
    <x v="10"/>
    <s v="Nacimiento"/>
    <s v="BIO BIO 1 YES MEJOR"/>
    <s v="Yo_Emprendo_Semilla_SSyOO"/>
    <x v="4"/>
    <n v="5911"/>
    <n v="11"/>
    <n v="8998000"/>
    <n v="818000"/>
    <n v="0"/>
    <n v="11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99800"/>
    <m/>
    <m/>
    <n v="8098200"/>
    <m/>
    <m/>
    <m/>
    <m/>
    <n v="8998000"/>
    <n v="8998000"/>
    <s v="OK"/>
    <n v="2"/>
    <m/>
    <m/>
  </r>
  <r>
    <x v="0"/>
    <x v="10"/>
    <s v="Negrete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San Rosend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Tucapel"/>
    <s v="BIO BIO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Quilaco"/>
    <s v="BIO BIO 1 YES MEJOR"/>
    <s v="Yo_Emprendo_Semilla_SSyOO"/>
    <x v="4"/>
    <n v="5911"/>
    <n v="8"/>
    <n v="6544000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x v="0"/>
    <x v="10"/>
    <s v="Yumbel"/>
    <s v="BIO BIO 1 YES MEJOR"/>
    <s v="Yo_Emprendo_Semilla_SSyOO"/>
    <x v="4"/>
    <n v="5911"/>
    <n v="12"/>
    <n v="9816000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2"/>
    <s v="08-591105-02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x v="0"/>
    <x v="10"/>
    <s v="Chiguayante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oncepción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Coronel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Florid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Hualpén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Hualqui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Lot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Penco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 Pedro de la Paz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ta Juana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Talcahuano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Tomé"/>
    <s v="CONCEPCIÓN 1 YES MEJOR"/>
    <s v="Yo_Emprendo_Semilla_SSyOO"/>
    <x v="4"/>
    <n v="5911"/>
    <n v="10"/>
    <n v="8180000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x v="65"/>
    <s v="08"/>
    <n v="3"/>
    <s v="08-591105-03-22"/>
    <m/>
    <d v="2022-03-15T00:00:00"/>
    <n v="21"/>
    <d v="2022-04-05T00:00:00"/>
    <x v="60"/>
    <n v="20"/>
    <x v="63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x v="0"/>
    <x v="10"/>
    <s v="Santa Juana"/>
    <s v="Concepción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3"/>
    <s v="08-591102-1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San Pedro de la Paz"/>
    <s v="Concepción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3"/>
    <s v="08-591102-1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higuayante"/>
    <s v="Concepción 2"/>
    <s v="Yo_Emprendo_Semilla_SSyOO"/>
    <x v="4"/>
    <n v="5911"/>
    <n v="35"/>
    <n v="28630000"/>
    <n v="818000"/>
    <n v="0"/>
    <n v="3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4"/>
    <s v="08-591102-1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863000"/>
    <m/>
    <m/>
    <n v="25767000"/>
    <m/>
    <m/>
    <m/>
    <m/>
    <m/>
    <n v="28630000"/>
    <n v="28630000"/>
    <s v="OK"/>
    <n v="2"/>
    <m/>
    <m/>
  </r>
  <r>
    <x v="0"/>
    <x v="10"/>
    <s v="Hualqui"/>
    <s v="Concepción 2"/>
    <s v="Yo_Emprendo_Semilla_SSyOO"/>
    <x v="4"/>
    <n v="5911"/>
    <n v="45"/>
    <n v="36810000"/>
    <n v="818000"/>
    <n v="0"/>
    <n v="4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4"/>
    <s v="08-591102-1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681000"/>
    <m/>
    <m/>
    <n v="33129000"/>
    <m/>
    <m/>
    <m/>
    <m/>
    <m/>
    <n v="36810000"/>
    <n v="36810000"/>
    <s v="OK"/>
    <n v="2"/>
    <m/>
    <m/>
  </r>
  <r>
    <x v="0"/>
    <x v="10"/>
    <s v="Florida"/>
    <s v="Concepción 3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5"/>
    <s v="08-591102-1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Penco"/>
    <s v="Concepción 3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5"/>
    <s v="08-591102-1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oronel"/>
    <s v="Concepción 4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6"/>
    <s v="08-591102-1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Lota"/>
    <s v="Concepción 5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7"/>
    <s v="08-591102-1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Concepción"/>
    <s v="Concepción 6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8"/>
    <s v="08-591102-1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Tomé"/>
    <s v="Concepción 7"/>
    <s v="Yo_Emprendo_Semilla_SSyOO"/>
    <x v="4"/>
    <n v="5911"/>
    <n v="80"/>
    <n v="65440000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9"/>
    <s v="08-591102-1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x v="0"/>
    <x v="10"/>
    <s v="Hualpén"/>
    <s v="Concepción 8"/>
    <s v="Yo_Emprendo_Semilla_SSyOO"/>
    <x v="4"/>
    <n v="5911"/>
    <n v="55"/>
    <n v="44990000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0"/>
    <s v="08-591102-2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x v="0"/>
    <x v="10"/>
    <s v="Talcahuano"/>
    <s v="Concepción 8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0"/>
    <s v="08-591102-2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Tirúa"/>
    <s v="Arauco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"/>
    <s v="08-591102-0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ontulmo"/>
    <s v="Arauco 1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"/>
    <s v="08-591102-0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Cañete"/>
    <s v="Arauco 2"/>
    <s v="Yo_Emprendo_Semilla_SSyOO"/>
    <x v="4"/>
    <n v="5911"/>
    <n v="84"/>
    <n v="68712000"/>
    <n v="818000"/>
    <n v="0"/>
    <n v="84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2"/>
    <s v="08-591102-0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871200"/>
    <m/>
    <m/>
    <n v="61840800"/>
    <m/>
    <m/>
    <m/>
    <m/>
    <m/>
    <n v="68712000"/>
    <n v="68712000"/>
    <s v="OK"/>
    <n v="2"/>
    <m/>
    <m/>
  </r>
  <r>
    <x v="0"/>
    <x v="10"/>
    <s v="Curanilahue"/>
    <s v="Arauco 3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3"/>
    <s v="08-591102-03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Arauco"/>
    <s v="Arauco 4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4"/>
    <s v="08-591102-04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Lebu"/>
    <s v="Arauco 5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5"/>
    <s v="08-591102-0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Los Álamos"/>
    <s v="Arauco 5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5"/>
    <s v="08-591102-05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San Rosendo"/>
    <s v="Bio Bio 1"/>
    <s v="Yo_Emprendo_Semilla_SSyOO"/>
    <x v="4"/>
    <n v="5911"/>
    <n v="20"/>
    <n v="16360000"/>
    <n v="818000"/>
    <n v="0"/>
    <n v="2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6"/>
    <s v="08-591102-0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636000"/>
    <m/>
    <m/>
    <n v="14724000"/>
    <m/>
    <m/>
    <m/>
    <m/>
    <m/>
    <n v="16360000"/>
    <n v="16360000"/>
    <s v="OK"/>
    <n v="2"/>
    <m/>
    <m/>
  </r>
  <r>
    <x v="0"/>
    <x v="10"/>
    <s v="Laja"/>
    <s v="Bio Bio 1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6"/>
    <s v="08-591102-06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x v="0"/>
    <x v="10"/>
    <s v="Cabrero"/>
    <s v="Bio Bio 2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7"/>
    <s v="08-591102-0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Yumbel"/>
    <s v="Bio Bio 2"/>
    <s v="Yo_Emprendo_Semilla_SSyOO"/>
    <x v="4"/>
    <n v="5911"/>
    <n v="40"/>
    <n v="32720000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7"/>
    <s v="08-591102-07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x v="0"/>
    <x v="10"/>
    <s v="Mulchén"/>
    <s v="Bio Bio 3"/>
    <s v="Yo_Emprendo_Semilla_SSyOO"/>
    <x v="4"/>
    <n v="5911"/>
    <n v="50"/>
    <n v="40900000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8"/>
    <s v="08-591102-0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x v="0"/>
    <x v="10"/>
    <s v="Quilaco"/>
    <s v="Bio Bio 3"/>
    <s v="Yo_Emprendo_Semilla_SSyOO"/>
    <x v="4"/>
    <n v="5911"/>
    <n v="30"/>
    <n v="24540000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8"/>
    <s v="08-591102-08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x v="0"/>
    <x v="10"/>
    <s v="Santa Bárbara"/>
    <s v="Bio Bio 4"/>
    <s v="Yo_Emprendo_Semilla_SSyOO"/>
    <x v="4"/>
    <n v="5911"/>
    <n v="30"/>
    <n v="24540000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9"/>
    <s v="08-591102-0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x v="0"/>
    <x v="10"/>
    <s v="Alto Biobío"/>
    <s v="Bio Bio 4"/>
    <s v="Yo_Emprendo_Semilla_SSyOO"/>
    <x v="4"/>
    <n v="5911"/>
    <n v="50"/>
    <n v="40900000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9"/>
    <s v="08-591102-09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x v="0"/>
    <x v="10"/>
    <s v="Nacimiento"/>
    <s v="Bio Bio 5"/>
    <s v="Yo_Emprendo_Semilla_SSyOO"/>
    <x v="4"/>
    <n v="5911"/>
    <n v="55"/>
    <n v="44990000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0"/>
    <s v="08-591102-1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x v="0"/>
    <x v="10"/>
    <s v="Negrete"/>
    <s v="Bio Bio 5"/>
    <s v="Yo_Emprendo_Semilla_SSyOO"/>
    <x v="4"/>
    <n v="5911"/>
    <n v="25"/>
    <n v="20450000"/>
    <n v="818000"/>
    <n v="0"/>
    <n v="25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0"/>
    <s v="08-591102-10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045000"/>
    <m/>
    <m/>
    <n v="18405000"/>
    <m/>
    <m/>
    <m/>
    <m/>
    <m/>
    <n v="20450000"/>
    <n v="20450000"/>
    <s v="OK"/>
    <n v="2"/>
    <m/>
    <m/>
  </r>
  <r>
    <x v="0"/>
    <x v="10"/>
    <s v="Los Ángeles"/>
    <s v="Bio Bio 6"/>
    <s v="Yo_Emprendo_Semilla_SSyOO"/>
    <x v="4"/>
    <n v="5911"/>
    <n v="78"/>
    <n v="63804000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1"/>
    <s v="08-591102-11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x v="0"/>
    <x v="10"/>
    <s v="Antuco"/>
    <s v="Bio Bio 7"/>
    <s v="Yo_Emprendo_Semilla_SSyOO"/>
    <x v="4"/>
    <n v="5911"/>
    <n v="28"/>
    <n v="22904000"/>
    <n v="818000"/>
    <n v="0"/>
    <n v="28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290400"/>
    <m/>
    <m/>
    <n v="20613600"/>
    <m/>
    <m/>
    <m/>
    <m/>
    <m/>
    <n v="22904000"/>
    <n v="22904000"/>
    <s v="OK"/>
    <n v="2"/>
    <m/>
    <m/>
  </r>
  <r>
    <x v="0"/>
    <x v="10"/>
    <s v="Tucapel"/>
    <s v="Bio Bio 7"/>
    <s v="Yo_Emprendo_Semilla_SSyOO"/>
    <x v="4"/>
    <n v="5911"/>
    <n v="56"/>
    <n v="45808000"/>
    <n v="818000"/>
    <n v="0"/>
    <n v="56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580800"/>
    <m/>
    <m/>
    <n v="41227200"/>
    <m/>
    <m/>
    <m/>
    <m/>
    <m/>
    <n v="45808000"/>
    <n v="45808000"/>
    <s v="OK"/>
    <n v="2"/>
    <m/>
    <m/>
  </r>
  <r>
    <x v="0"/>
    <x v="10"/>
    <s v="Quilleco"/>
    <s v="Bio Bio 7"/>
    <s v="Yo_Emprendo_Semilla_SSyOO"/>
    <x v="4"/>
    <n v="5911"/>
    <n v="23"/>
    <n v="18814000"/>
    <n v="818000"/>
    <n v="0"/>
    <n v="23"/>
    <s v="NO"/>
    <s v="Persona"/>
    <s v="Grupo objetivo del Programa/Componente"/>
    <s v="Hombres y mujeres mayores de 18 años de edad con una idea de negocio o negocio precario en funcionamiento pertenecientes al SSYO"/>
    <s v="SPP"/>
    <s v="Licitación Pública Regular"/>
    <n v="2"/>
    <x v="59"/>
    <s v="08"/>
    <n v="12"/>
    <s v="08-591102-12-22"/>
    <m/>
    <d v="2022-03-15T00:00:00"/>
    <n v="21"/>
    <d v="2022-04-05T00:00:00"/>
    <x v="8"/>
    <n v="20"/>
    <x v="2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881400"/>
    <m/>
    <m/>
    <n v="16932600"/>
    <m/>
    <m/>
    <m/>
    <m/>
    <m/>
    <n v="18814000"/>
    <n v="18814000"/>
    <s v="OK"/>
    <n v="2"/>
    <m/>
    <m/>
  </r>
  <r>
    <x v="1"/>
    <x v="10"/>
    <s v="Talcahuano"/>
    <s v="PROVINCIA CONCEPCION REDISEÑO"/>
    <s v="Yo_Emprendo_Semilla_SSyOO"/>
    <x v="14"/>
    <n v="5915"/>
    <n v="30"/>
    <n v="24540000"/>
    <n v="818000"/>
    <n v="0"/>
    <n v="3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2454000"/>
    <m/>
    <m/>
    <n v="22086000"/>
    <m/>
    <m/>
    <m/>
    <n v="24540000"/>
    <n v="24540000"/>
    <s v="OK"/>
    <n v="2"/>
    <m/>
    <m/>
  </r>
  <r>
    <x v="1"/>
    <x v="10"/>
    <s v="Tomé"/>
    <s v="PROVINCIA CONCEPCION REDISEÑO"/>
    <s v="Yo_Emprendo_Semilla_SSyOO"/>
    <x v="14"/>
    <n v="5915"/>
    <n v="20"/>
    <n v="16360000"/>
    <n v="818000"/>
    <n v="0"/>
    <n v="2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x v="1"/>
    <x v="10"/>
    <s v="Concepción"/>
    <s v="PROVINCIA CONCEPCION REDISEÑO"/>
    <s v="Yo_Emprendo_Semilla_SSyOO"/>
    <x v="14"/>
    <n v="5915"/>
    <n v="20"/>
    <n v="16360000"/>
    <n v="818000"/>
    <n v="0"/>
    <n v="2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x v="1"/>
    <x v="10"/>
    <s v="Penco"/>
    <s v="PROVINCIA CONCEPCION REDISEÑO"/>
    <s v="Yo_Emprendo_Semilla_SSyOO"/>
    <x v="14"/>
    <n v="5915"/>
    <n v="10"/>
    <n v="8180000"/>
    <n v="818000"/>
    <n v="0"/>
    <n v="1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x v="1"/>
    <x v="10"/>
    <s v="Hualpén"/>
    <s v="PROVINCIA CONCEPCION REDISEÑO"/>
    <s v="Yo_Emprendo_Semilla_SSyOO"/>
    <x v="14"/>
    <n v="5915"/>
    <n v="10"/>
    <n v="8180000"/>
    <n v="818000"/>
    <n v="0"/>
    <n v="10"/>
    <s v="NO"/>
    <s v="Persona"/>
    <s v="Otro"/>
    <s v="Hombres y mujeres mayores de 18 años de edad con una idea de negocio o negocio precario en funcionamiento pertenecientes al SSYO - YES SSYO REDISEÑO"/>
    <s v="SPP"/>
    <s v="Licitación Pública Regular"/>
    <s v="06"/>
    <x v="66"/>
    <s v="08"/>
    <s v="01"/>
    <s v="08-591506-01-22"/>
    <m/>
    <d v="2022-03-15T00:00:00"/>
    <n v="21"/>
    <d v="2022-04-05T00:00:00"/>
    <x v="61"/>
    <n v="20"/>
    <x v="64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x v="0"/>
    <x v="10"/>
    <s v="Regional/Provincial"/>
    <s v="CALLE- Abriendo Caminos Prov Concepcion "/>
    <s v="Yo_Emprendo_Semilla_SSyOO"/>
    <x v="4"/>
    <n v="5911"/>
    <n v="60"/>
    <n v="49080000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- Participantes de Programas Calle- Abriendo Caminos"/>
    <s v="Listado Predeterminado con SPP"/>
    <s v="Licitación Pública Regular"/>
    <n v="4"/>
    <x v="61"/>
    <s v="08"/>
    <n v="1"/>
    <s v="08-591104-01-22"/>
    <m/>
    <m/>
    <m/>
    <s v="--"/>
    <x v="27"/>
    <n v="20"/>
    <x v="3"/>
    <d v="2022-03-28T00:00:00"/>
    <n v="15"/>
    <d v="2022-04-12T00:00:00"/>
    <d v="2022-04-15T00:00:00"/>
    <n v="10"/>
    <d v="2022-04-25T00:00:00"/>
    <n v="8"/>
    <d v="2022-12-25T00:00:00"/>
    <d v="2023-02-23T00:00:00"/>
    <m/>
    <m/>
    <m/>
    <m/>
    <n v="4908000"/>
    <m/>
    <m/>
    <n v="44172000"/>
    <m/>
    <m/>
    <m/>
    <m/>
    <n v="49080000"/>
    <n v="49080000"/>
    <s v="OK"/>
    <n v="2"/>
    <m/>
    <m/>
  </r>
  <r>
    <x v="0"/>
    <x v="10"/>
    <s v="Alto Biobío"/>
    <s v="BIOBIO 1"/>
    <s v="Yo_Emprendo"/>
    <x v="6"/>
    <n v="4881"/>
    <n v="14"/>
    <n v="14000000"/>
    <n v="1000000"/>
    <n v="1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400000"/>
    <m/>
    <m/>
    <n v="12600000"/>
    <m/>
    <m/>
    <m/>
    <n v="14000000"/>
    <n v="14000000"/>
    <s v="OK"/>
    <n v="2"/>
    <m/>
    <m/>
  </r>
  <r>
    <x v="0"/>
    <x v="10"/>
    <s v="Antuco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Arauco"/>
    <s v="Arauco 2"/>
    <s v="Yo_Emprendo"/>
    <x v="6"/>
    <n v="4881"/>
    <n v="28"/>
    <n v="27160000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x v="0"/>
    <x v="10"/>
    <s v="Cabrero"/>
    <s v="BIOBIO 3"/>
    <s v="Yo_Emprendo"/>
    <x v="6"/>
    <n v="4881"/>
    <n v="24"/>
    <n v="23040000"/>
    <n v="960000"/>
    <n v="2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04000"/>
    <m/>
    <m/>
    <n v="20736000"/>
    <m/>
    <m/>
    <m/>
    <n v="23040000"/>
    <n v="23040000"/>
    <s v="OK"/>
    <n v="2"/>
    <m/>
    <m/>
  </r>
  <r>
    <x v="0"/>
    <x v="10"/>
    <s v="Cañete"/>
    <s v="Arauco 1"/>
    <s v="Yo_Emprendo"/>
    <x v="6"/>
    <n v="4881"/>
    <n v="25"/>
    <n v="25000000"/>
    <n v="100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500000"/>
    <m/>
    <m/>
    <n v="22500000"/>
    <m/>
    <m/>
    <m/>
    <n v="25000000"/>
    <n v="25000000"/>
    <s v="OK"/>
    <n v="2"/>
    <m/>
    <m/>
  </r>
  <r>
    <x v="0"/>
    <x v="10"/>
    <s v="Chiguayante"/>
    <s v="CONCEPCION 1 "/>
    <s v="Yo_Emprendo"/>
    <x v="6"/>
    <n v="4881"/>
    <n v="50"/>
    <n v="47500000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6"/>
    <s v="08-488101-06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x v="1"/>
    <x v="10"/>
    <s v="Concepción"/>
    <s v="CONCEPCION 3 - REDISEÑO"/>
    <s v="Yo_Emprendo"/>
    <x v="11"/>
    <n v="4872"/>
    <n v="35"/>
    <n v="33250000"/>
    <n v="950000"/>
    <n v="35"/>
    <n v="0"/>
    <s v="SI"/>
    <s v="Persona"/>
    <s v="Grupo objetivo del Programa/Componente"/>
    <s v="YEB REDISEÑO"/>
    <s v="SPP"/>
    <s v="Licitación Pública Regular"/>
    <s v="02"/>
    <x v="67"/>
    <s v="08"/>
    <s v="01"/>
    <s v="08-487202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Contulmo"/>
    <s v="Arauco 1"/>
    <s v="Yo_Emprendo"/>
    <x v="6"/>
    <n v="4881"/>
    <n v="20"/>
    <n v="20000000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x v="0"/>
    <x v="10"/>
    <s v="Coronel"/>
    <s v="CONCEPCION 2"/>
    <s v="Yo_Emprendo"/>
    <x v="6"/>
    <n v="4881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Curanilahue"/>
    <s v="Arauco 2"/>
    <s v="Yo_Emprendo"/>
    <x v="6"/>
    <n v="4881"/>
    <n v="28"/>
    <n v="27160000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x v="1"/>
    <x v="10"/>
    <s v="Florida"/>
    <s v="CONCEPCION 3"/>
    <s v="Yo_Emprendo"/>
    <x v="11"/>
    <n v="4872"/>
    <n v="22"/>
    <n v="2112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x v="37"/>
    <s v="08"/>
    <s v="08"/>
    <s v="08-4872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Hualpén"/>
    <s v="CONCEPCION 1"/>
    <s v="Yo_Emprendo"/>
    <x v="6"/>
    <n v="4881"/>
    <n v="50"/>
    <n v="47500000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6"/>
    <s v="08-488101-06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x v="0"/>
    <x v="10"/>
    <s v="Hualqui"/>
    <s v="CONCEPCION 4"/>
    <s v="Yo_Emprendo"/>
    <x v="6"/>
    <n v="4881"/>
    <n v="22"/>
    <n v="21120000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Laja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Los Álamos"/>
    <s v="Arauco 1"/>
    <s v="Yo_Emprendo"/>
    <x v="6"/>
    <n v="4881"/>
    <n v="29"/>
    <n v="28130000"/>
    <n v="970000"/>
    <n v="29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813000"/>
    <m/>
    <m/>
    <n v="25317000"/>
    <m/>
    <m/>
    <m/>
    <n v="28130000"/>
    <n v="28130000"/>
    <s v="OK"/>
    <n v="2"/>
    <m/>
    <m/>
  </r>
  <r>
    <x v="0"/>
    <x v="10"/>
    <s v="Los Ángeles"/>
    <s v="BIOBIO 1"/>
    <s v="Yo_Emprendo"/>
    <x v="6"/>
    <n v="4881"/>
    <n v="40"/>
    <n v="38000000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x v="0"/>
    <x v="10"/>
    <s v="Lota"/>
    <s v="CONCEPCION 2"/>
    <s v="Yo_Emprendo"/>
    <x v="6"/>
    <n v="4881"/>
    <n v="40"/>
    <n v="38000000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x v="0"/>
    <x v="10"/>
    <s v="Mulchén"/>
    <s v="BIOBIO 2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Nacimiento"/>
    <s v="BIOBIO 2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Negrete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1"/>
    <x v="10"/>
    <s v="Penco"/>
    <s v="CONCEPCION 3"/>
    <s v="Yo_Emprendo"/>
    <x v="11"/>
    <n v="4872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x v="37"/>
    <s v="08"/>
    <s v="08"/>
    <s v="08-4872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Quilaco"/>
    <s v="BIOBIO 1"/>
    <s v="Yo_Emprendo"/>
    <x v="6"/>
    <n v="4881"/>
    <n v="16"/>
    <n v="15360000"/>
    <n v="960000"/>
    <n v="16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536000"/>
    <m/>
    <m/>
    <n v="13824000"/>
    <m/>
    <m/>
    <m/>
    <n v="15360000"/>
    <n v="15360000"/>
    <s v="OK"/>
    <n v="2"/>
    <m/>
    <m/>
  </r>
  <r>
    <x v="0"/>
    <x v="10"/>
    <s v="Quilleco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San Pedro de la Paz"/>
    <s v="CONCEPCION 4"/>
    <s v="Yo_Emprendo"/>
    <x v="6"/>
    <n v="4881"/>
    <n v="35"/>
    <n v="33250000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San Rosendo"/>
    <s v="BIOBIO 3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Santa Bárbara"/>
    <s v="BIOBIO 1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3"/>
    <s v="08-488101-03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Santa Juana"/>
    <s v="CONCEPCION 2"/>
    <s v="Yo_Emprendo"/>
    <x v="6"/>
    <n v="4881"/>
    <n v="22"/>
    <n v="21120000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7"/>
    <s v="08-488101-07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x v="0"/>
    <x v="10"/>
    <s v="Talcahuano"/>
    <s v="CONCEPCION 4"/>
    <s v="Yo_Emprendo"/>
    <x v="6"/>
    <n v="4881"/>
    <n v="35"/>
    <n v="33250000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9"/>
    <s v="08-488101-09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x v="0"/>
    <x v="10"/>
    <s v="Tirúa"/>
    <s v="Arauco 1"/>
    <s v="Yo_Emprendo"/>
    <x v="6"/>
    <n v="4881"/>
    <n v="20"/>
    <n v="20000000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1"/>
    <s v="08-488101-01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x v="1"/>
    <x v="10"/>
    <s v="Tomé"/>
    <s v="CONCEPCION 3"/>
    <s v="Yo_Emprendo"/>
    <x v="11"/>
    <n v="4872"/>
    <n v="25"/>
    <n v="23750000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x v="37"/>
    <s v="08"/>
    <s v="08"/>
    <s v="08-487201-08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x v="0"/>
    <x v="10"/>
    <s v="Tucapel"/>
    <s v="BIOBIO 2"/>
    <s v="Yo_Emprendo"/>
    <x v="6"/>
    <n v="4881"/>
    <n v="12"/>
    <n v="11520000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4"/>
    <s v="08-488101-04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x v="0"/>
    <x v="10"/>
    <s v="Yumbel"/>
    <s v="BIOBIO 3"/>
    <s v="Yo_Emprendo"/>
    <x v="6"/>
    <n v="4881"/>
    <n v="20"/>
    <n v="19200000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5"/>
    <s v="08-488101-05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x v="0"/>
    <x v="10"/>
    <s v="Lebu"/>
    <s v="Arauco 2"/>
    <s v="Yo_Emprendo"/>
    <x v="6"/>
    <n v="4881"/>
    <n v="25"/>
    <n v="24250000"/>
    <n v="97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x v="27"/>
    <s v="08"/>
    <n v="2"/>
    <s v="08-488101-02-22"/>
    <m/>
    <d v="2022-03-15T00:00:00"/>
    <n v="21"/>
    <d v="2022-04-05T00:00:00"/>
    <x v="41"/>
    <n v="20"/>
    <x v="22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425000"/>
    <m/>
    <m/>
    <n v="21825000"/>
    <m/>
    <m/>
    <m/>
    <n v="24250000"/>
    <n v="24250000"/>
    <s v="OK"/>
    <n v="2"/>
    <m/>
    <m/>
  </r>
  <r>
    <x v="0"/>
    <x v="10"/>
    <s v="Regional/Provincial"/>
    <s v="Regional"/>
    <s v="Yo_Emprendo"/>
    <x v="13"/>
    <n v="4889"/>
    <n v="80"/>
    <n v="81420000"/>
    <n v="1017750"/>
    <n v="80"/>
    <n v="0"/>
    <s v="NO"/>
    <s v="Persona"/>
    <s v="Grupo objetivo del Programa/Componente"/>
    <s v="Personas mayores de 18 años en situación de pobreza  (60% RSH), con iniciativa económica en funcionamiento y que hayan participado en un programa FOSIS (incluido FNDR)en un plazo no superior a 3 años."/>
    <s v="Listado Predeterminado"/>
    <s v="Licitación Pública Regular"/>
    <n v="4"/>
    <x v="26"/>
    <s v="08"/>
    <n v="1"/>
    <s v="08-488904-01-22"/>
    <m/>
    <m/>
    <m/>
    <s v="--"/>
    <x v="62"/>
    <n v="15"/>
    <x v="65"/>
    <d v="2022-09-12T00:00:00"/>
    <n v="15"/>
    <d v="2022-09-27T00:00:00"/>
    <d v="2022-09-30T00:00:00"/>
    <n v="10"/>
    <d v="2022-10-10T00:00:00"/>
    <n v="7"/>
    <d v="2023-05-10T00:00:00"/>
    <d v="2023-07-09T00:00:00"/>
    <m/>
    <m/>
    <m/>
    <m/>
    <m/>
    <m/>
    <m/>
    <m/>
    <m/>
    <n v="81420000"/>
    <m/>
    <m/>
    <n v="81420000"/>
    <n v="81420000"/>
    <s v="OK"/>
    <n v="1"/>
    <m/>
    <m/>
  </r>
  <r>
    <x v="0"/>
    <x v="10"/>
    <s v="Tomé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Penco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Coronel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Concepción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Talcahuano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San Pedro de la Paz"/>
    <s v="CONCEPCION 1 AV"/>
    <s v="Yo_Emprendo"/>
    <x v="7"/>
    <n v="4883"/>
    <n v="16"/>
    <n v="1520000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x v="29"/>
    <s v="08"/>
    <n v="1"/>
    <s v="08-488303-01-22"/>
    <m/>
    <m/>
    <m/>
    <s v="--"/>
    <x v="63"/>
    <n v="15"/>
    <x v="66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x v="0"/>
    <x v="10"/>
    <s v="Regional/Provincial"/>
    <s v="CONCEPCIÓN  "/>
    <s v="Yo_Emprendo_Semilla"/>
    <x v="5"/>
    <n v="5811"/>
    <n v="139"/>
    <n v="123015000"/>
    <n v="885000"/>
    <n v="139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1"/>
    <s v="08-581101-01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2301500"/>
    <m/>
    <m/>
    <n v="110713500"/>
    <m/>
    <m/>
    <m/>
    <m/>
    <n v="123015000"/>
    <n v="123015000"/>
    <s v="OK"/>
    <n v="2"/>
    <m/>
    <m/>
  </r>
  <r>
    <x v="0"/>
    <x v="10"/>
    <s v="Regional/Provincial"/>
    <s v="BIOBÍO"/>
    <s v="Yo_Emprendo_Semilla"/>
    <x v="5"/>
    <n v="5811"/>
    <n v="125"/>
    <n v="110625000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2"/>
    <s v="08-581101-02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x v="0"/>
    <x v="10"/>
    <s v="Regional/Provincial"/>
    <s v="ARAUCO"/>
    <s v="Yo_Emprendo_Semilla"/>
    <x v="5"/>
    <n v="5811"/>
    <n v="125"/>
    <n v="110625000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x v="24"/>
    <s v="08"/>
    <n v="3"/>
    <s v="08-581101-03-22"/>
    <m/>
    <d v="2022-03-15T00:00:00"/>
    <n v="21"/>
    <d v="2022-04-05T00:00:00"/>
    <x v="28"/>
    <n v="20"/>
    <x v="67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x v="0"/>
    <x v="10"/>
    <s v="Regional/Provincial"/>
    <s v="CONCEPCIÓN YES Casos Sociales"/>
    <s v="Yo_Emprendo_Semilla"/>
    <x v="5"/>
    <n v="5811"/>
    <n v="40"/>
    <n v="35400000"/>
    <n v="885000"/>
    <n v="40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se califique como un caso social, acreditado con un informe socioeconomico.  "/>
    <s v="Listado Predeterminado con SPP"/>
    <s v="Licitación Pública Regular"/>
    <n v="2"/>
    <x v="25"/>
    <s v="08"/>
    <n v="1"/>
    <s v="08-581102-01-22"/>
    <m/>
    <m/>
    <m/>
    <s v="--"/>
    <x v="64"/>
    <n v="15"/>
    <x v="46"/>
    <d v="2022-04-22T00:00:00"/>
    <n v="15"/>
    <d v="2022-05-07T00:00:00"/>
    <d v="2022-05-12T00:00:00"/>
    <n v="10"/>
    <d v="2022-05-22T00:00:00"/>
    <n v="8"/>
    <d v="2023-01-22T00:00:00"/>
    <d v="2023-03-23T00:00:00"/>
    <m/>
    <m/>
    <m/>
    <m/>
    <m/>
    <n v="3540000"/>
    <m/>
    <m/>
    <n v="31860000"/>
    <m/>
    <m/>
    <m/>
    <n v="35400000"/>
    <n v="35400000"/>
    <s v="OK"/>
    <n v="2"/>
    <m/>
    <m/>
  </r>
  <r>
    <x v="0"/>
    <x v="10"/>
    <s v="Regional/Provincial"/>
    <s v="CONCEPCIÓN YES AVANZADO SSYO"/>
    <s v="Yo_Emprendo_Semilla_SSyOO"/>
    <x v="4"/>
    <n v="5911"/>
    <n v="150"/>
    <n v="122700000"/>
    <n v="818000"/>
    <n v="0"/>
    <n v="150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1"/>
    <s v="08-591103-01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2270000"/>
    <m/>
    <m/>
    <n v="110430000"/>
    <m/>
    <m/>
    <m/>
    <m/>
    <n v="122700000"/>
    <n v="122700000"/>
    <s v="OK"/>
    <n v="2"/>
    <m/>
    <m/>
  </r>
  <r>
    <x v="0"/>
    <x v="10"/>
    <s v="Regional/Provincial"/>
    <s v="BIOBÍO YES AVANZADO SSYO"/>
    <s v="Yo_Emprendo_Semilla_SSyOO"/>
    <x v="4"/>
    <n v="5911"/>
    <n v="135"/>
    <n v="110430000"/>
    <n v="818000"/>
    <n v="0"/>
    <n v="135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2"/>
    <s v="08-591103-02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x v="0"/>
    <x v="10"/>
    <s v="Regional/Provincial"/>
    <s v="ARAUCO YES AVANZADO SSYO"/>
    <s v="Yo_Emprendo_Semilla_SSyOO"/>
    <x v="4"/>
    <n v="5911"/>
    <n v="135"/>
    <n v="110430000"/>
    <n v="818000"/>
    <n v="0"/>
    <n v="135"/>
    <s v="NO"/>
    <s v="Persona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x v="60"/>
    <s v="08"/>
    <n v="3"/>
    <s v="08-591103-03-22"/>
    <m/>
    <m/>
    <m/>
    <s v="--"/>
    <x v="65"/>
    <n v="20"/>
    <x v="68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x v="0"/>
    <x v="10"/>
    <s v="Regional/Provincial"/>
    <s v="Regional"/>
    <s v="Yo_Emprendo_Semilla"/>
    <x v="5"/>
    <n v="5811"/>
    <n v="30"/>
    <n v="26550000"/>
    <n v="885000"/>
    <n v="30"/>
    <n v="0"/>
    <s v="NO"/>
    <s v="Persona"/>
    <s v="Personas con dependencia y cuidadores"/>
    <s v="Hombres y mujeres mayores de 18 años, en situación de pobreza extrema y/o vulnerabilidad, desocupados, ocupados precarios o inactivos, con idea de negocios, que presenten situación de discapacidad o sus cuidadores que cumplan el perfil del programa. Provenientes de Teletón."/>
    <s v="Listado Predeterminado"/>
    <s v="Licitación Pública Regular"/>
    <n v="3"/>
    <x v="49"/>
    <s v="08"/>
    <n v="1"/>
    <s v="08-581103-01-22"/>
    <m/>
    <m/>
    <m/>
    <s v="--"/>
    <x v="66"/>
    <n v="15"/>
    <x v="69"/>
    <d v="2022-04-26T00:00:00"/>
    <n v="15"/>
    <d v="2022-05-11T00:00:00"/>
    <d v="2022-05-17T00:00:00"/>
    <n v="10"/>
    <d v="2022-05-27T00:00:00"/>
    <n v="8"/>
    <d v="2023-01-27T00:00:00"/>
    <d v="2023-03-28T00:00:00"/>
    <m/>
    <m/>
    <m/>
    <m/>
    <m/>
    <n v="2655000"/>
    <m/>
    <m/>
    <n v="23895000"/>
    <m/>
    <m/>
    <m/>
    <n v="26550000"/>
    <n v="26550000"/>
    <s v="OK"/>
    <n v="2"/>
    <m/>
    <m/>
  </r>
  <r>
    <x v="0"/>
    <x v="10"/>
    <s v="Cañete"/>
    <s v="Provincia de Arauc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1"/>
    <s v="08-388101-01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Curanilahue"/>
    <s v="Provincia de Arauco"/>
    <s v="Acción"/>
    <x v="0"/>
    <n v="3881"/>
    <n v="36"/>
    <n v="21636000"/>
    <n v="601000"/>
    <n v="36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1"/>
    <s v="08-388101-01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63600"/>
    <m/>
    <m/>
    <n v="19472400"/>
    <m/>
    <m/>
    <m/>
    <m/>
    <n v="21636000"/>
    <n v="21636000"/>
    <s v="OK"/>
    <n v="2"/>
    <m/>
    <m/>
  </r>
  <r>
    <x v="0"/>
    <x v="10"/>
    <s v="Quilaco"/>
    <s v="Provincia de BioBí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Santa Bárbara"/>
    <s v="Provincia de BioBío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Alto Biobío"/>
    <s v="Provincia de BioBío"/>
    <s v="Acción"/>
    <x v="0"/>
    <n v="3881"/>
    <n v="35"/>
    <n v="21035000"/>
    <n v="601000"/>
    <n v="35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2"/>
    <s v="08-388101-02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3500"/>
    <m/>
    <m/>
    <n v="18931500"/>
    <m/>
    <m/>
    <m/>
    <m/>
    <n v="21035000"/>
    <n v="21035000"/>
    <s v="OK"/>
    <n v="2"/>
    <m/>
    <m/>
  </r>
  <r>
    <x v="0"/>
    <x v="10"/>
    <s v="Hualpén"/>
    <s v="Provincia de Concepción"/>
    <s v="Acción"/>
    <x v="0"/>
    <n v="3881"/>
    <n v="30"/>
    <n v="18000000"/>
    <n v="600000"/>
    <n v="30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x v="0"/>
    <x v="10"/>
    <s v="Santa Juana"/>
    <s v="Provincia de Concepción"/>
    <s v="Acción"/>
    <x v="0"/>
    <n v="3881"/>
    <n v="35"/>
    <n v="21013366"/>
    <n v="600382"/>
    <n v="35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1337"/>
    <m/>
    <m/>
    <n v="18912029"/>
    <m/>
    <m/>
    <m/>
    <m/>
    <n v="21013366"/>
    <n v="21013366"/>
    <s v="OK"/>
    <n v="2"/>
    <m/>
    <m/>
  </r>
  <r>
    <x v="0"/>
    <x v="10"/>
    <s v="Hualqui"/>
    <s v="Provincia de Concepción"/>
    <s v="Acción"/>
    <x v="0"/>
    <n v="3881"/>
    <n v="32"/>
    <n v="19200000"/>
    <n v="600000"/>
    <n v="32"/>
    <n v="0"/>
    <s v="SI"/>
    <s v="Hogar (Aplica en Acción)"/>
    <s v="Hogares del 60% de vulnerabilidad según RSH/niños, niñas y adolescentes hasta 18 años."/>
    <m/>
    <s v="Listado Predeterminado"/>
    <s v="Licitación Pública Regular"/>
    <n v="1"/>
    <x v="39"/>
    <s v="08"/>
    <n v="3"/>
    <s v="08-388101-03-22"/>
    <m/>
    <m/>
    <m/>
    <s v="--"/>
    <x v="67"/>
    <n v="20"/>
    <x v="14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920000"/>
    <m/>
    <m/>
    <n v="17280000"/>
    <m/>
    <m/>
    <m/>
    <m/>
    <n v="19200000"/>
    <n v="19200000"/>
    <s v="OK"/>
    <n v="2"/>
    <m/>
    <m/>
  </r>
  <r>
    <x v="0"/>
    <x v="10"/>
    <s v="Talcahuano"/>
    <s v="Provincia de Concepción"/>
    <s v="Acción_Local"/>
    <x v="3"/>
    <n v="7233"/>
    <n v="1"/>
    <n v="35700000"/>
    <n v="35700000"/>
    <n v="1"/>
    <n v="0"/>
    <s v="NO"/>
    <s v="Territorios/Barrios (Aplica en Acción Local)"/>
    <s v="Grupo objetivo del Programa/Componente"/>
    <s v="Territorios vulnerables, siendo estos barrios para sectores urbanos, con alta presencia de familias en situación de vulnerabilidad. Con proyección para vincular el programa al ámbito público y privado"/>
    <s v="Listado Predeterminado"/>
    <s v="Licitación Pública Regular"/>
    <n v="1"/>
    <x v="32"/>
    <s v="08"/>
    <n v="1"/>
    <s v="08-723301-01-22"/>
    <m/>
    <m/>
    <m/>
    <s v="--"/>
    <x v="35"/>
    <n v="15"/>
    <x v="70"/>
    <d v="2022-04-07T00:00:00"/>
    <n v="15"/>
    <d v="2022-04-22T00:00:00"/>
    <d v="2022-04-28T00:00:00"/>
    <n v="10"/>
    <d v="2022-05-08T00:00:00"/>
    <n v="11"/>
    <d v="2023-04-08T00:00:00"/>
    <d v="2023-06-07T00:00:00"/>
    <m/>
    <m/>
    <m/>
    <m/>
    <n v="3570000"/>
    <m/>
    <m/>
    <n v="32130000"/>
    <m/>
    <m/>
    <m/>
    <m/>
    <n v="35700000"/>
    <n v="35700000"/>
    <s v="OK"/>
    <n v="2"/>
    <m/>
    <m/>
  </r>
  <r>
    <x v="0"/>
    <x v="10"/>
    <s v="Regional/Provincial"/>
    <s v="Provincia de Arauco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x v="0"/>
    <x v="10"/>
    <s v="Regional/Provincial"/>
    <s v="Provincia de BioBío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x v="0"/>
    <x v="10"/>
    <s v="Regional/Provincial"/>
    <s v="Provincia de Concepción"/>
    <s v="Acción_autogestionada"/>
    <x v="2"/>
    <n v="3701"/>
    <n v="4"/>
    <n v="8352000"/>
    <n v="2088000"/>
    <n v="4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x v="31"/>
    <s v="08"/>
    <n v="1"/>
    <s v="08-370101-01-22"/>
    <m/>
    <m/>
    <m/>
    <s v="--"/>
    <x v="68"/>
    <n v="15"/>
    <x v="71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8352000"/>
    <m/>
    <m/>
    <m/>
    <m/>
    <m/>
    <m/>
    <n v="8352000"/>
    <n v="8352000"/>
    <s v="OK"/>
    <n v="1"/>
    <m/>
    <m/>
  </r>
  <r>
    <x v="0"/>
    <x v="11"/>
    <s v="Viña del Mar"/>
    <s v="Barrio San Expedito"/>
    <s v="Acción_Local"/>
    <x v="3"/>
    <n v="7233"/>
    <n v="1"/>
    <n v="35738500"/>
    <n v="35738500"/>
    <n v="1"/>
    <n v="0"/>
    <s v="NO"/>
    <s v="Territorios/Barrios (Aplica en Acción Local)"/>
    <s v="Grupo objetivo del Programa/Componente"/>
    <s v="barrio con 75% de hogares en el 40% RSH, viviendas sociales"/>
    <s v="Listado Predeterminado"/>
    <s v="Licitación Pública Regular"/>
    <n v="1"/>
    <x v="68"/>
    <m/>
    <n v="1"/>
    <s v="05-72331-1-22"/>
    <m/>
    <m/>
    <m/>
    <s v="--"/>
    <x v="7"/>
    <n v="13"/>
    <x v="57"/>
    <d v="2022-02-17T00:00:00"/>
    <n v="11"/>
    <d v="2022-02-28T00:00:00"/>
    <d v="2022-03-04T00:00:00"/>
    <n v="25"/>
    <d v="2022-03-29T00:00:00"/>
    <n v="11"/>
    <d v="2023-02-28T00:00:00"/>
    <d v="2023-04-29T00:00:00"/>
    <m/>
    <m/>
    <m/>
    <n v="3573850"/>
    <m/>
    <m/>
    <n v="32164650"/>
    <m/>
    <m/>
    <m/>
    <m/>
    <m/>
    <n v="35738500"/>
    <n v="35738500"/>
    <s v="OK"/>
    <n v="2"/>
    <m/>
    <m/>
  </r>
  <r>
    <x v="0"/>
    <x v="11"/>
    <s v="San Felipe"/>
    <s v="Provincia San Felipe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Los Andes"/>
    <s v="Provincia Los Andes"/>
    <s v="Apoyo_a_tu_Plan_laboral"/>
    <x v="8"/>
    <n v="8913"/>
    <n v="3"/>
    <n v="1908000"/>
    <n v="636000"/>
    <m/>
    <n v="3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95400"/>
    <m/>
    <n v="1812600"/>
    <m/>
    <m/>
    <m/>
    <m/>
    <m/>
    <m/>
    <m/>
    <n v="1908000"/>
    <n v="1908000"/>
    <s v="OK"/>
    <n v="2"/>
    <m/>
    <m/>
  </r>
  <r>
    <x v="0"/>
    <x v="11"/>
    <s v="San Esteban"/>
    <s v="Provincia Los Andes"/>
    <s v="Apoyo_a_tu_Plan_laboral"/>
    <x v="8"/>
    <n v="8913"/>
    <n v="1"/>
    <n v="636000"/>
    <n v="636000"/>
    <m/>
    <n v="1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"/>
    <m/>
    <n v="604200"/>
    <m/>
    <m/>
    <m/>
    <m/>
    <m/>
    <m/>
    <m/>
    <n v="636000"/>
    <n v="636000"/>
    <s v="OK"/>
    <n v="2"/>
    <m/>
    <m/>
  </r>
  <r>
    <x v="0"/>
    <x v="11"/>
    <s v="Llaillay"/>
    <s v="Provincia San Felipe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Putaendo"/>
    <s v="Provincia San Felipe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Viña del Mar"/>
    <s v="Viña del Mar-Concón"/>
    <s v="Apoyo_a_tu_Plan_laboral"/>
    <x v="8"/>
    <n v="8913"/>
    <n v="17"/>
    <n v="10812000"/>
    <n v="636000"/>
    <m/>
    <n v="17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540600"/>
    <m/>
    <n v="10271400"/>
    <m/>
    <m/>
    <m/>
    <m/>
    <m/>
    <m/>
    <m/>
    <n v="10812000"/>
    <n v="10812000"/>
    <s v="OK"/>
    <n v="2"/>
    <m/>
    <m/>
  </r>
  <r>
    <x v="0"/>
    <x v="11"/>
    <s v="Valparaíso"/>
    <s v="Valparaíso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San Antonio"/>
    <s v="Provincia San Antonio"/>
    <s v="Apoyo_a_tu_Plan_laboral"/>
    <x v="8"/>
    <n v="8913"/>
    <n v="8"/>
    <n v="5088000"/>
    <n v="636000"/>
    <m/>
    <n v="8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254400"/>
    <m/>
    <n v="4833600"/>
    <m/>
    <m/>
    <m/>
    <m/>
    <m/>
    <m/>
    <m/>
    <n v="5088000"/>
    <n v="5088000"/>
    <s v="OK"/>
    <n v="2"/>
    <m/>
    <m/>
  </r>
  <r>
    <x v="0"/>
    <x v="11"/>
    <s v="Limache"/>
    <s v="Marga marga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Calera"/>
    <s v="Provincia Quillota"/>
    <s v="Apoyo_a_tu_Plan_laboral"/>
    <x v="8"/>
    <n v="8913"/>
    <n v="5"/>
    <n v="3180000"/>
    <n v="636000"/>
    <m/>
    <n v="5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x v="0"/>
    <x v="11"/>
    <s v="La Cruz"/>
    <s v="Provincia Quillota"/>
    <s v="Apoyo_a_tu_Plan_laboral"/>
    <x v="8"/>
    <n v="8913"/>
    <n v="4"/>
    <n v="2544000"/>
    <n v="636000"/>
    <m/>
    <n v="4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x v="0"/>
    <x v="11"/>
    <s v="Quillota"/>
    <s v="Provincia Quillota"/>
    <s v="Apoyo_a_tu_Plan_laboral"/>
    <x v="8"/>
    <n v="8913"/>
    <n v="10"/>
    <n v="6360000"/>
    <n v="636000"/>
    <m/>
    <n v="10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x v="0"/>
    <x v="11"/>
    <s v="Quilpué"/>
    <s v="Marga marga"/>
    <s v="Apoyo_a_tu_Plan_laboral"/>
    <x v="8"/>
    <n v="8913"/>
    <n v="9"/>
    <n v="5724000"/>
    <n v="636000"/>
    <m/>
    <n v="9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286200"/>
    <m/>
    <n v="5437800"/>
    <m/>
    <m/>
    <m/>
    <m/>
    <m/>
    <m/>
    <m/>
    <n v="5724000"/>
    <n v="5724000"/>
    <s v="OK"/>
    <n v="2"/>
    <m/>
    <m/>
  </r>
  <r>
    <x v="0"/>
    <x v="11"/>
    <s v="Villa Alemana"/>
    <s v="Marga marga"/>
    <s v="Apoyo_a_tu_Plan_laboral"/>
    <x v="8"/>
    <n v="8913"/>
    <n v="5"/>
    <n v="3180000"/>
    <n v="636000"/>
    <m/>
    <n v="5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x v="0"/>
    <x v="11"/>
    <s v="Casablanca"/>
    <s v="Valparaíso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Olmué"/>
    <s v="Marga marga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Cartagena"/>
    <s v="Provincia San Antonio"/>
    <s v="Apoyo_a_tu_Plan_laboral"/>
    <x v="8"/>
    <n v="8913"/>
    <n v="2"/>
    <n v="1272000"/>
    <n v="636000"/>
    <m/>
    <n v="2"/>
    <s v="NO"/>
    <s v="Persona"/>
    <s v="Grupo objetivo del Programa/Componente"/>
    <s v="Pertenecientes a Calle-Camino-Vínculo"/>
    <s v="SPP"/>
    <s v="Licitación Pública Regular"/>
    <m/>
    <x v="69"/>
    <m/>
    <n v="1"/>
    <s v="05-8913-01-22"/>
    <m/>
    <d v="2022-03-15T00:00:00"/>
    <n v="21"/>
    <d v="2022-04-05T00:00:00"/>
    <x v="7"/>
    <n v="15"/>
    <x v="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x v="0"/>
    <x v="11"/>
    <s v="Valparaíso"/>
    <s v="Valparaíso"/>
    <s v="Yo_Emprendo_Semilla"/>
    <x v="5"/>
    <n v="5811"/>
    <n v="90"/>
    <n v="72000000"/>
    <n v="800000"/>
    <n v="9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0"/>
    <m/>
    <n v="68400000"/>
    <m/>
    <m/>
    <m/>
    <m/>
    <m/>
    <m/>
    <n v="72000000"/>
    <n v="72000000"/>
    <s v="OK"/>
    <n v="2"/>
    <m/>
    <m/>
  </r>
  <r>
    <x v="0"/>
    <x v="11"/>
    <s v="Casablanca"/>
    <s v="Valparaíso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Viña del Mar"/>
    <s v="Viña del Mar-Concón"/>
    <s v="Yo_Emprendo_Semilla"/>
    <x v="5"/>
    <n v="5811"/>
    <n v="80"/>
    <n v="64000000"/>
    <n v="800000"/>
    <n v="8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0"/>
    <m/>
    <n v="60800000"/>
    <m/>
    <m/>
    <m/>
    <m/>
    <m/>
    <m/>
    <n v="64000000"/>
    <n v="64000000"/>
    <s v="OK"/>
    <n v="2"/>
    <m/>
    <m/>
  </r>
  <r>
    <x v="0"/>
    <x v="11"/>
    <s v="Concón"/>
    <s v="Viña del Mar-Concón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Quilpué"/>
    <s v="Marga marga"/>
    <s v="Yo_Emprendo_Semilla"/>
    <x v="5"/>
    <n v="5811"/>
    <n v="40"/>
    <n v="32000000"/>
    <n v="800000"/>
    <n v="4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0"/>
    <m/>
    <n v="30400000"/>
    <m/>
    <m/>
    <m/>
    <m/>
    <m/>
    <m/>
    <n v="32000000"/>
    <n v="32000000"/>
    <s v="OK"/>
    <n v="2"/>
    <m/>
    <m/>
  </r>
  <r>
    <x v="0"/>
    <x v="11"/>
    <s v="Villa Alemana"/>
    <s v="Marga marga"/>
    <s v="Yo_Emprendo_Semilla"/>
    <x v="5"/>
    <n v="5811"/>
    <n v="31"/>
    <n v="24800000"/>
    <n v="800000"/>
    <n v="31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40000"/>
    <m/>
    <n v="23560000"/>
    <m/>
    <m/>
    <m/>
    <m/>
    <m/>
    <m/>
    <n v="24800000"/>
    <n v="24800000"/>
    <s v="OK"/>
    <n v="2"/>
    <m/>
    <m/>
  </r>
  <r>
    <x v="0"/>
    <x v="11"/>
    <s v="Limache"/>
    <s v="Marga marga"/>
    <s v="Yo_Emprendo_Semilla"/>
    <x v="5"/>
    <n v="5811"/>
    <n v="15"/>
    <n v="12000000"/>
    <n v="800000"/>
    <n v="1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Olmué"/>
    <s v="Marga marga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Santo Domingo"/>
    <s v="Provincia San Antonio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 Antonio"/>
    <s v="Provincia San Antonio"/>
    <s v="Yo_Emprendo_Semilla"/>
    <x v="5"/>
    <n v="5811"/>
    <n v="27"/>
    <n v="21600000"/>
    <n v="800000"/>
    <n v="2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80000"/>
    <m/>
    <n v="20520000"/>
    <m/>
    <m/>
    <m/>
    <m/>
    <m/>
    <m/>
    <n v="21600000"/>
    <n v="21600000"/>
    <s v="OK"/>
    <n v="2"/>
    <m/>
    <m/>
  </r>
  <r>
    <x v="0"/>
    <x v="11"/>
    <s v="El Tabo"/>
    <s v="Provincia San Antonio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El Quisco"/>
    <s v="Provincia San Antonio"/>
    <s v="Yo_Emprendo_Semilla"/>
    <x v="5"/>
    <n v="5811"/>
    <n v="5"/>
    <n v="4000000"/>
    <n v="800000"/>
    <n v="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Cartagena"/>
    <s v="Provincia San Antonio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Algarrobo"/>
    <s v="Provincia San Antonio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Calera"/>
    <s v="Provincia Quillota"/>
    <s v="Yo_Emprendo_Semilla"/>
    <x v="5"/>
    <n v="5811"/>
    <n v="17"/>
    <n v="13600000"/>
    <n v="800000"/>
    <n v="1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La Cruz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Quillota"/>
    <s v="Provincia Quillota"/>
    <s v="Yo_Emprendo_Semilla"/>
    <x v="5"/>
    <n v="5811"/>
    <n v="24"/>
    <n v="19200000"/>
    <n v="800000"/>
    <n v="2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960000"/>
    <m/>
    <n v="18240000"/>
    <m/>
    <m/>
    <m/>
    <m/>
    <m/>
    <m/>
    <n v="19200000"/>
    <n v="19200000"/>
    <s v="OK"/>
    <n v="2"/>
    <m/>
    <m/>
  </r>
  <r>
    <x v="0"/>
    <x v="11"/>
    <s v="Nogales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Hijuelas"/>
    <s v="Provincia Quillota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Llaillay"/>
    <s v="Provincia San Felipe-Los Andes"/>
    <s v="Yo_Emprendo_Semilla"/>
    <x v="5"/>
    <n v="5811"/>
    <n v="8"/>
    <n v="6400000"/>
    <n v="800000"/>
    <n v="8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San Felipe"/>
    <s v="Provincia San Felipe-Los Andes"/>
    <s v="Yo_Emprendo_Semilla"/>
    <x v="5"/>
    <n v="5811"/>
    <n v="22"/>
    <n v="17600000"/>
    <n v="800000"/>
    <n v="22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Putaendo"/>
    <s v="Provincia San Felipe-Los Andes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Catemu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anquehue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ta María"/>
    <s v="Provincia San Felipe-Los Andes"/>
    <s v="Yo_Emprendo_Semilla"/>
    <x v="5"/>
    <n v="5811"/>
    <n v="5"/>
    <n v="4000000"/>
    <n v="800000"/>
    <n v="5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Los Andes"/>
    <s v="Provincia San Felipe-Los Andes"/>
    <s v="Yo_Emprendo_Semilla"/>
    <x v="5"/>
    <n v="5811"/>
    <n v="13"/>
    <n v="10400000"/>
    <n v="800000"/>
    <n v="13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Calle Larga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Rinconada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San Esteban"/>
    <s v="Provincia San Felipe-Los Andes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etorca"/>
    <s v="Petorca-Quintero-Puchuncaví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Zapallar"/>
    <s v="Petorca-Quintero-Puchuncaví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La Ligua"/>
    <s v="Petorca-Quintero-Puchuncaví"/>
    <s v="Yo_Emprendo_Semilla"/>
    <x v="5"/>
    <n v="5811"/>
    <n v="13"/>
    <n v="10400000"/>
    <n v="800000"/>
    <n v="13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Puchuncaví"/>
    <s v="Petorca-Quintero-Puchuncaví"/>
    <s v="Yo_Emprendo_Semilla"/>
    <x v="5"/>
    <n v="5811"/>
    <n v="7"/>
    <n v="5600000"/>
    <n v="800000"/>
    <n v="7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Quintero"/>
    <s v="Petorca-Quintero-Puchuncaví"/>
    <s v="Yo_Emprendo_Semilla"/>
    <x v="5"/>
    <n v="5811"/>
    <n v="10"/>
    <n v="8000000"/>
    <n v="800000"/>
    <n v="10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bildo"/>
    <s v="Petorca-Quintero-Puchuncaví"/>
    <s v="Yo_Emprendo_Semilla"/>
    <x v="5"/>
    <n v="5811"/>
    <n v="6"/>
    <n v="4800000"/>
    <n v="800000"/>
    <n v="6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Papudo"/>
    <s v="Petorca-Quintero-Puchuncaví"/>
    <s v="Yo_Emprendo_Semilla"/>
    <x v="5"/>
    <n v="5811"/>
    <n v="4"/>
    <n v="3200000"/>
    <n v="800000"/>
    <n v="4"/>
    <m/>
    <s v="NO"/>
    <s v="Persona"/>
    <s v="Grupo objetivo del Programa/Componente"/>
    <s v="Pertenecientes al 40% más vulnerable del RSH"/>
    <s v="SPP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Valparaíso"/>
    <s v="Valparaíso"/>
    <s v="Yo_Emprendo_Semilla"/>
    <x v="5"/>
    <n v="5811"/>
    <n v="30"/>
    <n v="24000000"/>
    <n v="800000"/>
    <n v="30"/>
    <m/>
    <s v="NO"/>
    <s v="Persona"/>
    <s v="Personas con dependencia y cuidadores"/>
    <s v="TELETON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Valparaíso"/>
    <s v="Valparaíso"/>
    <s v="Yo_Emprendo_Semilla"/>
    <x v="5"/>
    <n v="5811"/>
    <n v="30"/>
    <n v="24000000"/>
    <n v="800000"/>
    <n v="30"/>
    <m/>
    <s v="NO"/>
    <s v="Persona"/>
    <s v="Mujer víctima de violencia"/>
    <s v="CASA DE LA MUJER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Valparaíso"/>
    <s v="Valparaíso"/>
    <s v="Yo_Emprendo_Semilla"/>
    <x v="5"/>
    <n v="5811"/>
    <n v="30"/>
    <n v="24090000"/>
    <n v="803000"/>
    <n v="30"/>
    <m/>
    <s v="NO"/>
    <s v="Persona"/>
    <s v="Personas cumpliendo condena"/>
    <s v="GENDARMERÍA"/>
    <s v="Listado Predeterminado"/>
    <s v="Licitación Pública Regular"/>
    <m/>
    <x v="50"/>
    <m/>
    <n v="1"/>
    <s v="05-5811-01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4500"/>
    <m/>
    <n v="22885500"/>
    <m/>
    <m/>
    <m/>
    <m/>
    <m/>
    <m/>
    <n v="24090000"/>
    <n v="24090000"/>
    <s v="OK"/>
    <n v="2"/>
    <m/>
    <m/>
  </r>
  <r>
    <x v="1"/>
    <x v="11"/>
    <s v="Regional/Provincial"/>
    <s v="Valparaíso"/>
    <s v="Yo_Emprendo_Semilla"/>
    <x v="9"/>
    <n v="5815"/>
    <n v="50"/>
    <n v="40000000"/>
    <n v="800000"/>
    <n v="50"/>
    <m/>
    <s v="NO"/>
    <s v="Persona"/>
    <s v="Otro"/>
    <s v="Cuidadores+migrantes+pescadores+noche digna PILOTO"/>
    <s v="Listado Predeterminado"/>
    <s v="Licitación Pública Regular"/>
    <s v="02"/>
    <x v="17"/>
    <s v="05"/>
    <s v="02"/>
    <s v="05-581502-02-22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x v="0"/>
    <x v="11"/>
    <s v="Regional/Provincial"/>
    <s v="Región de Valparaíso"/>
    <s v="Yo_Emprendo"/>
    <x v="13"/>
    <n v="4889"/>
    <n v="120"/>
    <n v="80000000"/>
    <n v="666667"/>
    <n v="120"/>
    <m/>
    <s v="NO"/>
    <s v="Persona"/>
    <s v="Grupo objetivo del Programa/Componente"/>
    <s v="Usuarios previamente atendidos por proyectos FOSIS cuentan con oportunidades de comercialización."/>
    <s v="Listado Predeterminado"/>
    <s v="Licitación Pública Regular"/>
    <n v="4"/>
    <x v="26"/>
    <m/>
    <n v="1"/>
    <s v="05-488904-01-22"/>
    <m/>
    <m/>
    <m/>
    <s v="--"/>
    <x v="69"/>
    <n v="15"/>
    <x v="72"/>
    <d v="2022-09-27T00:00:00"/>
    <n v="15"/>
    <d v="2022-10-12T00:00:00"/>
    <d v="2022-10-04T00:00:00"/>
    <n v="20"/>
    <d v="2022-10-24T00:00:00"/>
    <n v="6"/>
    <d v="2023-04-24T00:00:00"/>
    <d v="2023-06-23T00:00:00"/>
    <m/>
    <m/>
    <m/>
    <m/>
    <m/>
    <m/>
    <m/>
    <m/>
    <m/>
    <m/>
    <n v="80000000"/>
    <m/>
    <n v="80000000"/>
    <n v="80000000"/>
    <s v="OK"/>
    <n v="1"/>
    <m/>
    <m/>
  </r>
  <r>
    <x v="0"/>
    <x v="11"/>
    <s v="Regional/Provincial"/>
    <s v="Provincia La Ligua"/>
    <s v="Yo_Emprendo"/>
    <x v="12"/>
    <n v="4891"/>
    <n v="20"/>
    <n v="28300000"/>
    <n v="1415000"/>
    <n v="20"/>
    <m/>
    <s v="SI"/>
    <s v="Integrante de organización"/>
    <s v="Grupo objetivo del Programa/Componente"/>
    <s v="Agrupaciones productivas"/>
    <s v="Listado Predeterminado"/>
    <s v="Licitación Pública Regular"/>
    <n v="3"/>
    <x v="70"/>
    <m/>
    <n v="1"/>
    <s v="05-489103-01-22"/>
    <m/>
    <m/>
    <m/>
    <m/>
    <x v="31"/>
    <n v="25"/>
    <x v="73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x v="0"/>
    <x v="11"/>
    <s v="Regional/Provincial"/>
    <s v="Provincia San Felipe"/>
    <s v="Yo_Emprendo"/>
    <x v="12"/>
    <n v="4891"/>
    <n v="20"/>
    <n v="28300000"/>
    <n v="1415000"/>
    <n v="20"/>
    <m/>
    <s v="SI"/>
    <s v="Integrante de organización"/>
    <s v="Grupo objetivo del Programa/Componente"/>
    <s v="Agrupaciones productivas"/>
    <s v="Listado Predeterminado"/>
    <s v="Licitación Pública Regular"/>
    <n v="3"/>
    <x v="70"/>
    <m/>
    <n v="2"/>
    <s v="05-489103-02-22"/>
    <m/>
    <m/>
    <m/>
    <m/>
    <x v="31"/>
    <n v="25"/>
    <x v="73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x v="0"/>
    <x v="11"/>
    <s v="Valparaíso"/>
    <s v="Valparaíso-Casablanca"/>
    <s v="Yo_Emprendo"/>
    <x v="6"/>
    <n v="4881"/>
    <n v="166"/>
    <n v="149400000"/>
    <n v="900000"/>
    <n v="16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1"/>
    <s v="05-488101-01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7470000"/>
    <m/>
    <m/>
    <n v="141930000"/>
    <m/>
    <m/>
    <m/>
    <n v="149400000"/>
    <n v="149400000"/>
    <s v="OK"/>
    <n v="2"/>
    <m/>
    <m/>
  </r>
  <r>
    <x v="0"/>
    <x v="11"/>
    <s v="Casablanca"/>
    <s v="Valparaíso-Casablanca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1"/>
    <s v="05-488101-01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Viña del Mar"/>
    <s v="Viña del Mar-Concón"/>
    <s v="Yo_Emprendo"/>
    <x v="6"/>
    <n v="4881"/>
    <n v="146"/>
    <n v="131400000"/>
    <n v="900000"/>
    <n v="14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2"/>
    <s v="05-488101-02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570000"/>
    <m/>
    <m/>
    <n v="124830000"/>
    <m/>
    <m/>
    <m/>
    <n v="131400000"/>
    <n v="131400000"/>
    <s v="OK"/>
    <n v="2"/>
    <m/>
    <m/>
  </r>
  <r>
    <x v="0"/>
    <x v="11"/>
    <s v="Concón"/>
    <s v="Viña del Mar-Concón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2"/>
    <s v="05-488101-02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Quintero"/>
    <s v="Quintero - Puchuncavi"/>
    <s v="Yo_Emprendo"/>
    <x v="6"/>
    <n v="4881"/>
    <n v="27"/>
    <n v="24300000"/>
    <n v="900000"/>
    <n v="2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3"/>
    <s v="05-488101-03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215000"/>
    <m/>
    <m/>
    <n v="23085000"/>
    <m/>
    <m/>
    <m/>
    <n v="24300000"/>
    <n v="24300000"/>
    <s v="OK"/>
    <n v="2"/>
    <m/>
    <m/>
  </r>
  <r>
    <x v="0"/>
    <x v="11"/>
    <s v="Puchuncaví"/>
    <s v="Quintero - Puchuncavi"/>
    <s v="Yo_Emprendo"/>
    <x v="6"/>
    <n v="4881"/>
    <n v="18"/>
    <n v="16200000"/>
    <n v="900000"/>
    <n v="1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3"/>
    <s v="05-488101-03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x v="0"/>
    <x v="11"/>
    <s v="Quilpué"/>
    <s v="Provincia Marga marga"/>
    <s v="Yo_Emprendo"/>
    <x v="6"/>
    <n v="4881"/>
    <n v="67"/>
    <n v="60300000"/>
    <n v="900000"/>
    <n v="6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015000"/>
    <m/>
    <m/>
    <n v="57285000"/>
    <m/>
    <m/>
    <m/>
    <n v="60300000"/>
    <n v="60300000"/>
    <s v="OK"/>
    <n v="2"/>
    <m/>
    <m/>
  </r>
  <r>
    <x v="0"/>
    <x v="11"/>
    <s v="Villa Alemana"/>
    <s v="Provincia Marga marga"/>
    <s v="Yo_Emprendo"/>
    <x v="6"/>
    <n v="4881"/>
    <n v="48"/>
    <n v="43200000"/>
    <n v="900000"/>
    <n v="4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160000"/>
    <m/>
    <m/>
    <n v="41040000"/>
    <m/>
    <m/>
    <m/>
    <n v="43200000"/>
    <n v="43200000"/>
    <s v="OK"/>
    <n v="2"/>
    <m/>
    <m/>
  </r>
  <r>
    <x v="0"/>
    <x v="11"/>
    <s v="Limache"/>
    <s v="Provincia Marga marga"/>
    <s v="Yo_Emprendo"/>
    <x v="6"/>
    <n v="4881"/>
    <n v="24"/>
    <n v="21600000"/>
    <n v="900000"/>
    <n v="2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080000"/>
    <m/>
    <m/>
    <n v="20520000"/>
    <m/>
    <m/>
    <m/>
    <n v="21600000"/>
    <n v="21600000"/>
    <s v="OK"/>
    <n v="2"/>
    <m/>
    <m/>
  </r>
  <r>
    <x v="0"/>
    <x v="11"/>
    <s v="Olmué"/>
    <s v="Provincia Marga marga"/>
    <s v="Yo_Emprendo"/>
    <x v="6"/>
    <n v="4881"/>
    <n v="11"/>
    <n v="9900000"/>
    <n v="900000"/>
    <n v="1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4"/>
    <s v="05-488101-04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95000"/>
    <m/>
    <m/>
    <n v="9405000"/>
    <m/>
    <m/>
    <m/>
    <n v="9900000"/>
    <n v="9900000"/>
    <s v="OK"/>
    <n v="2"/>
    <m/>
    <m/>
  </r>
  <r>
    <x v="0"/>
    <x v="11"/>
    <s v="San Antonio"/>
    <s v="Provincia San Antonio"/>
    <s v="Yo_Emprendo"/>
    <x v="6"/>
    <n v="4881"/>
    <n v="51"/>
    <n v="45900000"/>
    <n v="900000"/>
    <n v="5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95000"/>
    <m/>
    <m/>
    <n v="43605000"/>
    <m/>
    <m/>
    <m/>
    <n v="45900000"/>
    <n v="45900000"/>
    <s v="OK"/>
    <n v="2"/>
    <m/>
    <m/>
  </r>
  <r>
    <x v="0"/>
    <x v="11"/>
    <s v="Algarrobo"/>
    <s v="Provincia San Antonio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Cartagena"/>
    <s v="Provincia San Antonio"/>
    <s v="Yo_Emprendo"/>
    <x v="6"/>
    <n v="4881"/>
    <n v="18"/>
    <n v="16200000"/>
    <n v="900000"/>
    <n v="1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x v="0"/>
    <x v="11"/>
    <s v="El Quisco"/>
    <s v="Provincia San Antonio"/>
    <s v="Yo_Emprendo"/>
    <x v="6"/>
    <n v="4881"/>
    <n v="14"/>
    <n v="12600000"/>
    <n v="900000"/>
    <n v="14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x v="0"/>
    <x v="11"/>
    <s v="El Tabo"/>
    <s v="Provincia San Antonio"/>
    <s v="Yo_Emprendo"/>
    <x v="6"/>
    <n v="4881"/>
    <n v="13"/>
    <n v="11700000"/>
    <n v="900000"/>
    <n v="13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585000"/>
    <m/>
    <m/>
    <n v="11115000"/>
    <m/>
    <m/>
    <m/>
    <n v="11700000"/>
    <n v="11700000"/>
    <s v="OK"/>
    <n v="2"/>
    <m/>
    <m/>
  </r>
  <r>
    <x v="0"/>
    <x v="11"/>
    <s v="Santo Domingo"/>
    <s v="Provincia San Antonio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5"/>
    <s v="05-488101-05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Quillota"/>
    <s v="Provincia Quillota"/>
    <s v="Yo_Emprendo"/>
    <x v="6"/>
    <n v="4881"/>
    <n v="39"/>
    <n v="35100000"/>
    <n v="900000"/>
    <n v="3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755000"/>
    <m/>
    <m/>
    <n v="33345000"/>
    <m/>
    <m/>
    <m/>
    <n v="35100000"/>
    <n v="35100000"/>
    <s v="OK"/>
    <n v="2"/>
    <m/>
    <m/>
  </r>
  <r>
    <x v="0"/>
    <x v="11"/>
    <s v="Calera"/>
    <s v="Provincia Quillota"/>
    <s v="Yo_Emprendo"/>
    <x v="6"/>
    <n v="4881"/>
    <n v="26"/>
    <n v="23400000"/>
    <n v="900000"/>
    <n v="2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x v="0"/>
    <x v="11"/>
    <s v="Hijuelas"/>
    <s v="Provincia Quillota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La Cruz"/>
    <s v="Provincia Quillota"/>
    <s v="Yo_Emprendo"/>
    <x v="6"/>
    <n v="4881"/>
    <n v="6"/>
    <n v="5400000"/>
    <n v="900000"/>
    <n v="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x v="0"/>
    <x v="11"/>
    <s v="Nogales"/>
    <s v="Provincia Quillota"/>
    <s v="Yo_Emprendo"/>
    <x v="6"/>
    <n v="4881"/>
    <n v="10"/>
    <n v="9000000"/>
    <n v="900000"/>
    <n v="10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6"/>
    <s v="05-488101-06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50000"/>
    <m/>
    <m/>
    <n v="8550000"/>
    <m/>
    <m/>
    <m/>
    <n v="9000000"/>
    <n v="9000000"/>
    <s v="OK"/>
    <n v="2"/>
    <m/>
    <m/>
  </r>
  <r>
    <x v="0"/>
    <x v="11"/>
    <s v="La Ligua"/>
    <s v="Provincia Petorca"/>
    <s v="Yo_Emprendo"/>
    <x v="6"/>
    <n v="4881"/>
    <n v="31"/>
    <n v="27900000"/>
    <n v="900000"/>
    <n v="31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95000"/>
    <m/>
    <m/>
    <n v="26505000"/>
    <m/>
    <m/>
    <m/>
    <n v="27900000"/>
    <n v="27900000"/>
    <s v="OK"/>
    <n v="2"/>
    <m/>
    <m/>
  </r>
  <r>
    <x v="0"/>
    <x v="11"/>
    <s v="Cabildo"/>
    <s v="Provincia Petorca"/>
    <s v="Yo_Emprendo"/>
    <x v="6"/>
    <n v="4881"/>
    <n v="15"/>
    <n v="13500000"/>
    <n v="900000"/>
    <n v="1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75000"/>
    <m/>
    <m/>
    <n v="12825000"/>
    <m/>
    <m/>
    <m/>
    <n v="13500000"/>
    <n v="13500000"/>
    <s v="OK"/>
    <n v="2"/>
    <m/>
    <m/>
  </r>
  <r>
    <x v="0"/>
    <x v="11"/>
    <s v="Papudo"/>
    <s v="Provincia Petorca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Petorca"/>
    <s v="Provincia Petorca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Zapallar"/>
    <s v="Provincia Petorca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7"/>
    <s v="05-488101-07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San Felipe"/>
    <s v="Provincia San Felipe"/>
    <s v="Yo_Emprendo"/>
    <x v="6"/>
    <n v="4881"/>
    <n v="26"/>
    <n v="23400000"/>
    <n v="900000"/>
    <n v="2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x v="0"/>
    <x v="11"/>
    <s v="Santa María"/>
    <s v="Provincia San Felipe"/>
    <s v="Yo_Emprendo"/>
    <x v="6"/>
    <n v="4881"/>
    <n v="6"/>
    <n v="5400000"/>
    <n v="900000"/>
    <n v="6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x v="0"/>
    <x v="11"/>
    <s v="Llaillay"/>
    <s v="Provincia San Felipe"/>
    <s v="Yo_Emprendo"/>
    <x v="6"/>
    <n v="4881"/>
    <n v="9"/>
    <n v="8100000"/>
    <n v="900000"/>
    <n v="9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x v="0"/>
    <x v="11"/>
    <s v="Catemu"/>
    <s v="Provincia San Felipe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Panquehue"/>
    <s v="Provincia San Felipe"/>
    <s v="Yo_Emprendo"/>
    <x v="6"/>
    <n v="4881"/>
    <n v="3"/>
    <n v="2700000"/>
    <n v="900000"/>
    <n v="3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5000"/>
    <m/>
    <m/>
    <n v="2565000"/>
    <m/>
    <m/>
    <m/>
    <n v="2700000"/>
    <n v="2700000"/>
    <s v="OK"/>
    <n v="2"/>
    <m/>
    <m/>
  </r>
  <r>
    <x v="0"/>
    <x v="11"/>
    <s v="Putaendo"/>
    <s v="Provincia San Felipe"/>
    <s v="Yo_Emprendo"/>
    <x v="6"/>
    <n v="4881"/>
    <n v="7"/>
    <n v="6300000"/>
    <n v="900000"/>
    <n v="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8"/>
    <s v="05-488101-08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x v="0"/>
    <x v="11"/>
    <s v="Los Andes"/>
    <s v="Provincia los Andes"/>
    <s v="Yo_Emprendo"/>
    <x v="6"/>
    <n v="4881"/>
    <n v="25"/>
    <n v="22500000"/>
    <n v="900000"/>
    <n v="2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25000"/>
    <m/>
    <m/>
    <n v="21375000"/>
    <m/>
    <m/>
    <m/>
    <n v="22500000"/>
    <n v="22500000"/>
    <s v="OK"/>
    <n v="2"/>
    <m/>
    <m/>
  </r>
  <r>
    <x v="0"/>
    <x v="11"/>
    <s v="Calle Larga"/>
    <s v="Provincia los Andes"/>
    <s v="Yo_Emprendo"/>
    <x v="6"/>
    <n v="4881"/>
    <n v="7"/>
    <n v="6300000"/>
    <n v="900000"/>
    <n v="7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x v="0"/>
    <x v="11"/>
    <s v="Rinconada"/>
    <s v="Provincia los Andes"/>
    <s v="Yo_Emprendo"/>
    <x v="6"/>
    <n v="4881"/>
    <n v="5"/>
    <n v="4500000"/>
    <n v="900000"/>
    <n v="5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x v="0"/>
    <x v="11"/>
    <s v="San Esteban"/>
    <s v="Provincia los Andes"/>
    <s v="Yo_Emprendo"/>
    <x v="6"/>
    <n v="4881"/>
    <n v="8"/>
    <n v="7200000"/>
    <n v="900000"/>
    <n v="8"/>
    <m/>
    <s v="SI"/>
    <s v="Persona"/>
    <s v="Grupo objetivo del Programa/Componente"/>
    <s v="Pertenecientes al 40% más vulnerable del RSH con perfil YE básico"/>
    <s v="SPP"/>
    <s v="Licitación Pública Regular"/>
    <n v="1"/>
    <x v="27"/>
    <m/>
    <n v="9"/>
    <s v="05-488101-09-22"/>
    <m/>
    <d v="2022-03-15T00:00:00"/>
    <n v="21"/>
    <d v="2022-04-05T00:00:00"/>
    <x v="70"/>
    <n v="25"/>
    <x v="3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60000"/>
    <m/>
    <m/>
    <n v="6840000"/>
    <m/>
    <m/>
    <m/>
    <n v="7200000"/>
    <n v="7200000"/>
    <s v="OK"/>
    <n v="2"/>
    <m/>
    <m/>
  </r>
  <r>
    <x v="0"/>
    <x v="11"/>
    <s v="Valparaíso"/>
    <s v="Valparaíso-Casablanca"/>
    <s v="Yo_Emprendo"/>
    <x v="7"/>
    <n v="4883"/>
    <n v="23"/>
    <n v="25300000"/>
    <n v="1100000"/>
    <n v="2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1"/>
    <s v="05-488302-01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x v="0"/>
    <x v="11"/>
    <s v="Casablanca"/>
    <s v="Valparaíso-Casablanc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1"/>
    <s v="05-488302-01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Viña del Mar"/>
    <s v="Viña del Mar-Concón"/>
    <s v="Yo_Emprendo"/>
    <x v="7"/>
    <n v="4883"/>
    <n v="23"/>
    <n v="25300000"/>
    <n v="1100000"/>
    <n v="2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2"/>
    <s v="05-488302-02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x v="0"/>
    <x v="11"/>
    <s v="Concón"/>
    <s v="Viña del Mar-Concón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2"/>
    <s v="05-488302-02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Quilpué"/>
    <s v="Provincia Marga marga"/>
    <s v="Yo_Emprendo"/>
    <x v="7"/>
    <n v="4883"/>
    <n v="11"/>
    <n v="12100000"/>
    <n v="1100000"/>
    <n v="1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x v="0"/>
    <x v="11"/>
    <s v="Limache"/>
    <s v="Provincia Marga marga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Olmué"/>
    <s v="Provincia Marga marg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Villa Alemana"/>
    <s v="Provincia Marga marga"/>
    <s v="Yo_Emprendo"/>
    <x v="7"/>
    <n v="4883"/>
    <n v="8"/>
    <n v="8800000"/>
    <n v="1100000"/>
    <n v="8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3"/>
    <s v="05-488302-03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440000"/>
    <m/>
    <m/>
    <n v="8360000"/>
    <m/>
    <m/>
    <n v="8800000"/>
    <n v="8800000"/>
    <s v="OK"/>
    <n v="2"/>
    <m/>
    <m/>
  </r>
  <r>
    <x v="0"/>
    <x v="11"/>
    <s v="San Antonio"/>
    <s v="Provincia San Antonio"/>
    <s v="Yo_Emprendo"/>
    <x v="7"/>
    <n v="4883"/>
    <n v="12"/>
    <n v="13200000"/>
    <n v="1100000"/>
    <n v="1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x v="0"/>
    <x v="11"/>
    <s v="Algarrobo"/>
    <s v="Provincia San Antonio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Cartagena"/>
    <s v="Provincia San Antonio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El Quisco"/>
    <s v="Provincia San Antonio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El Tabo"/>
    <s v="Provincia San Antonio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to Domingo"/>
    <s v="Provincia San Antonio"/>
    <s v="Yo_Emprendo"/>
    <x v="7"/>
    <n v="4883"/>
    <n v="1"/>
    <n v="1100000"/>
    <n v="1100000"/>
    <n v="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4"/>
    <s v="05-488302-04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x v="0"/>
    <x v="11"/>
    <s v="Quillota"/>
    <s v="Provincia Quillota"/>
    <s v="Yo_Emprendo"/>
    <x v="7"/>
    <n v="4883"/>
    <n v="11"/>
    <n v="12100000"/>
    <n v="1100000"/>
    <n v="1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x v="0"/>
    <x v="11"/>
    <s v="Calera"/>
    <s v="Provincia Quillota"/>
    <s v="Yo_Emprendo"/>
    <x v="7"/>
    <n v="4883"/>
    <n v="7"/>
    <n v="7700000"/>
    <n v="1100000"/>
    <n v="7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385000"/>
    <m/>
    <m/>
    <n v="7315000"/>
    <m/>
    <m/>
    <n v="7700000"/>
    <n v="7700000"/>
    <s v="OK"/>
    <n v="2"/>
    <m/>
    <m/>
  </r>
  <r>
    <x v="0"/>
    <x v="11"/>
    <s v="Hijuelas"/>
    <s v="Provincia Quillot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La Cruz"/>
    <s v="Provincia Quillota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Nogales"/>
    <s v="Provincia Quillota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5"/>
    <s v="05-488302-05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 Felipe"/>
    <s v="Provincia San Felipe"/>
    <s v="Yo_Emprendo"/>
    <x v="7"/>
    <n v="4883"/>
    <n v="12"/>
    <n v="13200000"/>
    <n v="1100000"/>
    <n v="1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x v="0"/>
    <x v="11"/>
    <s v="Santa María"/>
    <s v="Provincia San Felipe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Llaillay"/>
    <s v="Provincia San Felipe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Catemu"/>
    <s v="Provincia San Felipe"/>
    <s v="Yo_Emprendo"/>
    <x v="7"/>
    <n v="4883"/>
    <n v="2"/>
    <n v="2200000"/>
    <n v="1100000"/>
    <n v="2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x v="0"/>
    <x v="11"/>
    <s v="Panquehue"/>
    <s v="Provincia San Felipe"/>
    <s v="Yo_Emprendo"/>
    <x v="7"/>
    <n v="4883"/>
    <n v="1"/>
    <n v="1100000"/>
    <n v="1100000"/>
    <n v="1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x v="0"/>
    <x v="11"/>
    <s v="Putaendo"/>
    <s v="Provincia San Felipe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6"/>
    <s v="05-488302-06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Los Andes"/>
    <s v="Provincia los Andes"/>
    <s v="Yo_Emprendo"/>
    <x v="7"/>
    <n v="4883"/>
    <n v="14"/>
    <n v="15400000"/>
    <n v="1100000"/>
    <n v="1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770000"/>
    <m/>
    <m/>
    <n v="14630000"/>
    <m/>
    <m/>
    <n v="15400000"/>
    <n v="15400000"/>
    <s v="OK"/>
    <n v="2"/>
    <m/>
    <m/>
  </r>
  <r>
    <x v="0"/>
    <x v="11"/>
    <s v="Calle Larga"/>
    <s v="Provincia los Andes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Rinconada"/>
    <s v="Provincia los Andes"/>
    <s v="Yo_Emprendo"/>
    <x v="7"/>
    <n v="4883"/>
    <n v="3"/>
    <n v="3300000"/>
    <n v="1100000"/>
    <n v="3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x v="0"/>
    <x v="11"/>
    <s v="San Esteban"/>
    <s v="Provincia los Andes"/>
    <s v="Yo_Emprendo"/>
    <x v="7"/>
    <n v="4883"/>
    <n v="4"/>
    <n v="4400000"/>
    <n v="1100000"/>
    <n v="4"/>
    <m/>
    <s v="SI"/>
    <s v="Persona"/>
    <s v="Grupo objetivo del Programa/Componente"/>
    <s v="Pertenecientes al 40% más vulnerable del RSH con perfil YE avanzado"/>
    <s v="SPP"/>
    <s v="Licitación Pública Regular"/>
    <n v="2"/>
    <x v="28"/>
    <m/>
    <n v="7"/>
    <s v="05-488302-07-22"/>
    <m/>
    <d v="2022-03-15T00:00:00"/>
    <n v="25"/>
    <d v="2022-04-05T00:00:00"/>
    <x v="71"/>
    <n v="25"/>
    <x v="74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x v="0"/>
    <x v="11"/>
    <s v="Algarrobo"/>
    <s v="Provincia San Antonio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Cabildo"/>
    <s v="Petorca-Quintero-Puchuncaví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lle Larga"/>
    <s v="Provincia San Felipe"/>
    <s v="Yo_Emprendo_Semilla_SSyOO"/>
    <x v="4"/>
    <n v="5911"/>
    <n v="37"/>
    <n v="29600000"/>
    <n v="800000"/>
    <m/>
    <n v="3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480000"/>
    <m/>
    <n v="28120000"/>
    <m/>
    <m/>
    <m/>
    <m/>
    <m/>
    <m/>
    <n v="29600000"/>
    <n v="29600000"/>
    <s v="OK"/>
    <n v="2"/>
    <m/>
    <m/>
  </r>
  <r>
    <x v="0"/>
    <x v="11"/>
    <s v="Cartagena"/>
    <s v="Provincia San Antonio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Casablanca"/>
    <s v="Valparaíso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Catemu"/>
    <s v="Provincia San Felipe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Concón"/>
    <s v="Viña del Mar-Concón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El Quisco"/>
    <s v="Provincia San Antonio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El Tabo"/>
    <s v="Provincia San Antonio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Hijuelas"/>
    <s v="Provincia Quillota"/>
    <s v="Yo_Emprendo_Semilla_SSyOO"/>
    <x v="4"/>
    <n v="5911"/>
    <n v="32"/>
    <n v="25600000"/>
    <n v="800000"/>
    <m/>
    <n v="3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x v="0"/>
    <x v="11"/>
    <s v="Calera"/>
    <s v="Provincia Quillota"/>
    <s v="Yo_Emprendo_Semilla_SSyOO"/>
    <x v="4"/>
    <n v="5911"/>
    <n v="30"/>
    <n v="24000000"/>
    <n v="800000"/>
    <m/>
    <n v="3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La Cruz"/>
    <s v="Provincia Quillota"/>
    <s v="Yo_Emprendo_Semilla_SSyOO"/>
    <x v="4"/>
    <n v="5911"/>
    <n v="17"/>
    <n v="13600000"/>
    <n v="800000"/>
    <m/>
    <n v="1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x v="0"/>
    <x v="11"/>
    <s v="La Ligua"/>
    <s v="Petorca-Quintero-Puchuncaví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Limache"/>
    <s v="Marga marga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Llaillay"/>
    <s v="Provincia San Felipe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Los Andes"/>
    <s v="Provincia los andes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Nogales"/>
    <s v="Provincia Quillota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Olmué"/>
    <s v="Marga marga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Panquehue"/>
    <s v="Provincia San Felipe"/>
    <s v="Yo_Emprendo_Semilla_SSyOO"/>
    <x v="4"/>
    <n v="5911"/>
    <n v="22"/>
    <n v="17600000"/>
    <n v="800000"/>
    <m/>
    <n v="2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x v="0"/>
    <x v="11"/>
    <s v="Papudo"/>
    <s v="Petorca-Quintero-Puchuncaví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Petorca"/>
    <s v="Petorca-Quintero-Puchuncaví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Zapallar"/>
    <s v="Petorca-Quintero-Puchuncaví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Putaendo"/>
    <s v="Provincia San Felipe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Quillota"/>
    <s v="Provincia Quillota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Quilpué"/>
    <s v="Marga marga"/>
    <s v="Yo_Emprendo_Semilla_SSyOO"/>
    <x v="4"/>
    <n v="5911"/>
    <n v="50"/>
    <n v="40000000"/>
    <n v="800000"/>
    <m/>
    <n v="5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x v="0"/>
    <x v="11"/>
    <s v="Puchuncaví"/>
    <s v="Petorca-Quintero-Puchuncaví"/>
    <s v="Yo_Emprendo_Semilla_SSyOO"/>
    <x v="4"/>
    <n v="5911"/>
    <n v="30"/>
    <n v="24000000"/>
    <n v="800000"/>
    <m/>
    <n v="3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x v="0"/>
    <x v="11"/>
    <s v="Rinconada"/>
    <s v="Provincia los andes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San Antonio"/>
    <s v="Provincia San Antonio"/>
    <s v="Yo_Emprendo_Semilla_SSyOO"/>
    <x v="4"/>
    <n v="5911"/>
    <n v="97"/>
    <n v="77600000"/>
    <n v="800000"/>
    <m/>
    <n v="97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880000"/>
    <m/>
    <n v="73720000"/>
    <m/>
    <m/>
    <m/>
    <m/>
    <m/>
    <m/>
    <n v="77600000"/>
    <n v="77600000"/>
    <s v="OK"/>
    <n v="2"/>
    <m/>
    <m/>
  </r>
  <r>
    <x v="0"/>
    <x v="11"/>
    <s v="San Esteban"/>
    <s v="Provincia los andes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San Felipe"/>
    <s v="Provincia San Felipe"/>
    <s v="Yo_Emprendo_Semilla_SSyOO"/>
    <x v="4"/>
    <n v="5911"/>
    <n v="32"/>
    <n v="25600000"/>
    <n v="800000"/>
    <m/>
    <n v="3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x v="0"/>
    <x v="11"/>
    <s v="Santa María"/>
    <s v="Provincia San Felipe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Santo Domingo"/>
    <s v="Provincia San Antonio"/>
    <s v="Yo_Emprendo_Semilla_SSyOO"/>
    <x v="4"/>
    <n v="5911"/>
    <n v="12"/>
    <n v="9600000"/>
    <n v="800000"/>
    <m/>
    <n v="12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x v="0"/>
    <x v="11"/>
    <s v="Valparaíso"/>
    <s v="Valparaíso"/>
    <s v="Yo_Emprendo_Semilla_SSyOO"/>
    <x v="4"/>
    <n v="5911"/>
    <n v="185"/>
    <n v="148000000"/>
    <n v="800000"/>
    <m/>
    <n v="18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7400000"/>
    <m/>
    <n v="140600000"/>
    <m/>
    <m/>
    <m/>
    <m/>
    <m/>
    <m/>
    <n v="148000000"/>
    <n v="148000000"/>
    <s v="OK"/>
    <n v="2"/>
    <m/>
    <m/>
  </r>
  <r>
    <x v="0"/>
    <x v="11"/>
    <s v="Villa Alemana"/>
    <s v="Marga marga"/>
    <s v="Yo_Emprendo_Semilla_SSyOO"/>
    <x v="4"/>
    <n v="5911"/>
    <n v="20"/>
    <n v="16000000"/>
    <n v="800000"/>
    <m/>
    <n v="20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Viña del Mar"/>
    <s v="Viña del Mar-Concón"/>
    <s v="Yo_Emprendo_Semilla_SSyOO"/>
    <x v="4"/>
    <n v="5911"/>
    <n v="128"/>
    <n v="102400000"/>
    <n v="800000"/>
    <m/>
    <n v="128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120000"/>
    <m/>
    <n v="97280000"/>
    <m/>
    <m/>
    <m/>
    <m/>
    <m/>
    <m/>
    <n v="102400000"/>
    <n v="102400000"/>
    <s v="OK"/>
    <n v="2"/>
    <m/>
    <m/>
  </r>
  <r>
    <x v="0"/>
    <x v="11"/>
    <s v="Quintero"/>
    <s v="Petorca-Quintero-Puchuncaví"/>
    <s v="Yo_Emprendo_Semilla_SSyOO"/>
    <x v="4"/>
    <n v="5911"/>
    <n v="15"/>
    <n v="12000000"/>
    <n v="800000"/>
    <m/>
    <n v="15"/>
    <s v="NO"/>
    <s v="Persona"/>
    <s v="Grupo objetivo del Programa/Componente"/>
    <s v="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Algarrobo"/>
    <s v="Provincia San Antonio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Cabildo"/>
    <s v="Petorca-Quintero-Puchuncaví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Calle Larga"/>
    <s v="Provincia San Felipe"/>
    <s v="Yo_Emprendo_Semilla_SSyOO"/>
    <x v="4"/>
    <n v="5911"/>
    <n v="16"/>
    <n v="12800000"/>
    <n v="800000"/>
    <m/>
    <n v="1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40000"/>
    <m/>
    <n v="12160000"/>
    <m/>
    <m/>
    <m/>
    <m/>
    <m/>
    <m/>
    <n v="12800000"/>
    <n v="12800000"/>
    <s v="OK"/>
    <n v="2"/>
    <m/>
    <m/>
  </r>
  <r>
    <x v="0"/>
    <x v="11"/>
    <s v="Cartagena"/>
    <s v="Provincia San Antonio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Casablanca"/>
    <s v="Valparaíso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Catemu"/>
    <s v="Provincia San Felipe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Concón"/>
    <s v="Viña del Mar-Concón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El Quisco"/>
    <s v="Provincia San Antonio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El Tabo"/>
    <s v="Provincia San Antonio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Hijuelas"/>
    <s v="Provincia Quillota"/>
    <s v="Yo_Emprendo_Semilla_SSyOO"/>
    <x v="4"/>
    <n v="5911"/>
    <n v="14"/>
    <n v="11200000"/>
    <n v="800000"/>
    <m/>
    <n v="1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x v="0"/>
    <x v="11"/>
    <s v="Calera"/>
    <s v="Provincia Quillota"/>
    <s v="Yo_Emprendo_Semilla_SSyOO"/>
    <x v="4"/>
    <n v="5911"/>
    <n v="13"/>
    <n v="10400000"/>
    <n v="800000"/>
    <m/>
    <n v="1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La Cruz"/>
    <s v="Provincia Quillota"/>
    <s v="Yo_Emprendo_Semilla_SSyOO"/>
    <x v="4"/>
    <n v="5911"/>
    <n v="7"/>
    <n v="5600000"/>
    <n v="800000"/>
    <m/>
    <n v="7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x v="0"/>
    <x v="11"/>
    <s v="La Ligua"/>
    <s v="Petorca-Quintero-Puchuncaví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Limache"/>
    <s v="Marga marga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Llaillay"/>
    <s v="Provincia San Felipe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Los Andes"/>
    <s v="Provincia los andes"/>
    <s v="Yo_Emprendo_Semilla_SSyOO"/>
    <x v="4"/>
    <n v="5911"/>
    <n v="11"/>
    <n v="8800000"/>
    <n v="800000"/>
    <m/>
    <n v="1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x v="0"/>
    <x v="11"/>
    <s v="Nogales"/>
    <s v="Provincia Quillota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Olmué"/>
    <s v="Marga marga"/>
    <s v="Yo_Emprendo_Semilla_SSyOO"/>
    <x v="4"/>
    <n v="5911"/>
    <n v="8"/>
    <n v="6400000"/>
    <n v="800000"/>
    <m/>
    <n v="8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x v="0"/>
    <x v="11"/>
    <s v="Panquehue"/>
    <s v="Provincia San Felipe"/>
    <s v="Yo_Emprendo_Semilla_SSyOO"/>
    <x v="4"/>
    <n v="5911"/>
    <n v="10"/>
    <n v="8000000"/>
    <n v="800000"/>
    <m/>
    <n v="10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x v="0"/>
    <x v="11"/>
    <s v="Papudo"/>
    <s v="Petorca-Quintero-Puchuncaví"/>
    <s v="Yo_Emprendo_Semilla_SSyOO"/>
    <x v="4"/>
    <n v="5911"/>
    <n v="4"/>
    <n v="3200000"/>
    <n v="800000"/>
    <m/>
    <n v="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x v="0"/>
    <x v="11"/>
    <s v="Petorca"/>
    <s v="Petorca-Quintero-Puchuncaví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Zapallar"/>
    <s v="Petorca-Quintero-Puchuncaví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Putaendo"/>
    <s v="Provincia San Felipe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Quillota"/>
    <s v="Provincia Quillota"/>
    <s v="Yo_Emprendo_Semilla_SSyOO"/>
    <x v="4"/>
    <n v="5911"/>
    <n v="11"/>
    <n v="8800000"/>
    <n v="800000"/>
    <m/>
    <n v="1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x v="0"/>
    <x v="11"/>
    <s v="Quilpué"/>
    <s v="Marga marga"/>
    <s v="Yo_Emprendo_Semilla_SSyOO"/>
    <x v="4"/>
    <n v="5911"/>
    <n v="21"/>
    <n v="16800000"/>
    <n v="800000"/>
    <m/>
    <n v="21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40000"/>
    <m/>
    <n v="15960000"/>
    <m/>
    <m/>
    <m/>
    <m/>
    <m/>
    <m/>
    <n v="16800000"/>
    <n v="16800000"/>
    <s v="OK"/>
    <n v="2"/>
    <m/>
    <m/>
  </r>
  <r>
    <x v="0"/>
    <x v="11"/>
    <s v="Puchuncaví"/>
    <s v="Petorca-Quintero-Puchuncaví"/>
    <s v="Yo_Emprendo_Semilla_SSyOO"/>
    <x v="4"/>
    <n v="5911"/>
    <n v="13"/>
    <n v="10400000"/>
    <n v="800000"/>
    <m/>
    <n v="1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x v="0"/>
    <x v="11"/>
    <s v="Rinconada"/>
    <s v="Provincia los andes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San Antonio"/>
    <s v="Provincia San Antonio"/>
    <s v="Yo_Emprendo_Semilla_SSyOO"/>
    <x v="4"/>
    <n v="5911"/>
    <n v="25"/>
    <n v="20000000"/>
    <n v="800000"/>
    <m/>
    <n v="2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San Esteban"/>
    <s v="Provincia los andes"/>
    <s v="Yo_Emprendo_Semilla_SSyOO"/>
    <x v="4"/>
    <n v="5911"/>
    <n v="2"/>
    <n v="1600000"/>
    <n v="800000"/>
    <m/>
    <n v="2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"/>
    <m/>
    <n v="1520000"/>
    <m/>
    <m/>
    <m/>
    <m/>
    <m/>
    <m/>
    <n v="1600000"/>
    <n v="1600000"/>
    <s v="OK"/>
    <n v="2"/>
    <m/>
    <m/>
  </r>
  <r>
    <x v="0"/>
    <x v="11"/>
    <s v="San Felipe"/>
    <s v="Provincia San Felipe"/>
    <s v="Yo_Emprendo_Semilla_SSyOO"/>
    <x v="4"/>
    <n v="5911"/>
    <n v="14"/>
    <n v="11200000"/>
    <n v="800000"/>
    <m/>
    <n v="14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x v="0"/>
    <x v="11"/>
    <s v="Santa María"/>
    <s v="Provincia San Felipe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Santo Domingo"/>
    <s v="Provincia San Antonio"/>
    <s v="Yo_Emprendo_Semilla_SSyOO"/>
    <x v="4"/>
    <n v="5911"/>
    <n v="5"/>
    <n v="4000000"/>
    <n v="800000"/>
    <m/>
    <n v="5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x v="0"/>
    <x v="11"/>
    <s v="Valparaíso"/>
    <s v="Valparaíso"/>
    <s v="Yo_Emprendo_Semilla_SSyOO"/>
    <x v="4"/>
    <n v="5911"/>
    <n v="46"/>
    <n v="36800000"/>
    <n v="800000"/>
    <m/>
    <n v="4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840000"/>
    <m/>
    <n v="34960000"/>
    <m/>
    <m/>
    <m/>
    <m/>
    <m/>
    <m/>
    <n v="36800000"/>
    <n v="36800000"/>
    <s v="OK"/>
    <n v="2"/>
    <m/>
    <m/>
  </r>
  <r>
    <x v="0"/>
    <x v="11"/>
    <s v="Villa Alemana"/>
    <s v="Marga marga"/>
    <s v="Yo_Emprendo_Semilla_SSyOO"/>
    <x v="4"/>
    <n v="5911"/>
    <n v="9"/>
    <n v="7200000"/>
    <n v="800000"/>
    <m/>
    <n v="9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x v="0"/>
    <x v="11"/>
    <s v="Viña del Mar"/>
    <s v="Viña del Mar-Concón"/>
    <s v="Yo_Emprendo_Semilla_SSyOO"/>
    <x v="4"/>
    <n v="5911"/>
    <n v="33"/>
    <n v="26400000"/>
    <n v="800000"/>
    <m/>
    <n v="33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320000"/>
    <m/>
    <n v="25080000"/>
    <m/>
    <m/>
    <m/>
    <m/>
    <m/>
    <m/>
    <n v="26400000"/>
    <n v="26400000"/>
    <s v="OK"/>
    <n v="2"/>
    <m/>
    <m/>
  </r>
  <r>
    <x v="0"/>
    <x v="11"/>
    <s v="Quintero"/>
    <s v="Petorca-Quintero-Puchuncaví"/>
    <s v="Yo_Emprendo_Semilla_SSyOO"/>
    <x v="4"/>
    <n v="5911"/>
    <n v="6"/>
    <n v="4800000"/>
    <n v="800000"/>
    <m/>
    <n v="6"/>
    <s v="NO"/>
    <s v="Persona"/>
    <s v="Grupo objetivo del Programa/Componente"/>
    <s v="Pertenecientes a Subsistema de seguridades y oportunidades y que cuenten con trayectoria laboral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x v="0"/>
    <x v="11"/>
    <s v="Petorca"/>
    <s v="Provincia Petorca"/>
    <s v="Acción"/>
    <x v="0"/>
    <n v="3881"/>
    <n v="19"/>
    <n v="11406213"/>
    <n v="600327"/>
    <n v="19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140621"/>
    <m/>
    <m/>
    <n v="10265592"/>
    <m/>
    <m/>
    <m/>
    <n v="11406213"/>
    <n v="11406213"/>
    <s v="OK"/>
    <n v="2"/>
    <m/>
    <m/>
  </r>
  <r>
    <x v="0"/>
    <x v="11"/>
    <s v="La Ligua"/>
    <s v="Provincia Petorca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Cabildo"/>
    <s v="Provincia Petorca"/>
    <s v="Acción"/>
    <x v="0"/>
    <n v="3881"/>
    <n v="15"/>
    <n v="9004905"/>
    <n v="600327"/>
    <n v="1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1"/>
    <s v="05-388101-01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900491"/>
    <m/>
    <m/>
    <n v="8104414"/>
    <m/>
    <m/>
    <m/>
    <n v="9004905"/>
    <n v="9004905"/>
    <s v="OK"/>
    <n v="2"/>
    <m/>
    <m/>
  </r>
  <r>
    <x v="0"/>
    <x v="11"/>
    <s v="Llaillay"/>
    <s v="Provincia San Felipe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2"/>
    <s v="05-388101-02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Catemu"/>
    <s v="Provincia San Felipe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2"/>
    <s v="05-388101-02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Nogales"/>
    <s v="Povincia Quillota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3"/>
    <s v="05-388101-03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Hijuelas"/>
    <s v="Povincia Quillota"/>
    <s v="Acción"/>
    <x v="0"/>
    <n v="3881"/>
    <n v="25"/>
    <n v="15008175"/>
    <n v="600327"/>
    <n v="25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3"/>
    <s v="05-388101-03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x v="0"/>
    <x v="11"/>
    <s v="San Antonio"/>
    <s v="Provincia San Antonio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4"/>
    <s v="05-388101-04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Cartagena"/>
    <s v="Provincia San Antonio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4"/>
    <s v="05-388101-04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Calle Larga"/>
    <s v="Provincia Los Andes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5"/>
    <s v="05-388101-05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Rinconada"/>
    <s v="Provincia Los Andes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5"/>
    <s v="05-388101-05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Limache"/>
    <s v="Provincia Marga Marga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6"/>
    <s v="05-388101-06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Olmué"/>
    <s v="Provincia Marga Marga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6"/>
    <s v="05-388101-06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Quintero"/>
    <s v="Quintero - Puchuncavi"/>
    <s v="Acción"/>
    <x v="0"/>
    <n v="3881"/>
    <n v="30"/>
    <n v="18009810"/>
    <n v="600327"/>
    <n v="3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7"/>
    <s v="05-388101-07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x v="0"/>
    <x v="11"/>
    <s v="Puchuncaví"/>
    <s v="Quintero - Puchuncavi"/>
    <s v="Acción"/>
    <x v="0"/>
    <n v="3881"/>
    <n v="20"/>
    <n v="12006540"/>
    <n v="600327"/>
    <n v="20"/>
    <n v="0"/>
    <s v="SI"/>
    <s v="Hogar (Aplica en Acción)"/>
    <s v="Grupo objetivo del Programa/Componente"/>
    <s v="Hogares con integrantes niños y niñas menores de 18 años que asisten a escuelas con alto IVE"/>
    <s v="Listado Predeterminado"/>
    <s v="Licitación Pública Regular"/>
    <n v="1"/>
    <x v="39"/>
    <m/>
    <n v="7"/>
    <s v="05-388101-07-22"/>
    <m/>
    <m/>
    <m/>
    <s v="--"/>
    <x v="60"/>
    <n v="21"/>
    <x v="6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x v="0"/>
    <x v="11"/>
    <s v="Regional/Provincial"/>
    <s v="Provincia Petorca"/>
    <s v="Acción_autogestionada"/>
    <x v="2"/>
    <n v="3701"/>
    <n v="3"/>
    <n v="6264000"/>
    <n v="2088000"/>
    <n v="3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6264000"/>
    <m/>
    <m/>
    <m/>
    <n v="6264000"/>
    <n v="6264000"/>
    <s v="OK"/>
    <n v="1"/>
    <m/>
    <m/>
  </r>
  <r>
    <x v="0"/>
    <x v="11"/>
    <s v="Regional/Provincial"/>
    <s v="Provincia San Felipe"/>
    <s v="Acción_autogestionada"/>
    <x v="2"/>
    <n v="3701"/>
    <n v="2"/>
    <n v="4176000"/>
    <n v="2088000"/>
    <n v="2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x v="0"/>
    <x v="11"/>
    <s v="Regional/Provincial"/>
    <s v="Provincia Quillota"/>
    <s v="Acción_autogestionada"/>
    <x v="2"/>
    <n v="3701"/>
    <n v="2"/>
    <n v="4176000"/>
    <n v="2088000"/>
    <n v="2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x v="0"/>
    <x v="11"/>
    <s v="Regional/Provincial"/>
    <s v="Provincia San Antonio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1"/>
    <s v="Valparaíso"/>
    <s v="Valparaiso - Casablanca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1"/>
    <s v="Viña del Mar"/>
    <s v="Viña del Mar - Con Con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ganizaciones territoriales y/o funcionales del territorio "/>
    <s v="Autogestionados"/>
    <s v="Licitación Pública Regular"/>
    <n v="1"/>
    <x v="31"/>
    <m/>
    <m/>
    <s v="05-370101--22"/>
    <m/>
    <m/>
    <m/>
    <s v="--"/>
    <x v="72"/>
    <n v="28"/>
    <x v="75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x v="0"/>
    <x v="12"/>
    <s v="Codegua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Graneros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ostazal"/>
    <s v="YEB Territorio 1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ancagua"/>
    <s v="YEB Territorio 2"/>
    <s v="Yo_Emprendo"/>
    <x v="6"/>
    <n v="4881"/>
    <n v="30"/>
    <n v="27000000"/>
    <n v="900000"/>
    <n v="3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2700000"/>
    <m/>
    <m/>
    <n v="24300000"/>
    <m/>
    <m/>
    <m/>
    <m/>
    <n v="27000000"/>
    <n v="27000000"/>
    <s v="OK"/>
    <n v="2"/>
    <m/>
    <m/>
  </r>
  <r>
    <x v="0"/>
    <x v="12"/>
    <s v="Machalí"/>
    <s v="YEB Territorio 2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Requínoa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Quinta de Tilcoco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ngo"/>
    <s v="YEB Territorio 3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Malloa"/>
    <s v="YEB Territorio 3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Olivar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oinco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Doñihue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oltauco"/>
    <s v="YEB Territorio 4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Vicente"/>
    <s v="YEB Territorio 5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Peumo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ichidegua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as Cabras"/>
    <s v="YEB Territorio 5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Fernando"/>
    <s v="YEB Territorio 6"/>
    <s v="Yo_Emprendo"/>
    <x v="6"/>
    <n v="4881"/>
    <n v="20"/>
    <n v="18000000"/>
    <n v="900000"/>
    <n v="2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800000"/>
    <m/>
    <m/>
    <n v="16200000"/>
    <m/>
    <m/>
    <m/>
    <m/>
    <n v="18000000"/>
    <n v="18000000"/>
    <s v="OK"/>
    <n v="2"/>
    <m/>
    <m/>
  </r>
  <r>
    <x v="0"/>
    <x v="12"/>
    <s v="Chimbarongo"/>
    <s v="YEB Territorio 6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lacilla"/>
    <s v="YEB Territorio 6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ncagu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Chépic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ta Cruz"/>
    <s v="YEB Territorio 7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Palmilla"/>
    <s v="YEB Territorio 7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olol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umanque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aredones"/>
    <s v="YEB Territorio 8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eralillo"/>
    <s v="YEB Territorio 9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archigüe"/>
    <s v="YEB Territorio 9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Pichilemu"/>
    <s v="YEB Territorio 9"/>
    <s v="Yo_Emprendo"/>
    <x v="6"/>
    <n v="4881"/>
    <n v="15"/>
    <n v="13500000"/>
    <n v="900000"/>
    <n v="15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x v="0"/>
    <x v="12"/>
    <s v="La Estrella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Litueche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vidad"/>
    <s v="YEB Territorio 10"/>
    <s v="Yo_Emprendo"/>
    <x v="6"/>
    <n v="4881"/>
    <n v="10"/>
    <n v="9000000"/>
    <n v="900000"/>
    <n v="10"/>
    <m/>
    <s v="SI"/>
    <s v="Persona"/>
    <s v="Grupo objetivo del Programa/Componente"/>
    <s v="Mujeres jefas de hogar, campamentos, adultos mayores y emprendedores"/>
    <s v="SPP"/>
    <s v="Licitación Pública Regular"/>
    <n v="1"/>
    <x v="27"/>
    <n v="6"/>
    <n v="3"/>
    <s v="06-488101-03-22"/>
    <m/>
    <d v="2022-03-16T00:00:00"/>
    <n v="23"/>
    <d v="2022-04-08T00:00:00"/>
    <x v="12"/>
    <n v="22"/>
    <x v="14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gional/Provincial"/>
    <s v="YEA CD Territorio 1"/>
    <s v="Yo_Emprendo"/>
    <x v="7"/>
    <n v="4883"/>
    <n v="30"/>
    <n v="28500000"/>
    <n v="950000"/>
    <n v="3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50000"/>
    <m/>
    <m/>
    <n v="25650000"/>
    <m/>
    <m/>
    <m/>
    <m/>
    <m/>
    <n v="28500000"/>
    <n v="28500000"/>
    <s v="OK"/>
    <n v="2"/>
    <m/>
    <m/>
  </r>
  <r>
    <x v="0"/>
    <x v="12"/>
    <s v="Regional/Provincial"/>
    <s v="YEA CD Territorio 1"/>
    <s v="Yo_Emprendo"/>
    <x v="7"/>
    <n v="4883"/>
    <n v="20"/>
    <n v="19000000"/>
    <n v="950000"/>
    <n v="2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900000"/>
    <m/>
    <m/>
    <n v="17100000"/>
    <m/>
    <m/>
    <m/>
    <m/>
    <m/>
    <n v="19000000"/>
    <n v="19000000"/>
    <s v="OK"/>
    <n v="2"/>
    <m/>
    <m/>
  </r>
  <r>
    <x v="0"/>
    <x v="12"/>
    <s v="Regional/Provincial"/>
    <s v="YEA CD Territorio 1"/>
    <s v="Yo_Emprendo"/>
    <x v="7"/>
    <n v="4883"/>
    <n v="10"/>
    <n v="9500000"/>
    <n v="950000"/>
    <n v="10"/>
    <m/>
    <s v="NO"/>
    <s v="Persona"/>
    <s v="Grupo objetivo del Programa/Componente"/>
    <s v="Personas emprendedoras que requieren reducir brecha en comercio digital "/>
    <s v="Listado Predeterminado"/>
    <s v="Licitación Pública Regular"/>
    <n v="1"/>
    <x v="62"/>
    <n v="6"/>
    <n v="1"/>
    <s v="06-488301-01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950000"/>
    <m/>
    <m/>
    <n v="8550000"/>
    <m/>
    <m/>
    <m/>
    <m/>
    <m/>
    <n v="9500000"/>
    <n v="95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YEG Territorio 1"/>
    <s v="Yo_Emprendo"/>
    <x v="12"/>
    <n v="4891"/>
    <n v="5"/>
    <n v="7000000"/>
    <n v="1400000"/>
    <n v="5"/>
    <m/>
    <s v="NO"/>
    <s v="Integrante de organización"/>
    <s v="Grupo objetivo del Programa/Componente"/>
    <s v="Organización productiva"/>
    <s v="Listado Predeterminado"/>
    <s v="Licitación Pública Regular"/>
    <n v="1"/>
    <x v="38"/>
    <n v="6"/>
    <n v="2"/>
    <s v="06-489101-02-22"/>
    <m/>
    <m/>
    <m/>
    <m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x v="0"/>
    <x v="12"/>
    <s v="Regional/Provincial"/>
    <s v="FERIA Territorio 1"/>
    <s v="Yo_Emprendo"/>
    <x v="13"/>
    <n v="4889"/>
    <n v="30"/>
    <n v="16500000"/>
    <n v="550000"/>
    <n v="30"/>
    <m/>
    <s v="NO"/>
    <s v="Persona"/>
    <s v="Grupo objetivo del Programa/Componente"/>
    <s v="Regular"/>
    <s v="Listado Predeterminado"/>
    <s v="Licitación Pública Regular"/>
    <n v="1"/>
    <x v="42"/>
    <n v="6"/>
    <n v="4"/>
    <s v="06-488901-04-22"/>
    <m/>
    <m/>
    <m/>
    <s v="--"/>
    <x v="73"/>
    <n v="20"/>
    <x v="76"/>
    <d v="2022-07-04T00:00:00"/>
    <n v="15"/>
    <d v="2022-07-19T00:00:00"/>
    <d v="2022-07-25T00:00:00"/>
    <n v="20"/>
    <d v="2022-08-14T00:00:00"/>
    <n v="6"/>
    <d v="2023-02-14T00:00:00"/>
    <d v="2023-04-15T00:00:00"/>
    <m/>
    <m/>
    <m/>
    <m/>
    <m/>
    <m/>
    <m/>
    <m/>
    <n v="16500000"/>
    <m/>
    <m/>
    <m/>
    <n v="16500000"/>
    <n v="16500000"/>
    <s v="OK"/>
    <n v="1"/>
    <m/>
    <m/>
  </r>
  <r>
    <x v="0"/>
    <x v="12"/>
    <s v="Regional/Provincial"/>
    <s v="YES REGULAR T1"/>
    <s v="Yo_Emprendo_Semilla"/>
    <x v="5"/>
    <n v="5811"/>
    <n v="80"/>
    <n v="68000000"/>
    <n v="850000"/>
    <n v="80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6800000"/>
    <m/>
    <m/>
    <n v="61200000"/>
    <m/>
    <m/>
    <m/>
    <m/>
    <m/>
    <n v="68000000"/>
    <n v="68000000"/>
    <s v="OK"/>
    <n v="2"/>
    <m/>
    <m/>
  </r>
  <r>
    <x v="0"/>
    <x v="12"/>
    <s v="Regional/Provincial"/>
    <s v="YES REGULAR T2"/>
    <s v="Yo_Emprendo_Semilla"/>
    <x v="5"/>
    <n v="5811"/>
    <n v="57"/>
    <n v="48450000"/>
    <n v="850000"/>
    <n v="57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4845000"/>
    <m/>
    <m/>
    <n v="43605000"/>
    <m/>
    <m/>
    <m/>
    <m/>
    <m/>
    <n v="48450000"/>
    <n v="48450000"/>
    <s v="OK"/>
    <n v="2"/>
    <m/>
    <m/>
  </r>
  <r>
    <x v="0"/>
    <x v="12"/>
    <s v="Regional/Provincial"/>
    <s v="YES REGULAR T3"/>
    <s v="Yo_Emprendo_Semilla"/>
    <x v="5"/>
    <n v="5811"/>
    <n v="37"/>
    <n v="31450000"/>
    <n v="850000"/>
    <n v="37"/>
    <m/>
    <s v="NO"/>
    <s v="Persona"/>
    <s v="Grupo objetivo del Programa/Componente"/>
    <s v="Personas mayores de 18 años desocupados, cesantes u ocupado precario"/>
    <s v="SPP"/>
    <s v="Licitación Pública Regular"/>
    <n v="1"/>
    <x v="24"/>
    <n v="6"/>
    <n v="1"/>
    <s v="06-58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3145000"/>
    <m/>
    <m/>
    <n v="28305000"/>
    <m/>
    <m/>
    <m/>
    <m/>
    <m/>
    <n v="31450000"/>
    <n v="31450000"/>
    <s v="OK"/>
    <n v="2"/>
    <m/>
    <m/>
  </r>
  <r>
    <x v="0"/>
    <x v="12"/>
    <s v="Regional/Provincial"/>
    <s v="YES REGULAR GENDARMERIA T1"/>
    <s v="Yo_Emprendo_Semilla"/>
    <x v="5"/>
    <n v="5811"/>
    <n v="25"/>
    <n v="20745000"/>
    <n v="829800"/>
    <n v="25"/>
    <m/>
    <s v="NO"/>
    <s v="Persona"/>
    <s v="Personas cumpliendo condena"/>
    <s v="Personas infractores de ley en sistema abierto"/>
    <s v="Listado Predeterminado"/>
    <s v="Licitación Pública Regular"/>
    <n v="1"/>
    <x v="24"/>
    <n v="6"/>
    <n v="2"/>
    <s v="06-58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x v="0"/>
    <x v="12"/>
    <s v="Regional/Provincial"/>
    <s v="YES REGULAR SENADIS T1"/>
    <s v="Yo_Emprendo_Semilla"/>
    <x v="5"/>
    <n v="5811"/>
    <n v="25"/>
    <n v="20745000"/>
    <n v="829800"/>
    <n v="25"/>
    <m/>
    <s v="NO"/>
    <s v="Persona"/>
    <s v="Personas con dependencia y cuidadores"/>
    <s v="Personas derivadas de programas SENADIS y TELETON"/>
    <s v="Listado Predeterminado"/>
    <s v="Licitación Pública Regular"/>
    <n v="1"/>
    <x v="24"/>
    <n v="6"/>
    <n v="2"/>
    <s v="06-58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x v="0"/>
    <x v="12"/>
    <s v="Codegua"/>
    <s v="YES SSyO Territorio 1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Graneros"/>
    <s v="YES SSyO Territorio 1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Mostazal"/>
    <s v="YES SSyO Territorio 1"/>
    <s v="Yo_Emprendo_Semilla_SSyOO"/>
    <x v="4"/>
    <n v="5911"/>
    <n v="22"/>
    <n v="17600000"/>
    <n v="800000"/>
    <m/>
    <n v="22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760000"/>
    <m/>
    <m/>
    <n v="15840000"/>
    <m/>
    <m/>
    <m/>
    <m/>
    <m/>
    <n v="17600000"/>
    <n v="17600000"/>
    <s v="OK"/>
    <n v="2"/>
    <m/>
    <m/>
  </r>
  <r>
    <x v="0"/>
    <x v="12"/>
    <s v="Rancagua"/>
    <s v="YES SSyO Territorio 2"/>
    <s v="Yo_Emprendo_Semilla_SSyOO"/>
    <x v="4"/>
    <n v="5911"/>
    <n v="70"/>
    <n v="56000000"/>
    <n v="800000"/>
    <m/>
    <n v="7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5600000"/>
    <m/>
    <m/>
    <n v="50400000"/>
    <m/>
    <m/>
    <m/>
    <m/>
    <m/>
    <n v="56000000"/>
    <n v="56000000"/>
    <s v="OK"/>
    <n v="2"/>
    <m/>
    <m/>
  </r>
  <r>
    <x v="0"/>
    <x v="12"/>
    <s v="Machalí"/>
    <s v="YES SSyO Territorio 2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Quinta de Tilcoco"/>
    <s v="YES SSyO Territorio 3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Requínoa"/>
    <s v="YES SSyO Territorio 3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Malloa"/>
    <s v="YES SSyO Territorio 3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Rengo"/>
    <s v="YES SSyO Territorio 3"/>
    <s v="Yo_Emprendo_Semilla_SSyOO"/>
    <x v="4"/>
    <n v="5911"/>
    <n v="30"/>
    <n v="24000000"/>
    <n v="800000"/>
    <m/>
    <n v="3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400000"/>
    <m/>
    <m/>
    <n v="21600000"/>
    <m/>
    <m/>
    <m/>
    <m/>
    <m/>
    <n v="24000000"/>
    <n v="24000000"/>
    <s v="OK"/>
    <n v="2"/>
    <m/>
    <m/>
  </r>
  <r>
    <x v="0"/>
    <x v="12"/>
    <s v="Olivar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Doñihue"/>
    <s v="YES SSyO Territorio 4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Coinco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Coltauco"/>
    <s v="YES SSyO Territorio 4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 Vicente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eumo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ichidegua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Las Cabras"/>
    <s v="YES SSyO Territorio 5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 Fernando"/>
    <s v="YES SSyO Territorio 6"/>
    <s v="Yo_Emprendo_Semilla_SSyOO"/>
    <x v="4"/>
    <n v="5911"/>
    <n v="35"/>
    <n v="28000000"/>
    <n v="800000"/>
    <m/>
    <n v="3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00000"/>
    <m/>
    <m/>
    <n v="25200000"/>
    <m/>
    <m/>
    <m/>
    <m/>
    <m/>
    <n v="28000000"/>
    <n v="28000000"/>
    <s v="OK"/>
    <n v="2"/>
    <m/>
    <m/>
  </r>
  <r>
    <x v="0"/>
    <x v="12"/>
    <s v="Chimbarongo"/>
    <s v="YES SSyO Territorio 6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Placilla"/>
    <s v="YES SSyO Territorio 6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Chépica"/>
    <s v="YES SSyO Territorio 7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Nancagua"/>
    <s v="YES SSyO Territorio 7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Santa Cruz"/>
    <s v="YES SSyO Territorio 7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Palmilla"/>
    <s v="YES SSyO Territorio 7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Lolol"/>
    <s v="YES SSyO Territorio 8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aredones"/>
    <s v="YES SSyO Territorio 8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Pumanque"/>
    <s v="YES SSyO Territorio 8"/>
    <s v="Yo_Emprendo_Semilla_SSyOO"/>
    <x v="4"/>
    <n v="5911"/>
    <n v="15"/>
    <n v="12000000"/>
    <n v="800000"/>
    <m/>
    <n v="1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Peralillo"/>
    <s v="YES SSyO Territorio 9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Marchihue"/>
    <s v="YES SSyO Territorio 9"/>
    <s v="Yo_Emprendo_Semilla_SSyOO"/>
    <x v="4"/>
    <n v="5911"/>
    <n v="20"/>
    <n v="16000000"/>
    <n v="800000"/>
    <m/>
    <n v="2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x v="0"/>
    <x v="12"/>
    <s v="Pichilemu"/>
    <s v="YES SSyO Territorio 9"/>
    <s v="Yo_Emprendo_Semilla_SSyOO"/>
    <x v="4"/>
    <n v="5911"/>
    <n v="25"/>
    <n v="20000000"/>
    <n v="800000"/>
    <m/>
    <n v="25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La Estrella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Litueche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Navidad"/>
    <s v="YES SSyO Territorio 10"/>
    <s v="Yo_Emprendo_Semilla_SSyOO"/>
    <x v="4"/>
    <n v="5911"/>
    <n v="10"/>
    <n v="8000000"/>
    <n v="800000"/>
    <m/>
    <n v="10"/>
    <s v="NO"/>
    <s v="Persona"/>
    <s v="Grupo objetivo del Programa/Componente"/>
    <s v="Personas mayores de 18 años desocupados, cesantes u ocupado precario pertenecientes al SSyO"/>
    <s v="SPP"/>
    <s v="Licitación Pública Regular"/>
    <n v="1"/>
    <x v="23"/>
    <n v="6"/>
    <n v="1"/>
    <s v="06-5911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Regional/Provincial"/>
    <s v="YES SSyO Territorio Abriendo Camino"/>
    <s v="Yo_Emprendo_Semilla_SSyOO"/>
    <x v="4"/>
    <n v="5911"/>
    <n v="25"/>
    <n v="20080000"/>
    <n v="803200"/>
    <m/>
    <n v="25"/>
    <s v="NO"/>
    <s v="Persona"/>
    <s v="Otro"/>
    <s v="Personas programa Abriendo Caminos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8000"/>
    <m/>
    <m/>
    <n v="18072000"/>
    <m/>
    <m/>
    <m/>
    <m/>
    <m/>
    <n v="20080000"/>
    <n v="20080000"/>
    <s v="OK"/>
    <n v="2"/>
    <m/>
    <m/>
  </r>
  <r>
    <x v="0"/>
    <x v="12"/>
    <s v="Regional/Provincial"/>
    <s v="YES SSyO Territorio Vinculo"/>
    <s v="Yo_Emprendo_Semilla_SSyOO"/>
    <x v="4"/>
    <n v="5911"/>
    <n v="25"/>
    <n v="20000000"/>
    <n v="800000"/>
    <m/>
    <n v="25"/>
    <s v="NO"/>
    <s v="Persona"/>
    <s v="Otro"/>
    <s v="Personas programa Vinculo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x v="0"/>
    <x v="12"/>
    <s v="Rancagua"/>
    <s v="YES SSyO Territorio 1 Calle"/>
    <s v="Yo_Emprendo_Semilla_SSyOO"/>
    <x v="4"/>
    <n v="5911"/>
    <n v="15"/>
    <n v="12000000"/>
    <n v="800000"/>
    <m/>
    <n v="15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x v="0"/>
    <x v="12"/>
    <s v="Rengo"/>
    <s v="YES SSyO Territorio 1 Calle"/>
    <s v="Yo_Emprendo_Semilla_SSyOO"/>
    <x v="4"/>
    <n v="5911"/>
    <n v="10"/>
    <n v="8000000"/>
    <n v="800000"/>
    <m/>
    <n v="10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San Fernando"/>
    <s v="YES SSyO Territorio 1 Calle"/>
    <s v="Yo_Emprendo_Semilla_SSyOO"/>
    <x v="4"/>
    <n v="5911"/>
    <n v="10"/>
    <n v="8000000"/>
    <n v="800000"/>
    <m/>
    <n v="10"/>
    <s v="NO"/>
    <s v="Persona"/>
    <s v="Otro"/>
    <s v="Personas en situación de calle"/>
    <s v="Listado Predeterminado"/>
    <s v="Licitación Pública Regular"/>
    <n v="1"/>
    <x v="23"/>
    <n v="6"/>
    <n v="2"/>
    <s v="06-591101-02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x v="0"/>
    <x v="12"/>
    <s v="San Fernando"/>
    <s v="APL Territorio 1"/>
    <s v="Apoyo_a_tu_Plan_laboral"/>
    <x v="8"/>
    <n v="8913"/>
    <n v="22"/>
    <n v="13992000"/>
    <n v="636000"/>
    <m/>
    <n v="22"/>
    <s v="NO"/>
    <s v="Persona"/>
    <s v="Grupo objetivo del Programa/Componente"/>
    <s v="Familias del SSyO que requieran de un apoyo a Plan Laboral"/>
    <s v="SPP"/>
    <s v="Licitación Pública Regular"/>
    <n v="1"/>
    <x v="44"/>
    <n v="6"/>
    <n v="1"/>
    <s v="06-8913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399200"/>
    <m/>
    <m/>
    <n v="12592800"/>
    <m/>
    <m/>
    <m/>
    <m/>
    <m/>
    <n v="13992000"/>
    <n v="13992000"/>
    <s v="OK"/>
    <n v="2"/>
    <m/>
    <m/>
  </r>
  <r>
    <x v="0"/>
    <x v="12"/>
    <s v="Santa Cruz"/>
    <s v="APL Territorio 1"/>
    <s v="Apoyo_a_tu_Plan_laboral"/>
    <x v="8"/>
    <n v="8913"/>
    <n v="20"/>
    <n v="12720000"/>
    <n v="636000"/>
    <m/>
    <n v="20"/>
    <s v="NO"/>
    <s v="Persona"/>
    <s v="Grupo objetivo del Programa/Componente"/>
    <s v="Familias del SSyO que requieran de un apoyo a Plan Laboral"/>
    <s v="SPP"/>
    <s v="Licitación Pública Regular"/>
    <n v="1"/>
    <x v="44"/>
    <n v="6"/>
    <n v="1"/>
    <s v="06-891301-01-22"/>
    <m/>
    <d v="2022-03-16T00:00:00"/>
    <n v="23"/>
    <d v="2022-04-08T00:00:00"/>
    <x v="51"/>
    <n v="20"/>
    <x v="19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72000"/>
    <m/>
    <m/>
    <n v="11448000"/>
    <m/>
    <m/>
    <m/>
    <m/>
    <m/>
    <n v="12720000"/>
    <n v="12720000"/>
    <s v="OK"/>
    <n v="2"/>
    <m/>
    <m/>
  </r>
  <r>
    <x v="0"/>
    <x v="12"/>
    <s v="Graneros"/>
    <s v="AC COM Territorio 1"/>
    <s v="Acción"/>
    <x v="1"/>
    <n v="3882"/>
    <n v="20"/>
    <n v="9000000"/>
    <n v="45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Machalí"/>
    <s v="AC COM Territorio 1"/>
    <s v="Acción"/>
    <x v="1"/>
    <n v="3882"/>
    <n v="20"/>
    <n v="9000000"/>
    <n v="450000"/>
    <n v="20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Rengo"/>
    <s v="AC COM Territorio 1"/>
    <s v="Acción"/>
    <x v="1"/>
    <n v="3882"/>
    <n v="20"/>
    <n v="9000000"/>
    <n v="45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San Fernando"/>
    <s v="AC COM Territorio 2"/>
    <s v="Acción"/>
    <x v="1"/>
    <n v="3882"/>
    <n v="20"/>
    <n v="9000000"/>
    <n v="450000"/>
    <n v="20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6"/>
    <n v="6"/>
    <n v="3"/>
    <s v="06-3882-03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x v="0"/>
    <x v="12"/>
    <s v="Nancagua"/>
    <s v="AC COM Territorio 2"/>
    <s v="Acción"/>
    <x v="1"/>
    <n v="3882"/>
    <n v="15"/>
    <n v="6754419"/>
    <n v="450295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675442"/>
    <m/>
    <m/>
    <n v="6078977"/>
    <m/>
    <m/>
    <m/>
    <m/>
    <n v="6754419"/>
    <n v="6754419"/>
    <s v="OK"/>
    <n v="2"/>
    <m/>
    <m/>
  </r>
  <r>
    <x v="0"/>
    <x v="12"/>
    <s v="Lolol"/>
    <s v="AC COM Territorio 2"/>
    <s v="Acción"/>
    <x v="1"/>
    <n v="3882"/>
    <n v="15"/>
    <n v="8190000"/>
    <n v="546000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6"/>
    <n v="6"/>
    <n v="3"/>
    <s v="06-3882--22"/>
    <m/>
    <m/>
    <m/>
    <s v="--"/>
    <x v="12"/>
    <n v="21"/>
    <x v="26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819000"/>
    <m/>
    <m/>
    <n v="7371000"/>
    <m/>
    <m/>
    <m/>
    <m/>
    <n v="8190000"/>
    <n v="8190000"/>
    <s v="OK"/>
    <n v="2"/>
    <m/>
    <m/>
  </r>
  <r>
    <x v="0"/>
    <x v="12"/>
    <s v="Rancagua"/>
    <s v="AC FAM Territorio 1"/>
    <s v="Acción"/>
    <x v="0"/>
    <n v="3881"/>
    <n v="20"/>
    <n v="11600000"/>
    <n v="580000"/>
    <n v="20"/>
    <m/>
    <s v="SI"/>
    <s v="Hogar (Aplica en Acción)"/>
    <s v="Personas con dependencia y cuidadores"/>
    <s v="Familia que cuente con un menor con condición de autismo o  sordera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x v="0"/>
    <x v="12"/>
    <s v="Codegua"/>
    <s v="AC FAM Territorio 1"/>
    <s v="Acción"/>
    <x v="0"/>
    <n v="3881"/>
    <n v="15"/>
    <n v="8700000"/>
    <n v="580000"/>
    <n v="15"/>
    <m/>
    <s v="SI"/>
    <s v="Hogar (Aplica en Acción)"/>
    <s v="Familias que vivien en sectores rurales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x v="0"/>
    <x v="12"/>
    <s v="Coinco"/>
    <s v="AC FAM Territorio 1"/>
    <s v="Acción"/>
    <x v="0"/>
    <n v="3881"/>
    <n v="15"/>
    <n v="8700000"/>
    <n v="580000"/>
    <n v="15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x v="0"/>
    <x v="12"/>
    <s v="Chimbarongo"/>
    <s v="AC FAM Territorio 2"/>
    <s v="Acción"/>
    <x v="0"/>
    <n v="3881"/>
    <n v="20"/>
    <n v="11600000"/>
    <n v="580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x v="0"/>
    <x v="12"/>
    <s v="Paredones"/>
    <s v="AC FAM Territorio 2"/>
    <s v="Acción"/>
    <x v="0"/>
    <n v="3881"/>
    <n v="20"/>
    <n v="13360000"/>
    <n v="668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x v="0"/>
    <x v="12"/>
    <s v="Litueche"/>
    <s v="AC FAM Territorio 2"/>
    <s v="Acción"/>
    <x v="0"/>
    <n v="3881"/>
    <n v="20"/>
    <n v="13360000"/>
    <n v="668000"/>
    <n v="20"/>
    <m/>
    <s v="SI"/>
    <s v="Hogar (Aplica en Acción)"/>
    <s v="Grupo objetivo del Programa/Componente"/>
    <s v="Familias con precariedad económica y de vivienda."/>
    <s v="Listado Predeterminado"/>
    <s v="Licitación Pública Regular"/>
    <n v="1"/>
    <x v="55"/>
    <n v="6"/>
    <n v="4"/>
    <s v="06-3881--22"/>
    <m/>
    <m/>
    <m/>
    <s v="--"/>
    <x v="34"/>
    <n v="21"/>
    <x v="77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x v="0"/>
    <x v="12"/>
    <s v="Regional/Provincial"/>
    <s v="Provincia Cachapoal"/>
    <s v="Acción_autogestionada"/>
    <x v="2"/>
    <n v="3701"/>
    <n v="4"/>
    <n v="8352000"/>
    <n v="2088000"/>
    <n v="4"/>
    <m/>
    <s v="SI"/>
    <s v="Organización (Aplica en Accion Autogestonada)"/>
    <s v="Grupo objetivo del Programa/Componente"/>
    <s v="organizaciones comunitarias, funcionales y territoriales, regidas por Ley 19.418, de las 16 comunas de la provincia de Cachapoal (exceptuando Machali)"/>
    <s v="Autogestionados"/>
    <s v="Licitación Pública Regular"/>
    <n v="1"/>
    <x v="57"/>
    <n v="6"/>
    <n v="1"/>
    <s v="06-3701--22"/>
    <m/>
    <m/>
    <m/>
    <s v="--"/>
    <x v="55"/>
    <n v="21"/>
    <x v="55"/>
    <d v="2022-03-10T00:00:00"/>
    <n v="25"/>
    <d v="2022-04-04T00:00:00"/>
    <d v="2022-04-22T00:00:00"/>
    <n v="20"/>
    <d v="2022-05-12T00:00:00"/>
    <n v="6"/>
    <d v="2022-11-12T00:00:00"/>
    <d v="2023-01-12T00:00:00"/>
    <m/>
    <m/>
    <m/>
    <n v="8352000"/>
    <m/>
    <m/>
    <m/>
    <m/>
    <m/>
    <m/>
    <m/>
    <m/>
    <n v="8352000"/>
    <n v="8352000"/>
    <s v="OK"/>
    <n v="1"/>
    <m/>
    <m/>
  </r>
  <r>
    <x v="0"/>
    <x v="12"/>
    <s v="Pichilemu"/>
    <s v="Territorio 1"/>
    <s v="Acción_Local"/>
    <x v="3"/>
    <n v="7233"/>
    <n v="1"/>
    <n v="35700000"/>
    <n v="35700000"/>
    <n v="1"/>
    <m/>
    <s v="NO"/>
    <s v="Territorios/Barrios (Aplica en Acción Local)"/>
    <s v="Grupo objetivo del Programa/Componente"/>
    <s v="Familias con precariedad económica y de vivienda."/>
    <s v="Listado Predeterminado"/>
    <s v="Licitación Pública Regular"/>
    <n v="1"/>
    <x v="58"/>
    <n v="6"/>
    <n v="2"/>
    <s v="06-7233--22"/>
    <m/>
    <m/>
    <m/>
    <s v="--"/>
    <x v="51"/>
    <n v="21"/>
    <x v="0"/>
    <d v="2022-02-21T00:00:00"/>
    <n v="25"/>
    <d v="2022-03-18T00:00:00"/>
    <d v="2022-03-25T00:00:00"/>
    <n v="20"/>
    <d v="2022-04-14T00:00:00"/>
    <n v="11"/>
    <d v="2023-03-14T00:00:00"/>
    <d v="2023-05-13T00:00:00"/>
    <m/>
    <m/>
    <m/>
    <n v="3570000"/>
    <m/>
    <n v="32130000"/>
    <m/>
    <m/>
    <m/>
    <m/>
    <m/>
    <m/>
    <n v="35700000"/>
    <n v="35700000"/>
    <s v="OK"/>
    <n v="2"/>
    <m/>
    <m/>
  </r>
  <r>
    <x v="0"/>
    <x v="13"/>
    <s v="Puerto Montt"/>
    <s v="Puerto Montt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Calbuco"/>
    <s v="Calbuco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Cochamó"/>
    <s v="Cochamó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Fresia"/>
    <s v="Fresia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Frutillar"/>
    <s v="Frutillar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Los Muermos"/>
    <s v="Los Muermos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Llanquihue"/>
    <s v="Llanquihue"/>
    <s v="Apoyo_a_tu_Plan_laboral"/>
    <x v="8"/>
    <n v="8913"/>
    <n v="6"/>
    <n v="3816000"/>
    <n v="636000"/>
    <m/>
    <n v="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x v="0"/>
    <x v="13"/>
    <s v="Maullín"/>
    <s v="Maullín"/>
    <s v="Apoyo_a_tu_Plan_laboral"/>
    <x v="8"/>
    <n v="8913"/>
    <n v="4"/>
    <n v="2544000"/>
    <n v="636000"/>
    <m/>
    <n v="4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x v="0"/>
    <x v="13"/>
    <s v="Puerto Varas"/>
    <s v="Puerto Varas"/>
    <s v="Apoyo_a_tu_Plan_laboral"/>
    <x v="8"/>
    <n v="8913"/>
    <n v="4"/>
    <n v="2544000"/>
    <n v="636000"/>
    <m/>
    <n v="4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x v="0"/>
    <x v="13"/>
    <s v="Osorno"/>
    <s v="Osorno"/>
    <s v="Apoyo_a_tu_Plan_laboral"/>
    <x v="8"/>
    <n v="8913"/>
    <n v="16"/>
    <n v="10176000"/>
    <n v="636000"/>
    <m/>
    <n v="16"/>
    <m/>
    <s v="Persona"/>
    <s v="Grupo objetivo del Programa/Componente"/>
    <s v="FAMILIA SS Y O/CCV"/>
    <s v="Listado Predeterminado con SPP"/>
    <s v="Licitación Pública Regular"/>
    <m/>
    <x v="69"/>
    <n v="1"/>
    <n v="1"/>
    <s v="10-8913-01-22"/>
    <m/>
    <d v="2022-03-15T00:00:00"/>
    <n v="30"/>
    <d v="2022-04-14T00:00:00"/>
    <x v="34"/>
    <n v="7"/>
    <x v="54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508800"/>
    <m/>
    <n v="9667200"/>
    <m/>
    <m/>
    <m/>
    <m/>
    <m/>
    <n v="10176000"/>
    <n v="10176000"/>
    <s v="OK"/>
    <n v="2"/>
    <m/>
    <m/>
  </r>
  <r>
    <x v="0"/>
    <x v="13"/>
    <s v="Puerto Octay"/>
    <s v="Puerto Octay"/>
    <s v="Yo_Emprendo_Semilla_SSyOO"/>
    <x v="4"/>
    <n v="5911"/>
    <n v="45"/>
    <n v="36810000"/>
    <n v="818000"/>
    <m/>
    <n v="45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x v="0"/>
    <x v="13"/>
    <s v="Puyehue"/>
    <s v="Puyehue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Purranque"/>
    <s v="Purranque"/>
    <s v="Yo_Emprendo_Semilla_SSyOO"/>
    <x v="4"/>
    <n v="5911"/>
    <n v="45"/>
    <n v="36810000"/>
    <n v="818000"/>
    <m/>
    <n v="45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x v="0"/>
    <x v="13"/>
    <s v="Río Negro"/>
    <s v="Río Negro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San Juan de la Costa"/>
    <s v="San Juan de la Costa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San Pablo"/>
    <s v="San Pablo"/>
    <s v="Yo_Emprendo_Semilla_SSyOO"/>
    <x v="4"/>
    <n v="5911"/>
    <n v="60"/>
    <n v="49080000"/>
    <n v="818000"/>
    <m/>
    <n v="60"/>
    <m/>
    <s v="Persona"/>
    <s v="Grupo objetivo del Programa/Componente"/>
    <s v="FAMILIA SS Y O"/>
    <s v="SPP"/>
    <s v="Licitación Pública Regular"/>
    <m/>
    <x v="51"/>
    <n v="1"/>
    <n v="1"/>
    <s v="10-5911-01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Osorno"/>
    <s v="Osorn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2"/>
    <n v="2"/>
    <s v="10-5911-02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Calbuco"/>
    <s v="Calbuc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3"/>
    <n v="3"/>
    <s v="10-5911-03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Cochamó"/>
    <s v="Cochamó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3"/>
    <n v="3"/>
    <s v="10-5911-03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Los Muermos"/>
    <s v="Los Muermos"/>
    <s v="Yo_Emprendo_Semilla_SSyOO"/>
    <x v="4"/>
    <n v="5911"/>
    <n v="90"/>
    <n v="73620000"/>
    <n v="818000"/>
    <m/>
    <n v="90"/>
    <m/>
    <s v="Persona"/>
    <s v="Grupo objetivo del Programa/Componente"/>
    <s v="FAMILIA SS Y O"/>
    <s v="SPP"/>
    <s v="Licitación Pública Regular"/>
    <m/>
    <x v="51"/>
    <n v="4"/>
    <n v="4"/>
    <s v="10-5911-04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681000"/>
    <m/>
    <n v="69939000"/>
    <m/>
    <m/>
    <m/>
    <m/>
    <m/>
    <n v="73620000"/>
    <n v="73620000"/>
    <s v="OK"/>
    <n v="2"/>
    <m/>
    <m/>
  </r>
  <r>
    <x v="0"/>
    <x v="13"/>
    <s v="Maullín"/>
    <s v="Maullín"/>
    <s v="Yo_Emprendo_Semilla_SSyOO"/>
    <x v="4"/>
    <n v="5911"/>
    <n v="70"/>
    <n v="57260000"/>
    <n v="818000"/>
    <m/>
    <n v="70"/>
    <m/>
    <s v="Persona"/>
    <s v="Grupo objetivo del Programa/Componente"/>
    <s v="FAMILIA SS Y O"/>
    <s v="SPP"/>
    <s v="Licitación Pública Regular"/>
    <m/>
    <x v="51"/>
    <n v="4"/>
    <n v="4"/>
    <s v="10-5911-04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863000"/>
    <m/>
    <n v="54397000"/>
    <m/>
    <m/>
    <m/>
    <m/>
    <m/>
    <n v="57260000"/>
    <n v="57260000"/>
    <s v="OK"/>
    <n v="2"/>
    <m/>
    <m/>
  </r>
  <r>
    <x v="0"/>
    <x v="13"/>
    <s v="Fresia"/>
    <s v="Fresia"/>
    <s v="Yo_Emprendo_Semilla_SSyOO"/>
    <x v="4"/>
    <n v="5911"/>
    <n v="50"/>
    <n v="40900000"/>
    <n v="818000"/>
    <m/>
    <n v="5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x v="0"/>
    <x v="13"/>
    <s v="Frutillar"/>
    <s v="Frutillar"/>
    <s v="Yo_Emprendo_Semilla_SSyOO"/>
    <x v="4"/>
    <n v="5911"/>
    <n v="40"/>
    <n v="32720000"/>
    <n v="818000"/>
    <m/>
    <n v="4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x v="0"/>
    <x v="13"/>
    <s v="Llanquihue"/>
    <s v="Llanquihue"/>
    <s v="Yo_Emprendo_Semilla_SSyOO"/>
    <x v="4"/>
    <n v="5911"/>
    <n v="38"/>
    <n v="31084000"/>
    <n v="818000"/>
    <m/>
    <n v="38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x v="0"/>
    <x v="13"/>
    <s v="Puerto Varas"/>
    <s v="Puerto Varas"/>
    <s v="Yo_Emprendo_Semilla_SSyOO"/>
    <x v="4"/>
    <n v="5911"/>
    <n v="60"/>
    <n v="49080000"/>
    <n v="818000"/>
    <m/>
    <n v="60"/>
    <m/>
    <s v="Persona"/>
    <s v="Grupo objetivo del Programa/Componente"/>
    <s v="FAMILIA SS Y O"/>
    <s v="SPP"/>
    <s v="Licitación Pública Regular"/>
    <m/>
    <x v="51"/>
    <n v="5"/>
    <n v="5"/>
    <s v="10-5911-05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Puerto Montt"/>
    <s v="Puerto Montt"/>
    <s v="Yo_Emprendo_Semilla_SSyOO"/>
    <x v="4"/>
    <n v="5911"/>
    <n v="77"/>
    <n v="62986000"/>
    <n v="818000"/>
    <m/>
    <n v="77"/>
    <m/>
    <s v="Persona"/>
    <s v="Grupo objetivo del Programa/Componente"/>
    <s v="FAMILIA SS Y O"/>
    <s v="SPP"/>
    <s v="Licitación Pública Regular"/>
    <m/>
    <x v="51"/>
    <n v="6"/>
    <n v="6"/>
    <s v="10-5911-06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x v="0"/>
    <x v="13"/>
    <s v="Castro"/>
    <s v="Castro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Dalcahue"/>
    <s v="Dalcahue"/>
    <s v="Yo_Emprendo_Semilla_SSyOO"/>
    <x v="4"/>
    <n v="5911"/>
    <n v="38"/>
    <n v="31084000"/>
    <n v="818000"/>
    <m/>
    <n v="38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x v="0"/>
    <x v="13"/>
    <s v="Curaco de Vélez"/>
    <s v="Curaco de Vélez"/>
    <s v="Yo_Emprendo_Semilla_SSyOO"/>
    <x v="4"/>
    <n v="5911"/>
    <n v="10"/>
    <n v="8180000"/>
    <n v="818000"/>
    <m/>
    <n v="10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409000"/>
    <m/>
    <n v="7771000"/>
    <m/>
    <m/>
    <m/>
    <m/>
    <m/>
    <n v="8180000"/>
    <n v="8180000"/>
    <s v="OK"/>
    <n v="2"/>
    <m/>
    <m/>
  </r>
  <r>
    <x v="0"/>
    <x v="13"/>
    <s v="Ancud"/>
    <s v="Ancud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Quemchi"/>
    <s v="Quemchi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7"/>
    <n v="7"/>
    <s v="10-5911-07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Queilén"/>
    <s v="Queilén"/>
    <s v="Yo_Emprendo_Semilla_SSyOO"/>
    <x v="4"/>
    <n v="5911"/>
    <n v="35"/>
    <n v="28630000"/>
    <n v="818000"/>
    <m/>
    <n v="35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431500"/>
    <m/>
    <n v="27198500"/>
    <m/>
    <m/>
    <m/>
    <m/>
    <m/>
    <n v="28630000"/>
    <n v="28630000"/>
    <s v="OK"/>
    <n v="2"/>
    <m/>
    <m/>
  </r>
  <r>
    <x v="0"/>
    <x v="13"/>
    <s v="Quellón"/>
    <s v="Quellón"/>
    <s v="Yo_Emprendo_Semilla_SSyOO"/>
    <x v="4"/>
    <n v="5911"/>
    <n v="75"/>
    <n v="61350000"/>
    <n v="818000"/>
    <m/>
    <n v="75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x v="0"/>
    <x v="13"/>
    <s v="Quinchao"/>
    <s v="Quinchao"/>
    <s v="Yo_Emprendo_Semilla_SSyOO"/>
    <x v="4"/>
    <n v="5911"/>
    <n v="40"/>
    <n v="32720000"/>
    <n v="818000"/>
    <m/>
    <n v="40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x v="0"/>
    <x v="13"/>
    <s v="Chonchi"/>
    <s v="Chonchi"/>
    <s v="Yo_Emprendo_Semilla_SSyOO"/>
    <x v="4"/>
    <n v="5911"/>
    <n v="57"/>
    <n v="46626000"/>
    <n v="818000"/>
    <m/>
    <n v="57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331300"/>
    <m/>
    <n v="44294700"/>
    <m/>
    <m/>
    <m/>
    <m/>
    <m/>
    <n v="46626000"/>
    <n v="46626000"/>
    <s v="OK"/>
    <n v="2"/>
    <m/>
    <m/>
  </r>
  <r>
    <x v="0"/>
    <x v="13"/>
    <s v="Puqueldón"/>
    <s v="Puqueldón"/>
    <s v="Yo_Emprendo_Semilla_SSyOO"/>
    <x v="4"/>
    <n v="5911"/>
    <n v="18"/>
    <n v="14724000"/>
    <n v="818000"/>
    <m/>
    <n v="18"/>
    <m/>
    <s v="Persona"/>
    <s v="Grupo objetivo del Programa/Componente"/>
    <s v="FAMILIA SS Y O"/>
    <s v="SPP"/>
    <s v="Licitación Pública Regular"/>
    <m/>
    <x v="51"/>
    <n v="8"/>
    <n v="8"/>
    <s v="10-5911-08-22"/>
    <m/>
    <d v="2022-03-15T00:00:00"/>
    <n v="30"/>
    <d v="2022-04-14T00:00:00"/>
    <x v="65"/>
    <n v="20"/>
    <x v="68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736200"/>
    <m/>
    <n v="13987800"/>
    <m/>
    <m/>
    <m/>
    <m/>
    <m/>
    <n v="14724000"/>
    <n v="14724000"/>
    <s v="OK"/>
    <n v="2"/>
    <m/>
    <m/>
  </r>
  <r>
    <x v="0"/>
    <x v="13"/>
    <s v="Hualaihué"/>
    <s v="Hualaihué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Chaitén"/>
    <s v="Chaitén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Futaleufú"/>
    <s v="Futaleufú"/>
    <s v="Yo_Emprendo_Semilla_SSyOO"/>
    <x v="4"/>
    <n v="5911"/>
    <n v="20"/>
    <n v="16360000"/>
    <n v="818000"/>
    <m/>
    <n v="2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x v="0"/>
    <x v="13"/>
    <s v="Palena"/>
    <s v="Palena"/>
    <s v="Yo_Emprendo_Semilla_SSyOO"/>
    <x v="4"/>
    <n v="5911"/>
    <n v="30"/>
    <n v="24540000"/>
    <n v="818000"/>
    <m/>
    <n v="30"/>
    <m/>
    <s v="Persona"/>
    <s v="Grupo objetivo del Programa/Componente"/>
    <s v="FAMILIA SS Y O"/>
    <s v="SPP"/>
    <s v="Licitación Pública Regular"/>
    <m/>
    <x v="51"/>
    <n v="9"/>
    <n v="9"/>
    <s v="10-5911-09-22"/>
    <m/>
    <d v="2022-03-15T00:00:00"/>
    <n v="30"/>
    <d v="2022-04-14T00:00:00"/>
    <x v="65"/>
    <n v="11"/>
    <x v="78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1227000"/>
    <m/>
    <n v="23313000"/>
    <m/>
    <m/>
    <m/>
    <m/>
    <m/>
    <n v="24540000"/>
    <n v="24540000"/>
    <s v="OK"/>
    <n v="2"/>
    <m/>
    <m/>
  </r>
  <r>
    <x v="0"/>
    <x v="13"/>
    <s v="Regional/Provincial"/>
    <s v="Regional/Provincial"/>
    <s v="Yo_Emprendo_Semilla_SSyOO"/>
    <x v="4"/>
    <n v="5911"/>
    <n v="33"/>
    <n v="26994000"/>
    <n v="818000"/>
    <m/>
    <n v="33"/>
    <m/>
    <s v="Persona"/>
    <s v="Grupo objetivo del Programa/Componente"/>
    <s v="FAMILIA SS Y O CALLE Y CAMINO"/>
    <s v="Listado Predeterminado con SPP"/>
    <s v="Licitación Pública Regular"/>
    <m/>
    <x v="51"/>
    <n v="10"/>
    <n v="10"/>
    <s v="10-5911-10-22"/>
    <m/>
    <d v="2022-03-15T00:00:00"/>
    <n v="30"/>
    <d v="2022-04-14T00:00:00"/>
    <x v="65"/>
    <n v="8"/>
    <x v="16"/>
    <d v="2022-03-11T00:00:00"/>
    <n v="6"/>
    <d v="2022-03-17T00:00:00"/>
    <d v="2022-03-21T00:00:00"/>
    <n v="15"/>
    <d v="2022-04-05T00:00:00"/>
    <n v="6"/>
    <d v="2022-10-05T00:00:00"/>
    <d v="2022-12-04T00:00:00"/>
    <m/>
    <m/>
    <m/>
    <m/>
    <n v="1349700"/>
    <m/>
    <n v="25644300"/>
    <m/>
    <m/>
    <m/>
    <m/>
    <m/>
    <n v="26994000"/>
    <n v="26994000"/>
    <s v="OK"/>
    <n v="2"/>
    <m/>
    <m/>
  </r>
  <r>
    <x v="0"/>
    <x v="13"/>
    <s v="Regional/Provincial"/>
    <s v="Regional/Provincial"/>
    <s v="Yo_Emprendo_Semilla"/>
    <x v="5"/>
    <n v="5811"/>
    <n v="35"/>
    <n v="30975000"/>
    <n v="885000"/>
    <n v="35"/>
    <m/>
    <m/>
    <s v="Persona"/>
    <s v="Personas con dependencia y cuidadores"/>
    <s v="CONVENIO TELETON"/>
    <s v="Listado Predeterminado con SPP"/>
    <s v="Licitación Pública Regular"/>
    <m/>
    <x v="50"/>
    <n v="1"/>
    <n v="1"/>
    <s v="10-5811-01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48750"/>
    <m/>
    <n v="29426250"/>
    <m/>
    <m/>
    <m/>
    <m/>
    <m/>
    <n v="30975000"/>
    <n v="30975000"/>
    <s v="OK"/>
    <n v="2"/>
    <m/>
    <m/>
  </r>
  <r>
    <x v="0"/>
    <x v="13"/>
    <s v="Regional/Provincial"/>
    <s v="Regional/Provincial"/>
    <s v="Yo_Emprendo_Semilla"/>
    <x v="5"/>
    <n v="5811"/>
    <n v="36"/>
    <n v="31860000"/>
    <n v="885000"/>
    <n v="36"/>
    <m/>
    <m/>
    <s v="Persona"/>
    <s v="Otro"/>
    <s v="CONVENIO PRODEMU"/>
    <s v="Listado Predeterminado con SPP"/>
    <s v="Licitación Pública Regular"/>
    <m/>
    <x v="50"/>
    <n v="2"/>
    <n v="2"/>
    <s v="10-5811-02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93000"/>
    <m/>
    <n v="30267000"/>
    <m/>
    <m/>
    <m/>
    <m/>
    <m/>
    <n v="31860000"/>
    <n v="31860000"/>
    <s v="OK"/>
    <n v="2"/>
    <m/>
    <m/>
  </r>
  <r>
    <x v="0"/>
    <x v="13"/>
    <s v="Regional/Provincial"/>
    <s v="Regional/Provincial"/>
    <s v="Yo_Emprendo_Semilla"/>
    <x v="5"/>
    <n v="5811"/>
    <n v="50"/>
    <n v="44250000"/>
    <n v="885000"/>
    <n v="50"/>
    <m/>
    <m/>
    <s v="Persona"/>
    <s v="Familias que vivien en sectores rurales"/>
    <s v="CONVENIO INDAP"/>
    <s v="Listado Predeterminado con SPP"/>
    <s v="Licitación Pública Regular"/>
    <m/>
    <x v="50"/>
    <n v="3"/>
    <n v="3"/>
    <s v="10-5811-03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2212500"/>
    <m/>
    <n v="42037500"/>
    <m/>
    <m/>
    <m/>
    <m/>
    <m/>
    <n v="44250000"/>
    <n v="44250000"/>
    <s v="OK"/>
    <n v="2"/>
    <m/>
    <m/>
  </r>
  <r>
    <x v="0"/>
    <x v="13"/>
    <s v="Regional/Provincial"/>
    <s v="Regional/Provincial"/>
    <s v="Yo_Emprendo_Semilla"/>
    <x v="5"/>
    <n v="5811"/>
    <n v="30"/>
    <n v="26550000"/>
    <n v="885000"/>
    <n v="30"/>
    <m/>
    <m/>
    <s v="Persona"/>
    <s v="Otro"/>
    <s v="CONVENIO HOSPITAL REGIONAL PUERTO MONTT / GENDARMERIA"/>
    <s v="Listado Predeterminado con SPP"/>
    <s v="Licitación Pública Regular"/>
    <m/>
    <x v="50"/>
    <n v="4"/>
    <n v="4"/>
    <s v="10-5811-04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327500"/>
    <m/>
    <n v="25222500"/>
    <m/>
    <m/>
    <m/>
    <m/>
    <m/>
    <n v="26550000"/>
    <n v="26550000"/>
    <s v="OK"/>
    <n v="2"/>
    <m/>
    <m/>
  </r>
  <r>
    <x v="0"/>
    <x v="13"/>
    <s v="Regional/Provincial"/>
    <s v="Regional/Provincial"/>
    <s v="Yo_Emprendo_Semilla"/>
    <x v="5"/>
    <n v="5811"/>
    <n v="106"/>
    <n v="93810000"/>
    <n v="885000"/>
    <n v="106"/>
    <m/>
    <m/>
    <s v="Persona"/>
    <s v="Otro"/>
    <s v="OFICIOS Y SERVICIOS"/>
    <s v="Listado Predeterminado con SPP"/>
    <s v="Licitación Pública Regular"/>
    <m/>
    <x v="50"/>
    <n v="5"/>
    <n v="5"/>
    <s v="10-5811-05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4690500"/>
    <m/>
    <n v="89119500"/>
    <m/>
    <m/>
    <m/>
    <m/>
    <m/>
    <n v="93810000"/>
    <n v="93810000"/>
    <s v="OK"/>
    <n v="2"/>
    <m/>
    <m/>
  </r>
  <r>
    <x v="0"/>
    <x v="13"/>
    <s v="Regional/Provincial"/>
    <s v="Regional/Provincial"/>
    <s v="Yo_Emprendo_Semilla"/>
    <x v="5"/>
    <n v="5821"/>
    <n v="40"/>
    <n v="35400000"/>
    <n v="885000"/>
    <n v="40"/>
    <m/>
    <m/>
    <s v="Persona"/>
    <s v="Otro"/>
    <s v="AFECTADOS INCENDIOS CHILOE"/>
    <s v="Listado Predeterminado con SPP"/>
    <s v="Licitación Pública Regular"/>
    <m/>
    <x v="71"/>
    <n v="6"/>
    <n v="6"/>
    <s v="10-5811-05-22"/>
    <m/>
    <d v="2022-03-15T00:00:00"/>
    <n v="30"/>
    <d v="2022-04-14T00:00:00"/>
    <x v="34"/>
    <n v="8"/>
    <x v="79"/>
    <d v="2022-03-22T00:00:00"/>
    <n v="8"/>
    <d v="2022-03-30T00:00:00"/>
    <d v="2022-04-06T00:00:00"/>
    <n v="15"/>
    <d v="2022-04-21T00:00:00"/>
    <n v="5"/>
    <d v="2022-09-21T00:00:00"/>
    <d v="2022-11-20T00:00:00"/>
    <m/>
    <m/>
    <m/>
    <m/>
    <n v="1770000"/>
    <m/>
    <n v="33630000"/>
    <m/>
    <m/>
    <m/>
    <m/>
    <m/>
    <n v="35400000"/>
    <n v="35400000"/>
    <s v="OK"/>
    <n v="2"/>
    <m/>
    <m/>
  </r>
  <r>
    <x v="0"/>
    <x v="13"/>
    <s v="Regional/Provincial"/>
    <s v="Osorno"/>
    <s v="Yo_Emprendo"/>
    <x v="6"/>
    <n v="4881"/>
    <n v="80"/>
    <n v="68000000"/>
    <n v="850000"/>
    <n v="60"/>
    <m/>
    <s v="SI"/>
    <s v="Persona"/>
    <s v="Grupo objetivo del Programa/Componente"/>
    <s v="REGULAR"/>
    <s v="SPP"/>
    <s v="Licitación Pública Regular"/>
    <n v="1"/>
    <x v="27"/>
    <n v="1"/>
    <n v="1"/>
    <s v="10-488101-01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x v="0"/>
    <x v="13"/>
    <s v="Regional/Provincial"/>
    <s v="Llanquihue"/>
    <s v="Yo_Emprendo"/>
    <x v="6"/>
    <n v="4881"/>
    <n v="80"/>
    <n v="68000000"/>
    <n v="850000"/>
    <n v="60"/>
    <m/>
    <s v="SI"/>
    <s v="Persona"/>
    <s v="Grupo objetivo del Programa/Componente"/>
    <s v="REGULAR"/>
    <s v="SPP"/>
    <s v="Licitación Pública Regular"/>
    <n v="1"/>
    <x v="27"/>
    <n v="2"/>
    <n v="2"/>
    <s v="10-488101-02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x v="0"/>
    <x v="13"/>
    <s v="Regional/Provincial"/>
    <s v="Chiloe"/>
    <s v="Yo_Emprendo"/>
    <x v="6"/>
    <n v="4881"/>
    <n v="60"/>
    <n v="55200000"/>
    <n v="920000"/>
    <n v="40"/>
    <m/>
    <s v="SI"/>
    <s v="Persona"/>
    <s v="Grupo objetivo del Programa/Componente"/>
    <s v="REGULAR"/>
    <s v="SPP"/>
    <s v="Licitación Pública Regular"/>
    <n v="1"/>
    <x v="27"/>
    <n v="3"/>
    <n v="3"/>
    <s v="10-488101-03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2610000"/>
    <m/>
    <n v="52590000"/>
    <m/>
    <m/>
    <m/>
    <m/>
    <n v="55200000"/>
    <n v="55200000"/>
    <s v="OK"/>
    <n v="2"/>
    <m/>
    <m/>
  </r>
  <r>
    <x v="0"/>
    <x v="13"/>
    <s v="Regional/Provincial"/>
    <s v="Palena"/>
    <s v="Yo_Emprendo"/>
    <x v="6"/>
    <n v="4881"/>
    <n v="20"/>
    <n v="19000000"/>
    <n v="950000"/>
    <n v="20"/>
    <m/>
    <s v="SI"/>
    <s v="Persona"/>
    <s v="Grupo objetivo del Programa/Componente"/>
    <s v="REGULAR"/>
    <s v="SPP"/>
    <s v="Licitación Pública Regular"/>
    <n v="1"/>
    <x v="27"/>
    <n v="3"/>
    <n v="3"/>
    <s v="10-488101-03-22"/>
    <m/>
    <d v="2022-03-15T00:00:00"/>
    <n v="30"/>
    <d v="2022-04-14T00:00:00"/>
    <x v="74"/>
    <n v="20"/>
    <x v="39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950000"/>
    <m/>
    <n v="18050000"/>
    <m/>
    <m/>
    <m/>
    <m/>
    <n v="19000000"/>
    <n v="19000000"/>
    <s v="OK"/>
    <n v="2"/>
    <m/>
    <m/>
  </r>
  <r>
    <x v="0"/>
    <x v="13"/>
    <s v="Regional/Provincial"/>
    <s v="Osorno - Llanquihue"/>
    <s v="Yo_Emprendo"/>
    <x v="6"/>
    <n v="4881"/>
    <n v="20"/>
    <n v="18400000"/>
    <n v="920000"/>
    <n v="20"/>
    <m/>
    <s v="NO"/>
    <s v="Persona"/>
    <s v="Grupo objetivo del Programa/Componente"/>
    <s v="Apalancamiento YES/YES SSyOO"/>
    <s v="Listado Predeterminado con SPP"/>
    <s v="Licitación Pública Regular"/>
    <n v="3"/>
    <x v="45"/>
    <n v="1"/>
    <n v="1"/>
    <s v="10-488103-01-22"/>
    <m/>
    <m/>
    <m/>
    <m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Osorno"/>
    <s v="Yo_Emprendo"/>
    <x v="7"/>
    <n v="4883"/>
    <n v="40"/>
    <n v="34000000"/>
    <n v="850000"/>
    <n v="40"/>
    <m/>
    <s v="SI"/>
    <s v="Persona"/>
    <s v="Grupo objetivo del Programa/Componente"/>
    <s v="REGULAR"/>
    <s v="SPP"/>
    <s v="Licitación Pública Regular"/>
    <n v="2"/>
    <x v="28"/>
    <n v="1"/>
    <n v="1"/>
    <s v="10-488302-01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x v="0"/>
    <x v="13"/>
    <s v="Regional/Provincial"/>
    <s v="Llanquihue"/>
    <s v="Yo_Emprendo"/>
    <x v="7"/>
    <n v="4883"/>
    <n v="40"/>
    <n v="34000000"/>
    <n v="850000"/>
    <n v="40"/>
    <m/>
    <s v="SI"/>
    <s v="Persona"/>
    <s v="Grupo objetivo del Programa/Componente"/>
    <s v="REGULAR"/>
    <s v="SPP"/>
    <s v="Licitación Pública Regular"/>
    <n v="2"/>
    <x v="28"/>
    <n v="2"/>
    <n v="2"/>
    <s v="10-488302-02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x v="0"/>
    <x v="13"/>
    <s v="Regional/Provincial"/>
    <s v="Chiloe"/>
    <s v="Yo_Emprendo"/>
    <x v="7"/>
    <n v="4883"/>
    <n v="30"/>
    <n v="28500000"/>
    <n v="950000"/>
    <n v="30"/>
    <m/>
    <s v="SI"/>
    <s v="Persona"/>
    <s v="Grupo objetivo del Programa/Componente"/>
    <s v="REGULAR"/>
    <s v="SPP"/>
    <s v="Licitación Pública Regular"/>
    <n v="2"/>
    <x v="28"/>
    <n v="3"/>
    <n v="3"/>
    <s v="10-488302-03-22"/>
    <m/>
    <d v="2022-03-15T00:00:00"/>
    <n v="30"/>
    <d v="2022-04-14T00:00:00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425000"/>
    <m/>
    <n v="27075000"/>
    <m/>
    <m/>
    <m/>
    <m/>
    <n v="28500000"/>
    <n v="28500000"/>
    <s v="OK"/>
    <n v="2"/>
    <m/>
    <m/>
  </r>
  <r>
    <x v="0"/>
    <x v="13"/>
    <s v="Regional/Provincial"/>
    <s v="Regional/Provincial"/>
    <s v="Yo_Emprendo"/>
    <x v="7"/>
    <n v="4883"/>
    <n v="20"/>
    <n v="18400000"/>
    <n v="920000"/>
    <n v="20"/>
    <m/>
    <s v="SI"/>
    <s v="Persona"/>
    <s v="Grupo objetivo del Programa/Componente"/>
    <s v="Comercio Digital"/>
    <s v="Listado Predeterminado con SPP"/>
    <s v="Licitación Pública Regular"/>
    <n v="4"/>
    <x v="46"/>
    <n v="1"/>
    <n v="1"/>
    <s v="10-488304-01-22"/>
    <m/>
    <m/>
    <m/>
    <s v="--"/>
    <x v="75"/>
    <n v="17"/>
    <x v="39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Llanquihue - Osorno"/>
    <s v="Yo_Emprendo"/>
    <x v="6"/>
    <n v="4881"/>
    <n v="30"/>
    <n v="27600000"/>
    <n v="920000"/>
    <n v="30"/>
    <m/>
    <s v="NO"/>
    <s v="Persona"/>
    <s v="Mujer víctima de violencia"/>
    <s v="Convenio Fiscalia - SERNAMEG"/>
    <s v="Listado Predeterminado con SPP"/>
    <s v="Licitación Pública Regular"/>
    <n v="3"/>
    <x v="45"/>
    <n v="2"/>
    <n v="2"/>
    <s v="10-488103-02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380000"/>
    <m/>
    <n v="26220000"/>
    <m/>
    <m/>
    <m/>
    <m/>
    <n v="27600000"/>
    <n v="27600000"/>
    <s v="OK"/>
    <n v="2"/>
    <m/>
    <m/>
  </r>
  <r>
    <x v="0"/>
    <x v="13"/>
    <s v="Regional/Provincial"/>
    <s v="Llanquihue - Osorno"/>
    <s v="Yo_Emprendo"/>
    <x v="6"/>
    <n v="4881"/>
    <n v="20"/>
    <n v="18400000"/>
    <n v="920000"/>
    <n v="20"/>
    <m/>
    <s v="NO"/>
    <s v="Persona"/>
    <s v="Personas con dependencia y cuidadores"/>
    <s v="Convenio Teleton - SENADIS"/>
    <s v="Listado Predeterminado con SPP"/>
    <s v="Licitación Pública Regular"/>
    <n v="3"/>
    <x v="45"/>
    <n v="3"/>
    <n v="3"/>
    <s v="10-488103-03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Regional/Provincial"/>
    <s v="Yo_Emprendo"/>
    <x v="6"/>
    <n v="4881"/>
    <n v="25"/>
    <n v="23000000"/>
    <n v="920000"/>
    <n v="20"/>
    <m/>
    <s v="NO"/>
    <s v="Persona"/>
    <s v="Grupo objetivo del Programa/Componente"/>
    <s v="Un por definir (convenio)"/>
    <s v="Listado Predeterminado con SPP"/>
    <s v="Licitación Pública Regular"/>
    <n v="3"/>
    <x v="45"/>
    <n v="4"/>
    <n v="4"/>
    <s v="10-488304-01-22"/>
    <m/>
    <m/>
    <m/>
    <s v="--"/>
    <x v="71"/>
    <n v="8"/>
    <x v="3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150000"/>
    <m/>
    <n v="21850000"/>
    <m/>
    <m/>
    <m/>
    <m/>
    <n v="23000000"/>
    <n v="23000000"/>
    <s v="OK"/>
    <n v="2"/>
    <m/>
    <m/>
  </r>
  <r>
    <x v="0"/>
    <x v="13"/>
    <s v="Regional/Provincial"/>
    <s v="Chiloe"/>
    <s v="Yo_Emprendo"/>
    <x v="6"/>
    <n v="4881"/>
    <n v="20"/>
    <n v="18400000"/>
    <n v="920000"/>
    <n v="20"/>
    <m/>
    <s v="SI"/>
    <s v="Persona"/>
    <s v="Grupo objetivo del Programa/Componente"/>
    <s v="Emprendedores de pueblo indigena Chiloé"/>
    <s v="Listado Predeterminado con SPP"/>
    <s v="Licitación Pública Regular"/>
    <n v="3"/>
    <x v="45"/>
    <n v="5"/>
    <n v="5"/>
    <s v="10-488103-05-22"/>
    <m/>
    <m/>
    <m/>
    <s v="--"/>
    <x v="75"/>
    <n v="7"/>
    <x v="8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920000"/>
    <m/>
    <n v="17480000"/>
    <m/>
    <m/>
    <m/>
    <m/>
    <n v="18400000"/>
    <n v="18400000"/>
    <s v="OK"/>
    <n v="2"/>
    <m/>
    <m/>
  </r>
  <r>
    <x v="0"/>
    <x v="13"/>
    <s v="Regional/Provincial"/>
    <s v="Llanquihue"/>
    <s v="Yo_Emprendo"/>
    <x v="12"/>
    <n v="4891"/>
    <n v="20"/>
    <n v="12900000"/>
    <n v="645000"/>
    <n v="20"/>
    <m/>
    <s v="SI"/>
    <s v="Integrante de organización"/>
    <s v="Grupo objetivo del Programa/Componente"/>
    <s v="Agrupaciones de la Prvincia de Llanquihue"/>
    <s v="Listado Predeterminado"/>
    <s v="Licitación Pública Regular"/>
    <n v="5"/>
    <x v="72"/>
    <n v="7"/>
    <n v="7"/>
    <s v="10-489105-07-22"/>
    <m/>
    <m/>
    <m/>
    <s v="--"/>
    <x v="35"/>
    <n v="7"/>
    <x v="3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x v="0"/>
    <x v="13"/>
    <s v="Regional/Provincial"/>
    <s v="Chiloe"/>
    <s v="Yo_Emprendo"/>
    <x v="12"/>
    <n v="4891"/>
    <n v="20"/>
    <n v="12900000"/>
    <n v="645000"/>
    <n v="20"/>
    <m/>
    <s v="SI"/>
    <s v="Integrante de organización"/>
    <s v="Grupo objetivo del Programa/Componente"/>
    <s v="Agrupaciones de la Prvincia de Chiloe"/>
    <s v="Listado Predeterminado"/>
    <s v="Licitación Pública Regular"/>
    <n v="5"/>
    <x v="72"/>
    <n v="7"/>
    <n v="7"/>
    <s v="10-489105-07-22"/>
    <m/>
    <m/>
    <m/>
    <s v="--"/>
    <x v="35"/>
    <n v="7"/>
    <x v="3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x v="0"/>
    <x v="13"/>
    <s v="Regional/Provincial"/>
    <s v="Osorno"/>
    <s v="Yo_Emprendo"/>
    <x v="13"/>
    <n v="4889"/>
    <n v="15"/>
    <n v="16650000"/>
    <n v="1110000"/>
    <n v="15"/>
    <m/>
    <s v="SI"/>
    <s v="Persona"/>
    <s v="Grupo objetivo del Programa/Componente"/>
    <s v="Emprendedores de las Provincias de Osorno y Llanquihue"/>
    <s v="Listado Predeterminado con SPP"/>
    <s v="Licitación Pública Regular"/>
    <n v="6"/>
    <x v="73"/>
    <n v="8"/>
    <n v="8"/>
    <s v="10-488906-08-22"/>
    <m/>
    <m/>
    <m/>
    <s v="--"/>
    <x v="76"/>
    <n v="7"/>
    <x v="81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x v="0"/>
    <x v="13"/>
    <s v="Regional/Provincial"/>
    <s v="Llanquihue"/>
    <s v="Yo_Emprendo"/>
    <x v="13"/>
    <n v="4889"/>
    <n v="15"/>
    <n v="16650000"/>
    <n v="1110000"/>
    <n v="15"/>
    <m/>
    <s v="SI"/>
    <s v="Persona"/>
    <s v="Grupo objetivo del Programa/Componente"/>
    <s v="Emprendedores de las Provincias de Osorno y Llanquihue"/>
    <s v="Listado Predeterminado con SPP"/>
    <s v="Licitación Pública Regular"/>
    <n v="6"/>
    <x v="73"/>
    <n v="8"/>
    <n v="8"/>
    <s v="10-488906-08-22"/>
    <m/>
    <m/>
    <m/>
    <s v="--"/>
    <x v="76"/>
    <n v="7"/>
    <x v="81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x v="0"/>
    <x v="13"/>
    <s v="Puerto Montt"/>
    <s v="Puerto Montt"/>
    <s v="Acción"/>
    <x v="0"/>
    <n v="3881"/>
    <n v="57"/>
    <n v="34218639"/>
    <n v="600327"/>
    <n v="57"/>
    <m/>
    <s v="SI"/>
    <s v="Hogar (Aplica en Acción)"/>
    <s v="Grupo objetivo del Programa/Componente"/>
    <s v="Hogares con NNA, RSH hasta 60% y de Puerto Montt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710931"/>
    <m/>
    <n v="32507708"/>
    <m/>
    <m/>
    <m/>
    <m/>
    <n v="34218639"/>
    <n v="34218639"/>
    <s v="OK"/>
    <n v="2"/>
    <m/>
    <m/>
  </r>
  <r>
    <x v="0"/>
    <x v="13"/>
    <s v="Castro"/>
    <s v="Castro"/>
    <s v="Acción"/>
    <x v="0"/>
    <n v="3881"/>
    <n v="56"/>
    <n v="33618312"/>
    <n v="600327"/>
    <n v="56"/>
    <m/>
    <s v="SI"/>
    <s v="Hogar (Aplica en Acción)"/>
    <s v="Grupo objetivo del Programa/Componente"/>
    <s v="Hogares con NNA, RSH hasta 60% y de Castro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680916"/>
    <m/>
    <n v="31937396"/>
    <m/>
    <m/>
    <m/>
    <m/>
    <n v="33618312"/>
    <n v="33618312"/>
    <s v="OK"/>
    <n v="2"/>
    <m/>
    <m/>
  </r>
  <r>
    <x v="0"/>
    <x v="13"/>
    <s v="Osorno"/>
    <s v="Osorno"/>
    <s v="Acción"/>
    <x v="0"/>
    <n v="3881"/>
    <n v="56"/>
    <n v="33618312"/>
    <n v="600327"/>
    <n v="56"/>
    <m/>
    <s v="SI"/>
    <s v="Hogar (Aplica en Acción)"/>
    <s v="Grupo objetivo del Programa/Componente"/>
    <s v="Hogares con NNA, RSH hasta 60% y de Osorno"/>
    <s v="Listado Predeterminado"/>
    <s v="Licitación Pública Regular"/>
    <m/>
    <x v="55"/>
    <n v="1"/>
    <n v="1"/>
    <s v="10-3881-01-22"/>
    <m/>
    <m/>
    <m/>
    <s v="--"/>
    <x v="77"/>
    <n v="20"/>
    <x v="8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1680916"/>
    <m/>
    <n v="31937396"/>
    <m/>
    <m/>
    <m/>
    <m/>
    <n v="33618312"/>
    <n v="33618312"/>
    <s v="OK"/>
    <n v="2"/>
    <m/>
    <m/>
  </r>
  <r>
    <x v="0"/>
    <x v="13"/>
    <s v="Río Negro"/>
    <s v="Chan Chan"/>
    <s v="Acción_Local"/>
    <x v="3"/>
    <n v="7233"/>
    <n v="1"/>
    <n v="35700000"/>
    <n v="35700000"/>
    <n v="1"/>
    <m/>
    <m/>
    <s v="Territorios/Barrios (Aplica en Acción Local)"/>
    <s v="Grupo objetivo del Programa/Componente"/>
    <s v="Territorio o barrio vulnerable de Río Negro"/>
    <s v="Listado Predeterminado"/>
    <s v="Licitación Pública Regular"/>
    <m/>
    <x v="58"/>
    <n v="2"/>
    <n v="2"/>
    <s v="10-7233-02-22"/>
    <m/>
    <m/>
    <m/>
    <s v="--"/>
    <x v="37"/>
    <n v="20"/>
    <x v="83"/>
    <d v="2022-05-04T00:00:00"/>
    <n v="10"/>
    <d v="2022-05-14T00:00:00"/>
    <d v="2022-05-20T00:00:00"/>
    <n v="20"/>
    <d v="2022-06-09T00:00:00"/>
    <n v="11"/>
    <d v="2023-05-09T00:00:00"/>
    <d v="2023-07-08T00:00:00"/>
    <m/>
    <m/>
    <m/>
    <m/>
    <m/>
    <n v="1785000"/>
    <m/>
    <n v="33915000"/>
    <m/>
    <m/>
    <m/>
    <m/>
    <n v="35700000"/>
    <n v="35700000"/>
    <s v="OK"/>
    <n v="2"/>
    <m/>
    <m/>
  </r>
  <r>
    <x v="0"/>
    <x v="13"/>
    <s v="Río Negro"/>
    <s v="Rio Negr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Río Negro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Puyehue"/>
    <s v="Puyehue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Puyehue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San Pablo"/>
    <s v="San Pablo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San Pablo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3"/>
    <s v="Los Muermos"/>
    <s v="Los Muermos"/>
    <s v="Acción_autogestionada"/>
    <x v="2"/>
    <n v="3701"/>
    <n v="1"/>
    <n v="2088000"/>
    <n v="2088000"/>
    <n v="1"/>
    <m/>
    <s v="SI"/>
    <s v="Organización (Aplica en Accion Autogestonada)"/>
    <s v="Grupo objetivo del Programa/Componente"/>
    <s v="Organizaciones funcionales o territoriales de Los Muermos"/>
    <s v="Autogestionados"/>
    <s v="Licitación Pública Regular"/>
    <m/>
    <x v="57"/>
    <n v="3"/>
    <n v="3"/>
    <s v="10-3701-03-22"/>
    <m/>
    <m/>
    <m/>
    <s v="--"/>
    <x v="78"/>
    <n v="20"/>
    <x v="84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x v="0"/>
    <x v="14"/>
    <s v="Alhué"/>
    <s v="Melipilla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Melipilla"/>
    <s v="Melipilla"/>
    <s v="Yo_Emprendo_Semilla_SSyOO"/>
    <x v="4"/>
    <n v="5911"/>
    <n v="45"/>
    <n v="36000000"/>
    <n v="800000"/>
    <m/>
    <n v="45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x v="0"/>
    <x v="14"/>
    <s v="San Pedro"/>
    <s v="Melipilla"/>
    <s v="Yo_Emprendo_Semilla_SSyOO"/>
    <x v="4"/>
    <n v="5911"/>
    <n v="25"/>
    <n v="20000000"/>
    <n v="800000"/>
    <m/>
    <n v="25"/>
    <s v="NO"/>
    <s v="Persona"/>
    <s v="Grupo objetivo del Programa/Componente"/>
    <s v="Personas Integrantes SSYO"/>
    <s v="SPP"/>
    <s v="Licitación Pública Regular"/>
    <n v="1"/>
    <x v="23"/>
    <m/>
    <n v="1"/>
    <s v="13-591101-0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x v="0"/>
    <x v="14"/>
    <s v="El Monte"/>
    <s v="Talagante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2"/>
    <s v="13-591101-0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Talagante"/>
    <s v="Talagante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2"/>
    <s v="13-591101-0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Padre Hurtado"/>
    <s v="Talagante"/>
    <s v="Yo_Emprendo_Semilla_SSyOO"/>
    <x v="4"/>
    <n v="5911"/>
    <n v="50"/>
    <n v="39303750"/>
    <n v="786075"/>
    <m/>
    <n v="50"/>
    <s v="NO"/>
    <s v="Persona"/>
    <s v="Grupo objetivo del Programa/Componente"/>
    <s v="Personas Integrantes SSYO"/>
    <s v="SPP"/>
    <s v="Licitación Pública Regular"/>
    <n v="1"/>
    <x v="23"/>
    <m/>
    <n v="3"/>
    <s v="13-591101-0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477813"/>
    <m/>
    <m/>
    <m/>
    <m/>
    <m/>
    <n v="9825937"/>
    <m/>
    <m/>
    <n v="39303750"/>
    <n v="39303750"/>
    <s v="OK"/>
    <n v="2"/>
    <m/>
    <m/>
  </r>
  <r>
    <x v="0"/>
    <x v="14"/>
    <s v="Peñaflor"/>
    <s v="Talagante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1"/>
    <x v="23"/>
    <m/>
    <n v="3"/>
    <s v="13-591101-0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686688"/>
    <m/>
    <m/>
    <m/>
    <m/>
    <m/>
    <n v="5895562"/>
    <m/>
    <m/>
    <n v="23582250"/>
    <n v="23582250"/>
    <s v="OK"/>
    <n v="2"/>
    <m/>
    <m/>
  </r>
  <r>
    <x v="0"/>
    <x v="14"/>
    <s v="Colina"/>
    <s v="Chacabuco "/>
    <s v="Yo_Emprendo_Semilla_SSyOO"/>
    <x v="4"/>
    <n v="5911"/>
    <n v="40"/>
    <n v="32000000"/>
    <n v="800000"/>
    <m/>
    <n v="4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4000000"/>
    <m/>
    <m/>
    <m/>
    <m/>
    <m/>
    <n v="8000000"/>
    <m/>
    <m/>
    <n v="32000000"/>
    <n v="32000000"/>
    <s v="OK"/>
    <n v="2"/>
    <m/>
    <m/>
  </r>
  <r>
    <x v="0"/>
    <x v="14"/>
    <s v="Lampa "/>
    <s v="Chacabuco "/>
    <s v="Yo_Emprendo_Semilla_SSyOO"/>
    <x v="4"/>
    <n v="5911"/>
    <n v="30"/>
    <n v="24000000"/>
    <n v="800000"/>
    <m/>
    <n v="3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8000000"/>
    <m/>
    <m/>
    <m/>
    <m/>
    <m/>
    <n v="6000000"/>
    <m/>
    <m/>
    <n v="24000000"/>
    <n v="24000000"/>
    <s v="OK"/>
    <n v="2"/>
    <m/>
    <m/>
  </r>
  <r>
    <x v="0"/>
    <x v="14"/>
    <s v="Tiltil"/>
    <s v="Chacabuco 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4"/>
    <s v="13-591101-0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Pirque"/>
    <s v="Cordillera Sur"/>
    <s v="Yo_Emprendo_Semilla_SSyOO"/>
    <x v="4"/>
    <n v="5911"/>
    <n v="25"/>
    <n v="20000000"/>
    <n v="800000"/>
    <m/>
    <n v="25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x v="0"/>
    <x v="14"/>
    <s v="Puente Alto"/>
    <s v="Cordillera Sur"/>
    <s v="Yo_Emprendo_Semilla_SSyOO"/>
    <x v="4"/>
    <n v="5911"/>
    <n v="45"/>
    <n v="36000000"/>
    <n v="800000"/>
    <m/>
    <n v="45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x v="0"/>
    <x v="14"/>
    <s v="San José de Maipo"/>
    <s v="Cordillera Sur"/>
    <s v="Yo_Emprendo_Semilla_SSyOO"/>
    <x v="4"/>
    <n v="5911"/>
    <n v="20"/>
    <n v="16000000"/>
    <n v="800000"/>
    <m/>
    <n v="20"/>
    <s v="NO"/>
    <s v="Persona"/>
    <s v="Grupo objetivo del Programa/Componente"/>
    <s v="Personas Integrantes SSYO"/>
    <s v="SPP"/>
    <s v="Licitación Pública Regular"/>
    <n v="1"/>
    <x v="23"/>
    <m/>
    <n v="5"/>
    <s v="13-591101-0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x v="0"/>
    <x v="14"/>
    <s v="Buin"/>
    <s v="Maipo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6"/>
    <s v="13-591101-0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Paine"/>
    <s v="Maipo"/>
    <s v="Yo_Emprendo_Semilla_SSyOO"/>
    <x v="4"/>
    <n v="5911"/>
    <n v="40"/>
    <n v="31443000"/>
    <n v="786075"/>
    <m/>
    <n v="40"/>
    <s v="NO"/>
    <s v="Persona"/>
    <s v="Grupo objetivo del Programa/Componente"/>
    <s v="Personas Integrantes SSYO"/>
    <s v="SPP"/>
    <s v="Licitación Pública Regular"/>
    <n v="1"/>
    <x v="23"/>
    <m/>
    <n v="6"/>
    <s v="13-591101-0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x v="0"/>
    <x v="14"/>
    <s v="La Pintana"/>
    <s v="Cordillera Sur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7"/>
    <s v="13-591101-0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Puente Alto"/>
    <s v="Cordillera Sur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8"/>
    <s v="13-591101-0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San Bernardo"/>
    <s v="Maipo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9"/>
    <s v="13-591101-09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Conchalí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10"/>
    <s v="13-591101-1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Huechurab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10"/>
    <s v="13-591101-1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Quilicura"/>
    <s v="Centro Nor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1"/>
    <s v="13-591101-1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Lo Barnechea"/>
    <s v="Centro Norte"/>
    <s v="Yo_Emprendo_Semilla_SSyOO"/>
    <x v="4"/>
    <n v="5911"/>
    <n v="10"/>
    <n v="7750000"/>
    <n v="775000"/>
    <m/>
    <n v="10"/>
    <s v="NO"/>
    <s v="Persona"/>
    <s v="Grupo objetivo del Programa/Componente"/>
    <s v="Personas Integrantes SSYO"/>
    <s v="SPP"/>
    <s v="Licitación Pública Regular"/>
    <n v="1"/>
    <x v="23"/>
    <m/>
    <n v="12"/>
    <s v="13-591101-1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812500"/>
    <m/>
    <m/>
    <m/>
    <m/>
    <m/>
    <n v="1937500"/>
    <m/>
    <m/>
    <n v="7750000"/>
    <n v="7750000"/>
    <s v="OK"/>
    <n v="2"/>
    <m/>
    <m/>
  </r>
  <r>
    <x v="0"/>
    <x v="14"/>
    <s v="Recoleta"/>
    <s v="Centro Norte"/>
    <s v="Yo_Emprendo_Semilla_SSyOO"/>
    <x v="4"/>
    <n v="5911"/>
    <n v="70"/>
    <n v="54250000"/>
    <n v="775000"/>
    <m/>
    <n v="70"/>
    <s v="NO"/>
    <s v="Persona"/>
    <s v="Grupo objetivo del Programa/Componente"/>
    <s v="Personas Integrantes SSYO"/>
    <s v="SPP"/>
    <s v="Licitación Pública Regular"/>
    <n v="1"/>
    <x v="23"/>
    <m/>
    <n v="12"/>
    <s v="13-591101-1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0687500"/>
    <m/>
    <m/>
    <m/>
    <m/>
    <m/>
    <n v="13562500"/>
    <m/>
    <m/>
    <n v="54250000"/>
    <n v="54250000"/>
    <s v="OK"/>
    <n v="2"/>
    <m/>
    <m/>
  </r>
  <r>
    <x v="0"/>
    <x v="14"/>
    <s v="Santiago"/>
    <s v="Centro Nor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3"/>
    <s v="13-591101-1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Macul"/>
    <s v="Oriente"/>
    <s v="Yo_Emprendo_Semilla_SSyOO"/>
    <x v="4"/>
    <n v="5911"/>
    <n v="65"/>
    <n v="51376000"/>
    <n v="790400"/>
    <m/>
    <n v="65"/>
    <s v="NO"/>
    <s v="Persona"/>
    <s v="Grupo objetivo del Programa/Componente"/>
    <s v="Personas Integrantes SSYO"/>
    <s v="SPP"/>
    <s v="Licitación Pública Regular"/>
    <n v="1"/>
    <x v="23"/>
    <m/>
    <n v="14"/>
    <s v="13-591101-1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x v="0"/>
    <x v="14"/>
    <s v="Providencia"/>
    <s v="Oriente"/>
    <s v="Yo_Emprendo_Semilla_SSyOO"/>
    <x v="4"/>
    <n v="5911"/>
    <n v="25"/>
    <n v="19760000"/>
    <n v="790400"/>
    <m/>
    <n v="25"/>
    <s v="NO"/>
    <s v="Persona"/>
    <s v="Grupo objetivo del Programa/Componente"/>
    <s v="Personas Integrantes SSYO"/>
    <s v="SPP"/>
    <s v="Licitación Pública Regular"/>
    <n v="1"/>
    <x v="23"/>
    <m/>
    <n v="14"/>
    <s v="13-591101-1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x v="0"/>
    <x v="14"/>
    <s v="La Florida"/>
    <s v="Oriente"/>
    <s v="Yo_Emprendo_Semilla_SSyOO"/>
    <x v="4"/>
    <n v="5911"/>
    <n v="65"/>
    <n v="51376000"/>
    <n v="790400"/>
    <m/>
    <n v="65"/>
    <s v="NO"/>
    <s v="Persona"/>
    <s v="Grupo objetivo del Programa/Componente"/>
    <s v="Personas Integrantes SSYO"/>
    <s v="SPP"/>
    <s v="Licitación Pública Regular"/>
    <n v="1"/>
    <x v="23"/>
    <m/>
    <n v="15"/>
    <s v="13-591101-1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x v="0"/>
    <x v="14"/>
    <s v="La Reina"/>
    <s v="Oriente"/>
    <s v="Yo_Emprendo_Semilla_SSyOO"/>
    <x v="4"/>
    <n v="5911"/>
    <n v="25"/>
    <n v="19760000"/>
    <n v="790400"/>
    <m/>
    <n v="25"/>
    <s v="NO"/>
    <s v="Persona"/>
    <s v="Grupo objetivo del Programa/Componente"/>
    <s v="Personas Integrantes SSYO"/>
    <s v="SPP"/>
    <s v="Licitación Pública Regular"/>
    <n v="1"/>
    <x v="23"/>
    <m/>
    <n v="15"/>
    <s v="13-591101-1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x v="0"/>
    <x v="14"/>
    <s v="La Granja"/>
    <s v="Or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16"/>
    <s v="13-591101-1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Ñuñoa"/>
    <s v="Oriente"/>
    <s v="Yo_Emprendo_Semilla_SSyOO"/>
    <x v="4"/>
    <n v="5911"/>
    <n v="50"/>
    <n v="23250000"/>
    <n v="465000"/>
    <m/>
    <n v="50"/>
    <s v="NO"/>
    <s v="Persona"/>
    <s v="Grupo objetivo del Programa/Componente"/>
    <s v="Personas Integrantes SSYO"/>
    <s v="SPP"/>
    <s v="Licitación Pública Regular"/>
    <n v="1"/>
    <x v="23"/>
    <m/>
    <n v="18"/>
    <s v="13-591101-1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437500"/>
    <m/>
    <m/>
    <m/>
    <m/>
    <m/>
    <n v="5812500"/>
    <m/>
    <m/>
    <n v="23250000"/>
    <n v="23250000"/>
    <s v="OK"/>
    <n v="2"/>
    <m/>
    <m/>
  </r>
  <r>
    <x v="0"/>
    <x v="14"/>
    <s v="Peñalolén"/>
    <s v="Oriente"/>
    <s v="Yo_Emprendo_Semilla_SSyOO"/>
    <x v="4"/>
    <n v="5911"/>
    <n v="30"/>
    <n v="38750000"/>
    <n v="1291667"/>
    <m/>
    <n v="30"/>
    <s v="NO"/>
    <s v="Persona"/>
    <s v="Grupo objetivo del Programa/Componente"/>
    <s v="Personas Integrantes SSYO"/>
    <s v="SPP"/>
    <s v="Licitación Pública Regular"/>
    <n v="1"/>
    <x v="23"/>
    <m/>
    <n v="17"/>
    <s v="13-591101-1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062500"/>
    <m/>
    <m/>
    <m/>
    <m/>
    <m/>
    <n v="9687500"/>
    <m/>
    <m/>
    <n v="38750000"/>
    <n v="38750000"/>
    <s v="OK"/>
    <n v="2"/>
    <m/>
    <m/>
  </r>
  <r>
    <x v="0"/>
    <x v="14"/>
    <s v="San Joaquín"/>
    <s v="Or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18"/>
    <s v="13-591101-18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Cerro Navia"/>
    <s v="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19"/>
    <s v="13-591101-19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Estación Central"/>
    <s v="Poniente"/>
    <s v="Yo_Emprendo_Semilla_SSyOO"/>
    <x v="4"/>
    <n v="5911"/>
    <n v="35"/>
    <n v="27125000"/>
    <n v="775000"/>
    <m/>
    <n v="35"/>
    <s v="NO"/>
    <s v="Persona"/>
    <s v="Grupo objetivo del Programa/Componente"/>
    <s v="Personas Integrantes SSYO"/>
    <s v="SPP"/>
    <s v="Licitación Pública Regular"/>
    <n v="1"/>
    <x v="23"/>
    <m/>
    <n v="20"/>
    <s v="13-591101-2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0343750"/>
    <m/>
    <m/>
    <m/>
    <m/>
    <m/>
    <n v="6781250"/>
    <m/>
    <m/>
    <n v="27125000"/>
    <n v="27125000"/>
    <s v="OK"/>
    <n v="2"/>
    <m/>
    <m/>
  </r>
  <r>
    <x v="0"/>
    <x v="14"/>
    <s v="Pudahuel"/>
    <s v="Poniente"/>
    <s v="Yo_Emprendo_Semilla_SSyOO"/>
    <x v="4"/>
    <n v="5911"/>
    <n v="45"/>
    <n v="34875000"/>
    <n v="775000"/>
    <m/>
    <n v="45"/>
    <s v="NO"/>
    <s v="Persona"/>
    <s v="Grupo objetivo del Programa/Componente"/>
    <s v="Personas Integrantes SSYO"/>
    <s v="SPP"/>
    <s v="Licitación Pública Regular"/>
    <n v="1"/>
    <x v="23"/>
    <m/>
    <n v="20"/>
    <s v="13-591101-20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156250"/>
    <m/>
    <m/>
    <m/>
    <m/>
    <m/>
    <n v="8718750"/>
    <m/>
    <m/>
    <n v="34875000"/>
    <n v="34875000"/>
    <s v="OK"/>
    <n v="2"/>
    <m/>
    <m/>
  </r>
  <r>
    <x v="0"/>
    <x v="14"/>
    <s v="Lo Prado"/>
    <s v="Poniente"/>
    <s v="Yo_Emprendo_Semilla_SSyOO"/>
    <x v="4"/>
    <n v="5911"/>
    <n v="45"/>
    <n v="35568000"/>
    <n v="790400"/>
    <m/>
    <n v="45"/>
    <s v="NO"/>
    <s v="Persona"/>
    <s v="Grupo objetivo del Programa/Componente"/>
    <s v="Personas Integrantes SSYO"/>
    <s v="SPP"/>
    <s v="Licitación Pública Regular"/>
    <n v="1"/>
    <x v="23"/>
    <m/>
    <n v="21"/>
    <s v="13-591101-2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x v="0"/>
    <x v="14"/>
    <s v="Quinta Normal"/>
    <s v="Poniente"/>
    <s v="Yo_Emprendo_Semilla_SSyOO"/>
    <x v="4"/>
    <n v="5911"/>
    <n v="45"/>
    <n v="35568000"/>
    <n v="790400"/>
    <m/>
    <n v="45"/>
    <s v="NO"/>
    <s v="Persona"/>
    <s v="Grupo objetivo del Programa/Componente"/>
    <s v="Personas Integrantes SSYO"/>
    <s v="SPP"/>
    <s v="Licitación Pública Regular"/>
    <n v="1"/>
    <x v="23"/>
    <m/>
    <n v="21"/>
    <s v="13-591101-21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x v="0"/>
    <x v="14"/>
    <s v="Renca"/>
    <s v="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22"/>
    <s v="13-591101-22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Cerrillos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3"/>
    <s v="13-591101-2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Maipú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3"/>
    <s v="13-591101-23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El Bosque"/>
    <s v="Sur Poniente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1"/>
    <x v="23"/>
    <m/>
    <n v="24"/>
    <s v="13-591101-24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x v="0"/>
    <x v="14"/>
    <s v="La Cisterna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5"/>
    <s v="13-591101-2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Lo Espejo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1"/>
    <x v="23"/>
    <m/>
    <n v="25"/>
    <s v="13-591101-25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x v="0"/>
    <x v="14"/>
    <s v="Pedro Aguirre Cerda"/>
    <s v="Sur Poniente"/>
    <s v="Yo_Emprendo_Semilla_SSyOO"/>
    <x v="4"/>
    <n v="5911"/>
    <n v="50"/>
    <n v="31616000"/>
    <n v="632320"/>
    <m/>
    <n v="50"/>
    <s v="NO"/>
    <s v="Persona"/>
    <s v="Grupo objetivo del Programa/Componente"/>
    <s v="Personas Integrantes SSYO"/>
    <s v="SPP"/>
    <s v="Licitación Pública Regular"/>
    <n v="1"/>
    <x v="23"/>
    <m/>
    <n v="26"/>
    <s v="13-591101-2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712000"/>
    <m/>
    <m/>
    <m/>
    <m/>
    <m/>
    <n v="7904000"/>
    <m/>
    <m/>
    <n v="31616000"/>
    <n v="31616000"/>
    <s v="OK"/>
    <n v="2"/>
    <m/>
    <m/>
  </r>
  <r>
    <x v="0"/>
    <x v="14"/>
    <s v="San Miguel"/>
    <s v="Sur Poniente"/>
    <s v="Yo_Emprendo_Semilla_SSyOO"/>
    <x v="4"/>
    <n v="5911"/>
    <n v="40"/>
    <n v="39520000"/>
    <n v="988000"/>
    <m/>
    <n v="40"/>
    <s v="NO"/>
    <s v="Persona"/>
    <s v="Grupo objetivo del Programa/Componente"/>
    <s v="Personas Integrantes SSYO"/>
    <s v="SPP"/>
    <s v="Licitación Pública Regular"/>
    <n v="1"/>
    <x v="23"/>
    <m/>
    <n v="26"/>
    <s v="13-591101-26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640000"/>
    <m/>
    <m/>
    <m/>
    <m/>
    <m/>
    <n v="9880000"/>
    <m/>
    <m/>
    <n v="39520000"/>
    <n v="39520000"/>
    <s v="OK"/>
    <n v="2"/>
    <m/>
    <m/>
  </r>
  <r>
    <x v="0"/>
    <x v="14"/>
    <s v="San Ramón"/>
    <s v="Sur 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1"/>
    <x v="23"/>
    <m/>
    <n v="27"/>
    <s v="13-591101-27-22"/>
    <m/>
    <d v="2022-03-15T00:00:00"/>
    <n v="17"/>
    <d v="2022-04-01T00:00:00"/>
    <x v="48"/>
    <n v="28"/>
    <x v="29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x v="0"/>
    <x v="14"/>
    <s v="Regional/Provincial"/>
    <s v="Nor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1"/>
    <s v="13-591102-01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Centro Nor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2"/>
    <s v="13-591102-02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Ponien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3"/>
    <s v="13-591102-03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Oriente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4"/>
    <s v="13-591102-04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Sur"/>
    <s v="Yo_Emprendo_Semilla_SSyOO"/>
    <x v="4"/>
    <n v="5911"/>
    <n v="90"/>
    <n v="74700000"/>
    <n v="830000"/>
    <m/>
    <n v="90"/>
    <s v="NO"/>
    <s v="Persona"/>
    <s v="Adultos mayores"/>
    <s v="Personas  Mayores Participantes Programa Vinculos (SSyO)"/>
    <s v="Listado Predeterminado con SPP"/>
    <s v="Renovación de Contrato"/>
    <n v="2"/>
    <x v="59"/>
    <m/>
    <n v="5"/>
    <s v="13-591102-05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x v="0"/>
    <x v="14"/>
    <s v="Regional/Provincial"/>
    <s v="Regional Calle"/>
    <s v="Yo_Emprendo_Semilla_SSyOO"/>
    <x v="4"/>
    <n v="5911"/>
    <n v="80"/>
    <n v="66784000"/>
    <n v="834800"/>
    <m/>
    <n v="80"/>
    <s v="NO"/>
    <s v="Persona"/>
    <s v="Grupo objetivo del Programa/Componente"/>
    <s v="Personas en Situacion Calle - Programa Calle SSYO"/>
    <s v="Listado Predeterminado con SPP"/>
    <s v="Renovación de Contrato"/>
    <n v="3"/>
    <x v="60"/>
    <m/>
    <n v="1"/>
    <s v="13-591103-01-22"/>
    <m/>
    <d v="2022-03-15T00:00:00"/>
    <n v="17"/>
    <d v="2022-04-01T00:00:00"/>
    <x v="79"/>
    <m/>
    <x v="85"/>
    <m/>
    <m/>
    <s v="--"/>
    <m/>
    <m/>
    <d v="2022-04-22T00:00:00"/>
    <n v="8"/>
    <d v="2022-12-22T00:00:00"/>
    <d v="2023-02-20T00:00:00"/>
    <m/>
    <m/>
    <m/>
    <m/>
    <n v="50088000"/>
    <m/>
    <m/>
    <m/>
    <m/>
    <n v="16696000"/>
    <m/>
    <m/>
    <n v="66784000"/>
    <n v="66784000"/>
    <s v="OK"/>
    <n v="2"/>
    <m/>
    <m/>
  </r>
  <r>
    <x v="0"/>
    <x v="14"/>
    <s v="Regional/Provincial"/>
    <s v="Regional PeSD"/>
    <s v="Yo_Emprendo_Semilla"/>
    <x v="5"/>
    <n v="5811"/>
    <n v="90"/>
    <n v="81000000"/>
    <n v="900000"/>
    <n v="90"/>
    <m/>
    <s v="NO"/>
    <s v="Persona"/>
    <s v="Personas con dependencia y cuidadores"/>
    <s v="Personas en Situación de Discapacidad y Cuidadores/as"/>
    <s v="Listado Predeterminado con SPP"/>
    <s v="Renovación de Contrato"/>
    <n v="1"/>
    <x v="24"/>
    <m/>
    <n v="2"/>
    <s v="13-581101-02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60750000"/>
    <m/>
    <m/>
    <m/>
    <m/>
    <m/>
    <n v="20250000"/>
    <m/>
    <n v="81000000"/>
    <n v="81000000"/>
    <s v="OK"/>
    <n v="2"/>
    <m/>
    <m/>
  </r>
  <r>
    <x v="0"/>
    <x v="14"/>
    <s v="Regional/Provincial"/>
    <s v="Regional Teletón"/>
    <s v="Yo_Emprendo_Semilla"/>
    <x v="5"/>
    <n v="5811"/>
    <n v="60"/>
    <n v="54000000"/>
    <n v="900000"/>
    <n v="60"/>
    <m/>
    <s v="NO"/>
    <s v="Persona"/>
    <s v="Personas con dependencia y cuidadores"/>
    <s v="Pacientes y Cuidadores Teletón"/>
    <s v="Listado Predeterminado con SPP"/>
    <s v="Renovación de Contrato"/>
    <n v="2"/>
    <x v="25"/>
    <m/>
    <n v="3"/>
    <s v="13-581102-03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43200000"/>
    <m/>
    <m/>
    <m/>
    <m/>
    <m/>
    <n v="10800000"/>
    <m/>
    <n v="54000000"/>
    <n v="54000000"/>
    <s v="OK"/>
    <n v="2"/>
    <m/>
    <m/>
  </r>
  <r>
    <x v="0"/>
    <x v="14"/>
    <s v="Regional/Provincial"/>
    <s v="Regional Abriendo Caminos"/>
    <s v="Yo_Emprendo_Semilla_SSyOO"/>
    <x v="4"/>
    <n v="5911"/>
    <n v="90"/>
    <n v="70200000"/>
    <n v="780000"/>
    <m/>
    <n v="90"/>
    <s v="NO"/>
    <s v="Persona"/>
    <s v="Grupo objetivo del Programa/Componente"/>
    <s v="Participantes Programa Abriendo Caminos SSYO"/>
    <s v="Listado Predeterminado con SPP"/>
    <s v="Renovación de Contrato"/>
    <n v="4"/>
    <x v="61"/>
    <m/>
    <n v="4"/>
    <s v="13-591104-04-22"/>
    <m/>
    <d v="2022-03-15T00:00:00"/>
    <n v="17"/>
    <d v="2022-04-01T00:00:00"/>
    <x v="79"/>
    <m/>
    <x v="85"/>
    <m/>
    <m/>
    <s v="--"/>
    <m/>
    <m/>
    <d v="2022-05-20T00:00:00"/>
    <n v="9"/>
    <d v="2023-02-20T00:00:00"/>
    <d v="2023-04-21T00:00:00"/>
    <m/>
    <m/>
    <m/>
    <m/>
    <n v="49140000"/>
    <m/>
    <m/>
    <m/>
    <m/>
    <m/>
    <n v="21060000"/>
    <m/>
    <n v="70200000"/>
    <n v="70200000"/>
    <s v="OK"/>
    <n v="2"/>
    <m/>
    <m/>
  </r>
  <r>
    <x v="0"/>
    <x v="14"/>
    <s v="Curacaví"/>
    <s v="Melipilla"/>
    <s v="Yo_Emprendo_Semilla_SSyOO"/>
    <x v="4"/>
    <n v="5911"/>
    <n v="35"/>
    <n v="27512625"/>
    <n v="786075"/>
    <m/>
    <n v="35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x v="0"/>
    <x v="14"/>
    <s v="Melipilla"/>
    <s v="Melipilla"/>
    <s v="Yo_Emprendo_Semilla_SSyOO"/>
    <x v="4"/>
    <n v="5911"/>
    <n v="25"/>
    <n v="19651875"/>
    <n v="786075"/>
    <m/>
    <n v="25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4738906"/>
    <m/>
    <m/>
    <m/>
    <m/>
    <n v="4912969"/>
    <m/>
    <n v="19651875"/>
    <n v="19651875"/>
    <s v="OK"/>
    <n v="2"/>
    <m/>
    <m/>
  </r>
  <r>
    <x v="0"/>
    <x v="14"/>
    <s v="María Pinto"/>
    <s v="Melipilla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1"/>
    <s v="13-591105-0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Talagante"/>
    <s v="Talagante"/>
    <s v="Yo_Emprendo_Semilla_SSyOO"/>
    <x v="4"/>
    <n v="5911"/>
    <n v="15"/>
    <n v="11791125"/>
    <n v="786075"/>
    <m/>
    <n v="15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8843344"/>
    <m/>
    <m/>
    <m/>
    <m/>
    <n v="2947781"/>
    <m/>
    <n v="11791125"/>
    <n v="11791125"/>
    <s v="OK"/>
    <n v="2"/>
    <m/>
    <m/>
  </r>
  <r>
    <x v="0"/>
    <x v="14"/>
    <s v="Peñaflor"/>
    <s v="Talagante"/>
    <s v="Yo_Emprendo_Semilla_SSyOO"/>
    <x v="4"/>
    <n v="5911"/>
    <n v="35"/>
    <n v="27512625"/>
    <n v="786075"/>
    <m/>
    <n v="35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x v="0"/>
    <x v="14"/>
    <s v="Isla De Maipo"/>
    <s v="Talagante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2"/>
    <s v="13-591105-0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Colina"/>
    <s v="Chacabuco 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Lampa "/>
    <s v="Chacabuco 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Tiltil"/>
    <s v="Chacabuco 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3"/>
    <s v="13-591105-0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Puente Alto"/>
    <s v="Cordillera Sur"/>
    <s v="Yo_Emprendo_Semilla_SSyOO"/>
    <x v="4"/>
    <n v="5911"/>
    <n v="90"/>
    <n v="71136000"/>
    <n v="790400"/>
    <m/>
    <n v="90"/>
    <s v="NO"/>
    <s v="Persona"/>
    <s v="Grupo objetivo del Programa/Componente"/>
    <s v="Personas Integrantes SSYO"/>
    <s v="SPP"/>
    <s v="Licitación Pública Regular"/>
    <n v="5"/>
    <x v="65"/>
    <m/>
    <n v="4"/>
    <s v="13-591105-0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53352000"/>
    <m/>
    <m/>
    <m/>
    <m/>
    <n v="17784000"/>
    <m/>
    <n v="71136000"/>
    <n v="71136000"/>
    <s v="OK"/>
    <n v="2"/>
    <m/>
    <m/>
  </r>
  <r>
    <x v="0"/>
    <x v="14"/>
    <s v="Buin"/>
    <s v="Maipo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Paine"/>
    <s v="Maipo"/>
    <s v="Yo_Emprendo_Semilla_SSyOO"/>
    <x v="4"/>
    <n v="5911"/>
    <n v="20"/>
    <n v="15721500"/>
    <n v="786075"/>
    <m/>
    <n v="2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x v="0"/>
    <x v="14"/>
    <s v="Calera De Tango"/>
    <s v="Maipo"/>
    <s v="Yo_Emprendo_Semilla_SSyOO"/>
    <x v="4"/>
    <n v="5911"/>
    <n v="30"/>
    <n v="23582250"/>
    <n v="786075"/>
    <m/>
    <n v="30"/>
    <s v="NO"/>
    <s v="Persona"/>
    <s v="Grupo objetivo del Programa/Componente"/>
    <s v="Personas Integrantes SSYO"/>
    <s v="SPP"/>
    <s v="Licitación Pública Regular"/>
    <n v="5"/>
    <x v="65"/>
    <m/>
    <n v="5"/>
    <s v="13-591105-0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x v="0"/>
    <x v="14"/>
    <s v="La Pintana"/>
    <s v="Cordillera Sur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6"/>
    <s v="13-591105-06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San Bernardo"/>
    <s v="Maipo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7"/>
    <s v="13-591105-0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Conchalí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8"/>
    <s v="13-591105-08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Huechurab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8"/>
    <s v="13-591105-08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Recoleta"/>
    <s v="Centro Nor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Santiago"/>
    <s v="Centro Nor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Independencia"/>
    <s v="Centro Nor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9"/>
    <s v="13-591105-09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Las Condes"/>
    <s v="Or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0"/>
    <s v="13-591105-10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a Florida"/>
    <s v="Oriente"/>
    <s v="Yo_Emprendo_Semilla_SSyOO"/>
    <x v="4"/>
    <n v="5911"/>
    <n v="60"/>
    <n v="46500000"/>
    <n v="775000"/>
    <m/>
    <n v="60"/>
    <s v="NO"/>
    <s v="Persona"/>
    <s v="Grupo objetivo del Programa/Componente"/>
    <s v="Personas Integrantes SSYO"/>
    <s v="SPP"/>
    <s v="Licitación Pública Regular"/>
    <n v="5"/>
    <x v="65"/>
    <m/>
    <n v="10"/>
    <s v="13-591105-10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34875000"/>
    <m/>
    <m/>
    <m/>
    <m/>
    <n v="11625000"/>
    <m/>
    <n v="46500000"/>
    <n v="46500000"/>
    <s v="OK"/>
    <n v="2"/>
    <m/>
    <m/>
  </r>
  <r>
    <x v="0"/>
    <x v="14"/>
    <s v="La Granja"/>
    <s v="Or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1"/>
    <s v="13-591105-1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Peñalolén"/>
    <s v="Oriente"/>
    <s v="Yo_Emprendo_Semilla_SSyOO"/>
    <x v="4"/>
    <n v="5911"/>
    <n v="70"/>
    <n v="55328000"/>
    <n v="790400"/>
    <m/>
    <n v="70"/>
    <s v="NO"/>
    <s v="Persona"/>
    <s v="Grupo objetivo del Programa/Componente"/>
    <s v="Personas Integrantes SSYO"/>
    <s v="SPP"/>
    <s v="Licitación Pública Regular"/>
    <n v="5"/>
    <x v="65"/>
    <m/>
    <n v="11"/>
    <s v="13-591105-11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1496000"/>
    <m/>
    <m/>
    <m/>
    <m/>
    <n v="13832000"/>
    <m/>
    <n v="55328000"/>
    <n v="55328000"/>
    <s v="OK"/>
    <n v="2"/>
    <m/>
    <m/>
  </r>
  <r>
    <x v="0"/>
    <x v="14"/>
    <s v="Cerro Navia"/>
    <s v="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12"/>
    <s v="13-591105-12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Estación Central"/>
    <s v="Poniente"/>
    <s v="Yo_Emprendo_Semilla_SSyOO"/>
    <x v="4"/>
    <n v="5911"/>
    <n v="30"/>
    <n v="23250000"/>
    <n v="775000"/>
    <m/>
    <n v="30"/>
    <s v="NO"/>
    <s v="Persona"/>
    <s v="Grupo objetivo del Programa/Componente"/>
    <s v="Personas Integrantes SSYO"/>
    <s v="SPP"/>
    <s v="Licitación Pública Regular"/>
    <n v="5"/>
    <x v="65"/>
    <m/>
    <n v="13"/>
    <s v="13-591105-1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7437500"/>
    <m/>
    <m/>
    <m/>
    <m/>
    <n v="5812500"/>
    <m/>
    <n v="23250000"/>
    <n v="23250000"/>
    <s v="OK"/>
    <n v="2"/>
    <m/>
    <m/>
  </r>
  <r>
    <x v="0"/>
    <x v="14"/>
    <s v="Pudahuel"/>
    <s v="Poniente"/>
    <s v="Yo_Emprendo_Semilla_SSyOO"/>
    <x v="4"/>
    <n v="5911"/>
    <n v="50"/>
    <n v="38750000"/>
    <n v="775000"/>
    <m/>
    <n v="50"/>
    <s v="NO"/>
    <s v="Persona"/>
    <s v="Grupo objetivo del Programa/Componente"/>
    <s v="Personas Integrantes SSYO"/>
    <s v="SPP"/>
    <s v="Licitación Pública Regular"/>
    <n v="5"/>
    <x v="65"/>
    <m/>
    <n v="13"/>
    <s v="13-591105-13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9062500"/>
    <m/>
    <m/>
    <m/>
    <m/>
    <n v="9687500"/>
    <m/>
    <n v="38750000"/>
    <n v="38750000"/>
    <s v="OK"/>
    <n v="2"/>
    <m/>
    <m/>
  </r>
  <r>
    <x v="0"/>
    <x v="14"/>
    <s v="Lo Prado"/>
    <s v="Poniente"/>
    <s v="Yo_Emprendo_Semilla_SSyOO"/>
    <x v="4"/>
    <n v="5911"/>
    <n v="35"/>
    <n v="27125000"/>
    <n v="775000"/>
    <m/>
    <n v="35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0343750"/>
    <m/>
    <m/>
    <m/>
    <m/>
    <n v="6781250"/>
    <m/>
    <n v="27125000"/>
    <n v="27125000"/>
    <s v="OK"/>
    <n v="2"/>
    <m/>
    <m/>
  </r>
  <r>
    <x v="0"/>
    <x v="14"/>
    <s v="Quinta Normal"/>
    <s v="Poniente"/>
    <s v="Yo_Emprendo_Semilla_SSyOO"/>
    <x v="4"/>
    <n v="5911"/>
    <n v="25"/>
    <n v="19375000"/>
    <n v="775000"/>
    <m/>
    <n v="25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4531250"/>
    <m/>
    <m/>
    <m/>
    <m/>
    <n v="4843750"/>
    <m/>
    <n v="19375000"/>
    <n v="19375000"/>
    <s v="OK"/>
    <n v="2"/>
    <m/>
    <m/>
  </r>
  <r>
    <x v="0"/>
    <x v="14"/>
    <s v="Renca"/>
    <s v="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4"/>
    <s v="13-591105-14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Cerrillos"/>
    <s v="Sur 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a Cisterna"/>
    <s v="Sur Poniente"/>
    <s v="Yo_Emprendo_Semilla_SSyOO"/>
    <x v="4"/>
    <n v="5911"/>
    <n v="20"/>
    <n v="15500000"/>
    <n v="775000"/>
    <m/>
    <n v="2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x v="0"/>
    <x v="14"/>
    <s v="Lo Espejo"/>
    <s v="Sur Poniente"/>
    <s v="Yo_Emprendo_Semilla_SSyOO"/>
    <x v="4"/>
    <n v="5911"/>
    <n v="40"/>
    <n v="31000000"/>
    <n v="775000"/>
    <m/>
    <n v="40"/>
    <s v="NO"/>
    <s v="Persona"/>
    <s v="Grupo objetivo del Programa/Componente"/>
    <s v="Personas Integrantes SSYO"/>
    <s v="SPP"/>
    <s v="Licitación Pública Regular"/>
    <n v="5"/>
    <x v="65"/>
    <m/>
    <n v="15"/>
    <s v="13-591105-15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x v="0"/>
    <x v="14"/>
    <s v="Maipú"/>
    <s v="Sur Poniente"/>
    <s v="Yo_Emprendo_Semilla_SSyOO"/>
    <x v="4"/>
    <n v="5911"/>
    <n v="80"/>
    <n v="62000000"/>
    <n v="775000"/>
    <m/>
    <n v="80"/>
    <s v="NO"/>
    <s v="Persona"/>
    <s v="Grupo objetivo del Programa/Componente"/>
    <s v="Personas Integrantes SSYO"/>
    <s v="SPP"/>
    <s v="Licitación Pública Regular"/>
    <n v="5"/>
    <x v="65"/>
    <m/>
    <n v="16"/>
    <s v="13-591105-16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x v="0"/>
    <x v="14"/>
    <s v="El Bosque"/>
    <s v="Sur Pon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Pedro Aguirre Cerda"/>
    <s v="Sur Poniente"/>
    <s v="Yo_Emprendo_Semilla_SSyOO"/>
    <x v="4"/>
    <n v="5911"/>
    <n v="50"/>
    <n v="39520000"/>
    <n v="790400"/>
    <m/>
    <n v="5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29640000"/>
    <m/>
    <m/>
    <m/>
    <m/>
    <n v="9880000"/>
    <m/>
    <n v="39520000"/>
    <n v="39520000"/>
    <s v="OK"/>
    <n v="2"/>
    <m/>
    <m/>
  </r>
  <r>
    <x v="0"/>
    <x v="14"/>
    <s v="San Ramón"/>
    <s v="Sur Poniente"/>
    <s v="Yo_Emprendo_Semilla_SSyOO"/>
    <x v="4"/>
    <n v="5911"/>
    <n v="20"/>
    <n v="15808000"/>
    <n v="790400"/>
    <m/>
    <n v="20"/>
    <s v="NO"/>
    <s v="Persona"/>
    <s v="Grupo objetivo del Programa/Componente"/>
    <s v="Personas Integrantes SSYO"/>
    <s v="SPP"/>
    <s v="Licitación Pública Regular"/>
    <n v="5"/>
    <x v="65"/>
    <m/>
    <n v="17"/>
    <s v="13-591105-17-22"/>
    <m/>
    <d v="2022-03-15T00:00:00"/>
    <n v="17"/>
    <d v="2022-04-01T00:00:00"/>
    <x v="74"/>
    <n v="28"/>
    <x v="45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x v="0"/>
    <x v="14"/>
    <s v="Alhué"/>
    <s v="Territorio 1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Curacaví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María Pint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Melipilla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San Pedr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El Monte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Isla De Maipo"/>
    <s v="Territorio 1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Padre Hurtado"/>
    <s v="Territorio 1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Peñaflor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Talagante"/>
    <s v="Territorio 1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1"/>
    <s v="13-581103-01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onchalí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Huechuraba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Independencia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Quilicur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Recolet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olina"/>
    <s v="Territorio 2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Lampa "/>
    <s v="Territorio 2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Tiltil"/>
    <s v="Territorio 2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Renca"/>
    <s v="Territorio 2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2"/>
    <s v="13-581103-02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erro Navia"/>
    <s v="Territorio 3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Estación Central"/>
    <s v="Territorio 3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Lo Prado"/>
    <s v="Territorio 3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Pudahuel"/>
    <s v="Territorio 3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Quinta Normal"/>
    <s v="Territorio 3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Cerrillos"/>
    <s v="Territorio 3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Maipú"/>
    <s v="Territorio 3"/>
    <s v="Yo_Emprendo_Semilla"/>
    <x v="5"/>
    <n v="5811"/>
    <n v="17"/>
    <n v="13701456"/>
    <n v="805968"/>
    <n v="17"/>
    <m/>
    <s v="NO"/>
    <s v="Persona"/>
    <s v="Grupo objetivo del Programa/Componente"/>
    <s v="Personas Vulnerables (40% RSH)"/>
    <s v="SPP"/>
    <s v="Licitación Pública Regular"/>
    <n v="3"/>
    <x v="49"/>
    <m/>
    <n v="3"/>
    <s v="13-581103-03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0276092"/>
    <m/>
    <m/>
    <m/>
    <m/>
    <n v="3425364"/>
    <m/>
    <n v="13701456"/>
    <n v="13701456"/>
    <s v="OK"/>
    <n v="2"/>
    <m/>
    <m/>
  </r>
  <r>
    <x v="0"/>
    <x v="14"/>
    <s v="Buin"/>
    <s v="Territorio 4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Calera De Tango"/>
    <s v="Territorio 4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Paine"/>
    <s v="Territorio 4"/>
    <s v="Yo_Emprendo_Semilla"/>
    <x v="5"/>
    <n v="5811"/>
    <n v="7"/>
    <n v="5641776"/>
    <n v="805968"/>
    <n v="7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x v="0"/>
    <x v="14"/>
    <s v="San Bernardo"/>
    <s v="Territorio 4"/>
    <s v="Yo_Emprendo_Semilla"/>
    <x v="5"/>
    <n v="5811"/>
    <n v="15"/>
    <n v="12089520"/>
    <n v="805968"/>
    <n v="15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9067140"/>
    <m/>
    <m/>
    <m/>
    <m/>
    <n v="3022380"/>
    <m/>
    <n v="12089520"/>
    <n v="12089520"/>
    <s v="OK"/>
    <n v="2"/>
    <m/>
    <m/>
  </r>
  <r>
    <x v="0"/>
    <x v="14"/>
    <s v="El Bosque"/>
    <s v="Territorio 4"/>
    <s v="Yo_Emprendo_Semilla"/>
    <x v="5"/>
    <n v="5811"/>
    <n v="13"/>
    <n v="10477584"/>
    <n v="805968"/>
    <n v="13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858188"/>
    <m/>
    <m/>
    <m/>
    <m/>
    <n v="2619396"/>
    <m/>
    <n v="10477584"/>
    <n v="10477584"/>
    <s v="OK"/>
    <n v="2"/>
    <m/>
    <m/>
  </r>
  <r>
    <x v="0"/>
    <x v="14"/>
    <s v="La Cisterna"/>
    <s v="Territorio 4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Lo Espejo"/>
    <s v="Territorio 4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Pedro Aguirre Cerda"/>
    <s v="Territorio 4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4"/>
    <s v="13-581103-04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Lo Barnechea"/>
    <s v="Territorio 5"/>
    <s v="Yo_Emprendo_Semilla"/>
    <x v="5"/>
    <n v="5811"/>
    <n v="3"/>
    <n v="2417904"/>
    <n v="805968"/>
    <n v="3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813428"/>
    <m/>
    <m/>
    <m/>
    <m/>
    <n v="604476"/>
    <m/>
    <n v="2417904"/>
    <n v="2417904"/>
    <s v="OK"/>
    <n v="2"/>
    <m/>
    <m/>
  </r>
  <r>
    <x v="0"/>
    <x v="14"/>
    <s v="Santiago"/>
    <s v="Territorio 5"/>
    <s v="Yo_Emprendo_Semilla"/>
    <x v="5"/>
    <n v="5811"/>
    <n v="12"/>
    <n v="9671616"/>
    <n v="805968"/>
    <n v="12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x v="0"/>
    <x v="14"/>
    <s v="La Reina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Las Condes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Macul"/>
    <s v="Territorio 5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Ñuñoa"/>
    <s v="Territorio 5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Peñalolén"/>
    <s v="Territorio 5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Providencia"/>
    <s v="Territorio 5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San Miguel"/>
    <s v="Territorio 5"/>
    <s v="Yo_Emprendo_Semilla"/>
    <x v="5"/>
    <n v="5811"/>
    <n v="8"/>
    <n v="6447744"/>
    <n v="805968"/>
    <n v="8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x v="0"/>
    <x v="14"/>
    <s v="San Ramón"/>
    <s v="Territorio 5"/>
    <s v="Yo_Emprendo_Semilla"/>
    <x v="5"/>
    <n v="5811"/>
    <n v="11"/>
    <n v="8865648"/>
    <n v="805968"/>
    <n v="11"/>
    <m/>
    <s v="NO"/>
    <s v="Persona"/>
    <s v="Grupo objetivo del Programa/Componente"/>
    <s v="Personas Vulnerables (40% RSH)"/>
    <s v="SPP"/>
    <s v="Licitación Pública Regular"/>
    <n v="3"/>
    <x v="49"/>
    <m/>
    <n v="5"/>
    <s v="13-581103-05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x v="0"/>
    <x v="14"/>
    <s v="La Pintana"/>
    <s v="Territorio 6"/>
    <s v="Yo_Emprendo_Semilla"/>
    <x v="5"/>
    <n v="5811"/>
    <n v="14"/>
    <n v="11283552"/>
    <n v="805968"/>
    <n v="14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x v="0"/>
    <x v="14"/>
    <s v="Pirque"/>
    <s v="Territorio 6"/>
    <s v="Yo_Emprendo_Semilla"/>
    <x v="5"/>
    <n v="5811"/>
    <n v="5"/>
    <n v="4029840"/>
    <n v="805968"/>
    <n v="5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x v="0"/>
    <x v="14"/>
    <s v="Puente Alto"/>
    <s v="Territorio 6"/>
    <s v="Yo_Emprendo_Semilla"/>
    <x v="5"/>
    <n v="5811"/>
    <n v="22"/>
    <n v="17731296"/>
    <n v="805968"/>
    <n v="22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3298472"/>
    <m/>
    <m/>
    <m/>
    <m/>
    <n v="4432824"/>
    <m/>
    <n v="17731296"/>
    <n v="17731296"/>
    <s v="OK"/>
    <n v="2"/>
    <m/>
    <m/>
  </r>
  <r>
    <x v="0"/>
    <x v="14"/>
    <s v="San José de Maipo"/>
    <s v="Territorio 6"/>
    <s v="Yo_Emprendo_Semilla"/>
    <x v="5"/>
    <n v="5811"/>
    <n v="6"/>
    <n v="4835808"/>
    <n v="805968"/>
    <n v="6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x v="0"/>
    <x v="14"/>
    <s v="La Florida"/>
    <s v="Territorio 6"/>
    <s v="Yo_Emprendo_Semilla"/>
    <x v="5"/>
    <n v="5811"/>
    <n v="14"/>
    <n v="11283552"/>
    <n v="805968"/>
    <n v="14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x v="0"/>
    <x v="14"/>
    <s v="La Granja"/>
    <s v="Territorio 6"/>
    <s v="Yo_Emprendo_Semilla"/>
    <x v="5"/>
    <n v="5811"/>
    <n v="10"/>
    <n v="8059680"/>
    <n v="805968"/>
    <n v="10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x v="0"/>
    <x v="14"/>
    <s v="San Joaquín"/>
    <s v="Territorio 6"/>
    <s v="Yo_Emprendo_Semilla"/>
    <x v="5"/>
    <n v="5811"/>
    <n v="9"/>
    <n v="7253712"/>
    <n v="805968"/>
    <n v="9"/>
    <m/>
    <s v="NO"/>
    <s v="Persona"/>
    <s v="Grupo objetivo del Programa/Componente"/>
    <s v="Personas Vulnerables (40% RSH)"/>
    <s v="SPP"/>
    <s v="Licitación Pública Regular"/>
    <n v="3"/>
    <x v="49"/>
    <m/>
    <n v="6"/>
    <s v="13-581103-06-22"/>
    <m/>
    <d v="2022-03-15T00:00:00"/>
    <n v="14"/>
    <d v="2022-03-29T00:00:00"/>
    <x v="74"/>
    <n v="28"/>
    <x v="45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x v="0"/>
    <x v="14"/>
    <s v="Quilicura"/>
    <s v="Centro Nor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Colina"/>
    <s v="Chacabuco 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Lampa "/>
    <s v="Chacabuco 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Tiltil"/>
    <s v="Chacabuco 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"/>
    <s v="13-591106-0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La Pintana"/>
    <s v="Cordillera Sur"/>
    <s v="Yo_Emprendo_Semilla_SSyOO"/>
    <x v="4"/>
    <n v="5911"/>
    <n v="35"/>
    <n v="29890000"/>
    <n v="854000"/>
    <m/>
    <n v="3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989000"/>
    <m/>
    <m/>
    <n v="26901000"/>
    <m/>
    <m/>
    <m/>
    <n v="29890000"/>
    <n v="29890000"/>
    <s v="OK"/>
    <n v="2"/>
    <m/>
    <m/>
  </r>
  <r>
    <x v="0"/>
    <x v="14"/>
    <s v="Pirque"/>
    <s v="Cordillera Sur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Puente Alto"/>
    <s v="Cordillera Sur"/>
    <s v="Yo_Emprendo_Semilla_SSyOO"/>
    <x v="4"/>
    <n v="5911"/>
    <n v="50"/>
    <n v="42700000"/>
    <n v="854000"/>
    <m/>
    <n v="5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0"/>
    <m/>
    <m/>
    <n v="38430000"/>
    <m/>
    <m/>
    <m/>
    <n v="42700000"/>
    <n v="42700000"/>
    <s v="OK"/>
    <n v="2"/>
    <m/>
    <m/>
  </r>
  <r>
    <x v="0"/>
    <x v="14"/>
    <s v="San José de Maipo"/>
    <s v="Cordillera Sur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2"/>
    <s v="13-591106-0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Buin"/>
    <s v="Maipo"/>
    <s v="Yo_Emprendo_Semilla_SSyOO"/>
    <x v="4"/>
    <n v="5911"/>
    <n v="16"/>
    <n v="13664000"/>
    <n v="854000"/>
    <m/>
    <n v="16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x v="0"/>
    <x v="14"/>
    <s v="Calera De Tango"/>
    <s v="Maipo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Paine"/>
    <s v="Maipo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San Bernardo"/>
    <s v="Maipo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3"/>
    <s v="13-591106-03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Alhué"/>
    <s v="Melipilla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Curacaví"/>
    <s v="Melipilla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María Pinto"/>
    <s v="Melipilla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Melipilla"/>
    <s v="Melipilla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San Pedro"/>
    <s v="Melipilla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4"/>
    <s v="13-591106-04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El Monte"/>
    <s v="Talagante"/>
    <s v="Yo_Emprendo_Semilla_SSyOO"/>
    <x v="4"/>
    <n v="5911"/>
    <n v="10"/>
    <n v="8540000"/>
    <n v="854000"/>
    <m/>
    <n v="1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x v="0"/>
    <x v="14"/>
    <s v="Isla De Maipo"/>
    <s v="Talagante"/>
    <s v="Yo_Emprendo_Semilla_SSyOO"/>
    <x v="4"/>
    <n v="5911"/>
    <n v="8"/>
    <n v="6832000"/>
    <n v="854000"/>
    <m/>
    <n v="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x v="0"/>
    <x v="14"/>
    <s v="Padre Hurtado"/>
    <s v="Talaga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Peñaflor"/>
    <s v="Talaga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Talagante"/>
    <s v="Talaga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5"/>
    <s v="13-591106-05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Conchalí"/>
    <s v="Centro Norte"/>
    <s v="Yo_Emprendo_Semilla_SSyOO"/>
    <x v="4"/>
    <n v="5911"/>
    <n v="16"/>
    <n v="13664000"/>
    <n v="854000"/>
    <m/>
    <n v="16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x v="0"/>
    <x v="14"/>
    <s v="Huechuraba"/>
    <s v="Centro Nor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Independencia"/>
    <s v="Centro Norte"/>
    <s v="Yo_Emprendo_Semilla_SSyOO"/>
    <x v="4"/>
    <n v="5911"/>
    <n v="10"/>
    <n v="8540000"/>
    <n v="854000"/>
    <m/>
    <n v="1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x v="0"/>
    <x v="14"/>
    <s v="Lo Barnechea"/>
    <s v="Centro Nor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Recoleta"/>
    <s v="Centro Nor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Santiago"/>
    <s v="Centro Norte"/>
    <s v="Yo_Emprendo_Semilla_SSyOO"/>
    <x v="4"/>
    <n v="5911"/>
    <n v="23"/>
    <n v="19642000"/>
    <n v="854000"/>
    <m/>
    <n v="23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6"/>
    <s v="13-591106-06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964200"/>
    <m/>
    <m/>
    <n v="17677800"/>
    <m/>
    <m/>
    <m/>
    <n v="19642000"/>
    <n v="19642000"/>
    <s v="OK"/>
    <n v="2"/>
    <m/>
    <m/>
  </r>
  <r>
    <x v="0"/>
    <x v="14"/>
    <s v="La Florida"/>
    <s v="Oriente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La Granja"/>
    <s v="Or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Macul"/>
    <s v="Or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7"/>
    <s v="13-591106-07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La Reina"/>
    <s v="Oriente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Las Condes"/>
    <s v="Orien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Ñuñoa"/>
    <s v="Oriente"/>
    <s v="Yo_Emprendo_Semilla_SSyOO"/>
    <x v="4"/>
    <n v="5911"/>
    <n v="7"/>
    <n v="5978000"/>
    <n v="854000"/>
    <m/>
    <n v="7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x v="0"/>
    <x v="14"/>
    <s v="Peñalolén"/>
    <s v="Or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Providencia"/>
    <s v="Oriente"/>
    <s v="Yo_Emprendo_Semilla_SSyOO"/>
    <x v="4"/>
    <n v="5911"/>
    <n v="5"/>
    <n v="4270000"/>
    <n v="854000"/>
    <m/>
    <n v="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x v="0"/>
    <x v="14"/>
    <s v="San Joaquín"/>
    <s v="Oriente"/>
    <s v="Yo_Emprendo_Semilla_SSyOO"/>
    <x v="4"/>
    <n v="5911"/>
    <n v="18"/>
    <n v="15372000"/>
    <n v="854000"/>
    <m/>
    <n v="1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8"/>
    <s v="13-591106-08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x v="0"/>
    <x v="14"/>
    <s v="Cerro Navia"/>
    <s v="Poniente"/>
    <s v="Yo_Emprendo_Semilla_SSyOO"/>
    <x v="4"/>
    <n v="5911"/>
    <n v="30"/>
    <n v="25620000"/>
    <n v="854000"/>
    <m/>
    <n v="3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x v="0"/>
    <x v="14"/>
    <s v="Lo Prado"/>
    <s v="Pon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Quinta Normal"/>
    <s v="Poniente"/>
    <s v="Yo_Emprendo_Semilla_SSyOO"/>
    <x v="4"/>
    <n v="5911"/>
    <n v="15"/>
    <n v="12810000"/>
    <n v="854000"/>
    <m/>
    <n v="1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9"/>
    <s v="13-591106-09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x v="0"/>
    <x v="14"/>
    <s v="Estación Central"/>
    <s v="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Pudahuel"/>
    <s v="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Renca"/>
    <s v="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0"/>
    <s v="13-591106-10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Cerrillos"/>
    <s v="Sur Poniente"/>
    <s v="Yo_Emprendo_Semilla_SSyOO"/>
    <x v="4"/>
    <n v="5911"/>
    <n v="13"/>
    <n v="11102000"/>
    <n v="854000"/>
    <m/>
    <n v="13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110200"/>
    <m/>
    <m/>
    <n v="9991800"/>
    <m/>
    <m/>
    <m/>
    <n v="11102000"/>
    <n v="11102000"/>
    <s v="OK"/>
    <n v="2"/>
    <m/>
    <m/>
  </r>
  <r>
    <x v="0"/>
    <x v="14"/>
    <s v="El Bosque"/>
    <s v="Sur 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La Cisterna"/>
    <s v="Sur Ponie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Lo Espejo"/>
    <s v="Sur 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1"/>
    <s v="13-591106-11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Maipú"/>
    <s v="Sur Poniente"/>
    <s v="Yo_Emprendo_Semilla_SSyOO"/>
    <x v="4"/>
    <n v="5911"/>
    <n v="25"/>
    <n v="21350000"/>
    <n v="854000"/>
    <m/>
    <n v="25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x v="0"/>
    <x v="14"/>
    <s v="Pedro Aguirre Cerda"/>
    <s v="Sur Poniente"/>
    <s v="Yo_Emprendo_Semilla_SSyOO"/>
    <x v="4"/>
    <n v="5911"/>
    <n v="18"/>
    <n v="15372000"/>
    <n v="854000"/>
    <m/>
    <n v="18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x v="0"/>
    <x v="14"/>
    <s v="San Miguel"/>
    <s v="Sur Poniente"/>
    <s v="Yo_Emprendo_Semilla_SSyOO"/>
    <x v="4"/>
    <n v="5911"/>
    <n v="12"/>
    <n v="10248000"/>
    <n v="854000"/>
    <m/>
    <n v="12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x v="0"/>
    <x v="14"/>
    <s v="San Ramón"/>
    <s v="Sur Poniente"/>
    <s v="Yo_Emprendo_Semilla_SSyOO"/>
    <x v="4"/>
    <n v="5911"/>
    <n v="20"/>
    <n v="17080000"/>
    <n v="854000"/>
    <m/>
    <n v="20"/>
    <s v="NO"/>
    <s v="Persona"/>
    <s v="Grupo objetivo del Programa/Componente"/>
    <s v="Usuarios/as Programa YES SSYO 2020-2021, que cumplen con requisitos para acceder a un segundo nivel."/>
    <s v="Listado Predeterminado con SPP"/>
    <s v="Licitación Pública Regular"/>
    <n v="6"/>
    <x v="74"/>
    <m/>
    <n v="12"/>
    <s v="13-591106-12-22"/>
    <m/>
    <m/>
    <m/>
    <s v="--"/>
    <x v="80"/>
    <n v="20"/>
    <x v="48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x v="0"/>
    <x v="14"/>
    <s v="Regional/Provincial"/>
    <s v="Regiona Derivaciones Sociales"/>
    <s v="Yo_Emprendo_Semilla"/>
    <x v="5"/>
    <n v="5811"/>
    <n v="70"/>
    <n v="52500000"/>
    <n v="750000"/>
    <n v="70"/>
    <m/>
    <s v="NO"/>
    <s v="Persona"/>
    <s v="Grupo objetivo del Programa/Componente"/>
    <s v="Derivaciones Sociales"/>
    <s v="Listado Predeterminado con SPP"/>
    <s v="Renovación de Contrato"/>
    <n v="4"/>
    <x v="75"/>
    <m/>
    <n v="1"/>
    <s v="13-581104-01-22"/>
    <m/>
    <m/>
    <m/>
    <s v="--"/>
    <x v="79"/>
    <m/>
    <x v="85"/>
    <m/>
    <m/>
    <s v="--"/>
    <m/>
    <m/>
    <d v="2022-06-28T00:00:00"/>
    <n v="8"/>
    <d v="2023-02-28T00:00:00"/>
    <d v="2023-04-29T00:00:00"/>
    <m/>
    <m/>
    <m/>
    <m/>
    <m/>
    <m/>
    <n v="5250000"/>
    <m/>
    <n v="47250000"/>
    <m/>
    <m/>
    <m/>
    <n v="52500000"/>
    <n v="52500000"/>
    <s v="OK"/>
    <n v="2"/>
    <m/>
    <m/>
  </r>
  <r>
    <x v="0"/>
    <x v="14"/>
    <s v="Puente Alto"/>
    <s v="Cordillera (Fase 2)"/>
    <s v="Acción"/>
    <x v="1"/>
    <n v="3882"/>
    <n v="42"/>
    <n v="23100000"/>
    <n v="550000"/>
    <n v="4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1"/>
    <s v="13-388201-01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4620000"/>
    <m/>
    <m/>
    <n v="18480000"/>
    <m/>
    <m/>
    <m/>
    <m/>
    <m/>
    <m/>
    <n v="23100000"/>
    <n v="23100000"/>
    <s v="OK"/>
    <n v="2"/>
    <m/>
    <m/>
  </r>
  <r>
    <x v="0"/>
    <x v="14"/>
    <s v="La Pintana"/>
    <s v="Cordillera (Fase 2)"/>
    <s v="Acción"/>
    <x v="1"/>
    <n v="3882"/>
    <n v="24"/>
    <n v="13200000"/>
    <n v="550000"/>
    <n v="24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1"/>
    <s v="13-388201-01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640000"/>
    <m/>
    <m/>
    <n v="10560000"/>
    <m/>
    <m/>
    <m/>
    <m/>
    <m/>
    <m/>
    <n v="13200000"/>
    <n v="13200000"/>
    <s v="OK"/>
    <n v="2"/>
    <m/>
    <m/>
  </r>
  <r>
    <x v="0"/>
    <x v="14"/>
    <s v="El Bosque"/>
    <s v="Poniente Sur (Fase 2)"/>
    <s v="Acción"/>
    <x v="1"/>
    <n v="3882"/>
    <n v="22"/>
    <n v="12100000"/>
    <n v="550000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420000"/>
    <m/>
    <m/>
    <n v="9680000"/>
    <m/>
    <m/>
    <m/>
    <m/>
    <m/>
    <m/>
    <n v="12100000"/>
    <n v="12100000"/>
    <s v="OK"/>
    <n v="2"/>
    <m/>
    <m/>
  </r>
  <r>
    <x v="0"/>
    <x v="14"/>
    <s v="Pedro Aguirre Cerda"/>
    <s v="Poniente Sur (Fase 2)"/>
    <s v="Acción"/>
    <x v="1"/>
    <n v="3882"/>
    <n v="20"/>
    <n v="11000000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x v="0"/>
    <x v="14"/>
    <s v="Cerrillos"/>
    <s v="Poniente Sur (Fase 2)"/>
    <s v="Acción"/>
    <x v="1"/>
    <n v="3882"/>
    <n v="15"/>
    <n v="8250000"/>
    <n v="550000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2"/>
    <s v="13-388201-02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650000"/>
    <m/>
    <m/>
    <n v="6600000"/>
    <m/>
    <m/>
    <m/>
    <m/>
    <m/>
    <m/>
    <n v="8250000"/>
    <n v="8250000"/>
    <s v="OK"/>
    <n v="2"/>
    <m/>
    <m/>
  </r>
  <r>
    <x v="0"/>
    <x v="14"/>
    <s v="Lo Prado"/>
    <s v="Poniente (Fase 2)"/>
    <s v="Acción"/>
    <x v="1"/>
    <n v="3882"/>
    <n v="19"/>
    <n v="10450000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x v="0"/>
    <x v="14"/>
    <s v="Estación Central"/>
    <s v="Ponien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Quinta Normal"/>
    <s v="Ponien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3"/>
    <s v="13-388201-03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Colina"/>
    <s v="Chacabuco (Fase 2)"/>
    <s v="Acción"/>
    <x v="1"/>
    <n v="3882"/>
    <n v="20"/>
    <n v="11000000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x v="0"/>
    <x v="14"/>
    <s v="Lampa "/>
    <s v="Chacabuco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Tiltil"/>
    <s v="Chacabuco (Fase 2)"/>
    <s v="Acción"/>
    <x v="1"/>
    <n v="3882"/>
    <n v="16"/>
    <n v="880000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4"/>
    <s v="13-388201-04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x v="0"/>
    <x v="14"/>
    <s v="Recoleta"/>
    <s v="Centro Norte (Fase 2)"/>
    <s v="Acción"/>
    <x v="1"/>
    <n v="3882"/>
    <n v="19"/>
    <n v="10450000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x v="0"/>
    <x v="14"/>
    <s v="Conchalí"/>
    <s v="Centro Norte (Fase 2)"/>
    <s v="Acción"/>
    <x v="1"/>
    <n v="3882"/>
    <n v="18"/>
    <n v="990000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x v="0"/>
    <x v="14"/>
    <s v="Santiago"/>
    <s v="Centro Norte (Fase 2)"/>
    <s v="Acción"/>
    <x v="1"/>
    <n v="3882"/>
    <n v="16"/>
    <n v="880000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x v="30"/>
    <m/>
    <n v="5"/>
    <s v="13-388201-05-22"/>
    <m/>
    <m/>
    <m/>
    <s v="--"/>
    <x v="79"/>
    <m/>
    <x v="85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x v="0"/>
    <x v="14"/>
    <s v="El Monte"/>
    <s v="Talagante 1"/>
    <s v="Acción"/>
    <x v="0"/>
    <n v="3881"/>
    <n v="25"/>
    <n v="15635050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1"/>
    <s v="13-388101-01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x v="0"/>
    <x v="14"/>
    <s v="Isla de Maipo"/>
    <s v="Talagante 1"/>
    <s v="Acción"/>
    <x v="0"/>
    <n v="3881"/>
    <n v="25"/>
    <n v="15635050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1"/>
    <s v="13-388101-01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x v="0"/>
    <x v="14"/>
    <s v="Padre Hurtado"/>
    <s v="Talagante 2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Peñaflor"/>
    <s v="Talagante 2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Talagante"/>
    <s v="Talagante 2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2"/>
    <s v="13-388101-02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San Pedro"/>
    <s v="Melipilla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Melipilla"/>
    <s v="Melipilla"/>
    <s v="Acción"/>
    <x v="0"/>
    <n v="3881"/>
    <n v="20"/>
    <n v="12508020"/>
    <n v="625401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501604"/>
    <m/>
    <m/>
    <n v="10006416"/>
    <m/>
    <m/>
    <m/>
    <m/>
    <n v="12508020"/>
    <n v="12508020"/>
    <s v="OK"/>
    <n v="2"/>
    <m/>
    <m/>
  </r>
  <r>
    <x v="0"/>
    <x v="14"/>
    <s v="Curacaví"/>
    <s v="Melipilla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María Pinto"/>
    <s v="Melipilla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3"/>
    <s v="13-388101-03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Buin"/>
    <s v="Maipo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paine"/>
    <s v="Maipo"/>
    <s v="Acción"/>
    <x v="0"/>
    <n v="3881"/>
    <n v="15"/>
    <n v="9381015"/>
    <n v="625401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1876203"/>
    <m/>
    <m/>
    <n v="7504812"/>
    <m/>
    <m/>
    <m/>
    <m/>
    <n v="9381015"/>
    <n v="9381015"/>
    <s v="OK"/>
    <n v="2"/>
    <m/>
    <m/>
  </r>
  <r>
    <x v="0"/>
    <x v="14"/>
    <s v="san Bernardo"/>
    <s v="Maipo"/>
    <s v="Acción"/>
    <x v="0"/>
    <n v="3881"/>
    <n v="28"/>
    <n v="17511228"/>
    <n v="625401"/>
    <n v="2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4"/>
    <s v="13-388101-04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502246"/>
    <m/>
    <m/>
    <n v="14008982"/>
    <m/>
    <m/>
    <m/>
    <m/>
    <n v="17511228"/>
    <n v="17511228"/>
    <s v="OK"/>
    <n v="2"/>
    <m/>
    <m/>
  </r>
  <r>
    <x v="0"/>
    <x v="14"/>
    <s v="Cerro Navia"/>
    <s v="Poniente "/>
    <s v="Acción"/>
    <x v="0"/>
    <n v="3881"/>
    <n v="26"/>
    <n v="16260426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x v="0"/>
    <x v="14"/>
    <s v="Renca"/>
    <s v="Poniente "/>
    <s v="Acción"/>
    <x v="0"/>
    <n v="3881"/>
    <n v="26"/>
    <n v="16260426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x v="0"/>
    <x v="14"/>
    <s v="Pudahuel"/>
    <s v="Pon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5"/>
    <s v="13-388101-05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La Granja"/>
    <s v="Or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Peñalolén"/>
    <s v="Oriente "/>
    <s v="Acción"/>
    <x v="0"/>
    <n v="3881"/>
    <n v="23"/>
    <n v="1438422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x v="0"/>
    <x v="14"/>
    <s v="San Joaquín"/>
    <s v="Oriente "/>
    <s v="Acción"/>
    <x v="0"/>
    <n v="3881"/>
    <n v="19"/>
    <n v="11882619"/>
    <n v="625401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376524"/>
    <m/>
    <m/>
    <n v="9506095"/>
    <m/>
    <m/>
    <m/>
    <m/>
    <n v="11882619"/>
    <n v="11882619"/>
    <s v="OK"/>
    <n v="2"/>
    <m/>
    <m/>
  </r>
  <r>
    <x v="0"/>
    <x v="14"/>
    <s v="Macul"/>
    <s v="Oriente "/>
    <s v="Acción"/>
    <x v="0"/>
    <n v="3881"/>
    <n v="17"/>
    <n v="10631834"/>
    <n v="625402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7"/>
    <m/>
    <m/>
    <n v="8505467"/>
    <m/>
    <m/>
    <m/>
    <m/>
    <n v="10631834"/>
    <n v="10631834"/>
    <s v="OK"/>
    <n v="2"/>
    <m/>
    <m/>
  </r>
  <r>
    <x v="0"/>
    <x v="14"/>
    <s v="Ñuñoa"/>
    <s v="Oriente 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6"/>
    <s v="13-388101-06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Huechuraba"/>
    <s v="Centro norte 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Independencia"/>
    <s v="Centro norte "/>
    <s v="Acción"/>
    <x v="0"/>
    <n v="3881"/>
    <n v="17"/>
    <n v="1063181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x v="0"/>
    <x v="14"/>
    <s v="Quilicura"/>
    <s v="Centro norte 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7"/>
    <s v="13-388101-07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Maipú"/>
    <s v="Poniente 1"/>
    <s v="Acción"/>
    <x v="0"/>
    <n v="3881"/>
    <n v="35"/>
    <n v="21889035"/>
    <n v="625401"/>
    <n v="3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8"/>
    <s v="13-388101-08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4377807"/>
    <m/>
    <m/>
    <n v="17511228"/>
    <m/>
    <m/>
    <m/>
    <m/>
    <n v="21889035"/>
    <n v="21889035"/>
    <s v="OK"/>
    <n v="2"/>
    <m/>
    <m/>
  </r>
  <r>
    <x v="0"/>
    <x v="14"/>
    <s v="Lo Espejo"/>
    <s v="Poniente 1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8"/>
    <s v="13-388101-08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San Ramón"/>
    <s v="Poniente 2"/>
    <s v="Acción"/>
    <x v="0"/>
    <n v="3881"/>
    <n v="22"/>
    <n v="13758822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x v="0"/>
    <x v="14"/>
    <s v="La Cisterna"/>
    <s v="Poniente 2"/>
    <s v="Acción"/>
    <x v="0"/>
    <n v="3881"/>
    <n v="18"/>
    <n v="11257218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x v="0"/>
    <x v="14"/>
    <s v="San Miguel"/>
    <s v="Poniente 2"/>
    <s v="Acción"/>
    <x v="0"/>
    <n v="3881"/>
    <n v="16"/>
    <n v="10006416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x v="39"/>
    <m/>
    <n v="9"/>
    <s v="13-388101-09-22"/>
    <m/>
    <m/>
    <m/>
    <s v="--"/>
    <x v="14"/>
    <n v="20"/>
    <x v="26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x v="0"/>
    <x v="14"/>
    <s v="Regional/Provincial"/>
    <s v="Regional / provincial "/>
    <s v="Acción_autogestionada"/>
    <x v="2"/>
    <n v="3701"/>
    <n v="22"/>
    <n v="45936000"/>
    <n v="2088000"/>
    <n v="22"/>
    <m/>
    <s v="SI"/>
    <s v="Organización (Aplica en Accion Autogestonada)"/>
    <s v="Grupo objetivo del Programa/Componente"/>
    <s v="Organizaciones comunitarias que representen a comunas que  cumplan con una concentración igual o mayor al 65% de hogares con RSH en tramo 60%. Las comunas que no cumplan con la condición, quedarán excluídas de la convocatoria."/>
    <s v="Autogestionados"/>
    <s v="Licitación Pública Regular"/>
    <n v="1"/>
    <x v="31"/>
    <m/>
    <n v="1"/>
    <s v="13-370101-01-22"/>
    <m/>
    <m/>
    <m/>
    <s v="--"/>
    <x v="81"/>
    <n v="20"/>
    <x v="86"/>
    <d v="2022-05-09T00:00:00"/>
    <n v="20"/>
    <d v="2022-05-29T00:00:00"/>
    <d v="2022-06-22T00:00:00"/>
    <n v="15"/>
    <d v="2022-07-07T00:00:00"/>
    <n v="6"/>
    <d v="2023-01-07T00:00:00"/>
    <d v="2023-03-08T00:00:00"/>
    <m/>
    <m/>
    <m/>
    <m/>
    <m/>
    <n v="45936000"/>
    <m/>
    <m/>
    <m/>
    <m/>
    <m/>
    <m/>
    <n v="45936000"/>
    <n v="45936000"/>
    <s v="OK"/>
    <n v="1"/>
    <m/>
    <m/>
  </r>
  <r>
    <x v="0"/>
    <x v="14"/>
    <s v="La Florida"/>
    <s v="Población Los Navíos"/>
    <s v="Acción_Local"/>
    <x v="3"/>
    <n v="7233"/>
    <n v="1"/>
    <n v="35738500"/>
    <n v="35738500"/>
    <n v="1"/>
    <m/>
    <s v="NO"/>
    <s v="Territorios/Barrios (Aplica en Acción Local)"/>
    <s v="Grupo objetivo del Programa/Componente"/>
    <s v="Territorio o barrio vulnerable con un 60% de los hogares se encuentren en el tramo del 40%"/>
    <s v="Listado Predeterminado"/>
    <s v="Licitación Pública Regular"/>
    <n v="1"/>
    <x v="32"/>
    <m/>
    <n v="1"/>
    <s v="13-723301-01-22"/>
    <m/>
    <m/>
    <m/>
    <s v="--"/>
    <x v="74"/>
    <n v="20"/>
    <x v="39"/>
    <d v="2022-04-05T00:00:00"/>
    <n v="15"/>
    <d v="2022-04-20T00:00:00"/>
    <d v="2022-04-30T00:00:00"/>
    <n v="15"/>
    <d v="2022-05-15T00:00:00"/>
    <n v="11"/>
    <d v="2023-04-15T00:00:00"/>
    <d v="2023-06-14T00:00:00"/>
    <m/>
    <m/>
    <m/>
    <m/>
    <n v="7147700"/>
    <m/>
    <m/>
    <n v="28590800"/>
    <m/>
    <m/>
    <m/>
    <m/>
    <n v="35738500"/>
    <n v="35738500"/>
    <s v="OK"/>
    <n v="2"/>
    <m/>
    <m/>
  </r>
  <r>
    <x v="0"/>
    <x v="14"/>
    <s v="Melipilla"/>
    <s v="Rural"/>
    <s v="Apoyo_a_tu_Plan_laboral"/>
    <x v="8"/>
    <n v="8913"/>
    <n v="20"/>
    <n v="13356000"/>
    <n v="6678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1"/>
    <s v="13-891301-01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San Bernardo"/>
    <s v="Rural"/>
    <s v="Apoyo_a_tu_Plan_laboral"/>
    <x v="8"/>
    <n v="8913"/>
    <n v="29"/>
    <n v="16536000"/>
    <n v="570207"/>
    <m/>
    <n v="29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1"/>
    <s v="13-891301-01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3307200"/>
    <m/>
    <m/>
    <n v="13228800"/>
    <m/>
    <m/>
    <m/>
    <m/>
    <m/>
    <n v="16536000"/>
    <n v="16536000"/>
    <s v="OK"/>
    <n v="2"/>
    <m/>
    <m/>
  </r>
  <r>
    <x v="0"/>
    <x v="14"/>
    <s v="Recoleta"/>
    <s v="Centro norte "/>
    <s v="Apoyo_a_tu_Plan_laboral"/>
    <x v="8"/>
    <n v="8913"/>
    <n v="21"/>
    <n v="13356000"/>
    <n v="636000"/>
    <m/>
    <n v="21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Santiago"/>
    <s v="Centro norte "/>
    <s v="Apoyo_a_tu_Plan_laboral"/>
    <x v="8"/>
    <n v="8913"/>
    <n v="22"/>
    <n v="13356000"/>
    <n v="607091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Quinta Normal"/>
    <s v="Centro norte 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2"/>
    <s v="13-891301-02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Lo Prado"/>
    <s v="Poniente"/>
    <s v="Apoyo_a_tu_Plan_laboral"/>
    <x v="8"/>
    <n v="8913"/>
    <n v="23"/>
    <n v="12720000"/>
    <n v="553043"/>
    <m/>
    <n v="23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Quilicura"/>
    <s v="Poniente"/>
    <s v="Apoyo_a_tu_Plan_laboral"/>
    <x v="8"/>
    <n v="8913"/>
    <n v="22"/>
    <n v="12720000"/>
    <n v="578182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Estación Central"/>
    <s v="Poniente"/>
    <s v="Apoyo_a_tu_Plan_laboral"/>
    <x v="8"/>
    <n v="8913"/>
    <n v="20"/>
    <n v="12720000"/>
    <n v="636000"/>
    <m/>
    <n v="20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3"/>
    <s v="13-891301-03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x v="0"/>
    <x v="14"/>
    <s v="Pedro Aguirre Cerda"/>
    <s v="Poniente Sur"/>
    <s v="Apoyo_a_tu_Plan_laboral"/>
    <x v="8"/>
    <n v="8913"/>
    <n v="22"/>
    <n v="13356000"/>
    <n v="607091"/>
    <m/>
    <n v="22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La Cisterna"/>
    <s v="Poniente Sur"/>
    <s v="Apoyo_a_tu_Plan_laboral"/>
    <x v="8"/>
    <n v="8913"/>
    <n v="18"/>
    <n v="11448000"/>
    <n v="636000"/>
    <m/>
    <n v="18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289600"/>
    <m/>
    <m/>
    <n v="9158400"/>
    <m/>
    <m/>
    <m/>
    <m/>
    <m/>
    <n v="11448000"/>
    <n v="11448000"/>
    <s v="OK"/>
    <n v="2"/>
    <m/>
    <m/>
  </r>
  <r>
    <x v="0"/>
    <x v="14"/>
    <s v="Conchalí"/>
    <s v="Poniente Sur"/>
    <s v="Apoyo_a_tu_Plan_laboral"/>
    <x v="8"/>
    <n v="8913"/>
    <n v="23"/>
    <n v="13356000"/>
    <n v="580696"/>
    <m/>
    <n v="23"/>
    <s v="NO"/>
    <s v="Persona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x v="44"/>
    <m/>
    <n v="4"/>
    <s v="13-891301-04-22"/>
    <m/>
    <m/>
    <m/>
    <s v="--"/>
    <x v="82"/>
    <n v="20"/>
    <x v="8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x v="0"/>
    <x v="14"/>
    <s v="Regional/Provincial"/>
    <s v="Regional"/>
    <s v="Yo_Emprendo"/>
    <x v="6"/>
    <n v="4881"/>
    <n v="40"/>
    <n v="40000000"/>
    <n v="1000000"/>
    <n v="40"/>
    <m/>
    <s v="NO"/>
    <s v="Persona"/>
    <s v="Personas con dependencia y cuidadores"/>
    <s v="Personas en situación de discapacidad y en condiciones de vulnerabIilidad, que requieren apoyo para emprender y que cumplen con las caracteristicas generales del  Programa Yo Emprendo Básico e integran los Programas de rehabilitación de Teletón. "/>
    <s v="Listado Predeterminado con SPP"/>
    <s v="Licitación Pública Regular"/>
    <n v="4"/>
    <x v="64"/>
    <m/>
    <n v="1"/>
    <s v="13-488104-01-22"/>
    <m/>
    <m/>
    <m/>
    <s v="--"/>
    <x v="83"/>
    <n v="18"/>
    <x v="87"/>
    <d v="2022-05-17T00:00:00"/>
    <n v="15"/>
    <d v="2022-06-01T00:00:00"/>
    <d v="2022-06-06T00:00:00"/>
    <n v="10"/>
    <d v="2022-06-16T00:00:00"/>
    <n v="8"/>
    <d v="2023-02-16T00:00:00"/>
    <d v="2023-04-17T00:00:00"/>
    <m/>
    <m/>
    <m/>
    <m/>
    <m/>
    <n v="4000000"/>
    <m/>
    <m/>
    <m/>
    <n v="36000000"/>
    <m/>
    <m/>
    <n v="40000000"/>
    <n v="40000000"/>
    <s v="OK"/>
    <n v="2"/>
    <m/>
    <m/>
  </r>
  <r>
    <x v="0"/>
    <x v="14"/>
    <s v="Regional/Provincial"/>
    <s v="Regional"/>
    <s v="Yo_Emprendo"/>
    <x v="13"/>
    <n v="4889"/>
    <n v="45"/>
    <n v="45000000"/>
    <n v="1000000"/>
    <n v="45"/>
    <m/>
    <s v="NO"/>
    <s v="Persona"/>
    <s v="Grupo objetivo del Programa/Componente"/>
    <s v="Usuarios/as de los Programas FOSIS que requieren espacios de comercializacion."/>
    <s v="Listado Predeterminado"/>
    <s v="Licitación Pública Regular"/>
    <n v="5"/>
    <x v="47"/>
    <m/>
    <n v="1"/>
    <s v="13-488905-01-22"/>
    <m/>
    <m/>
    <m/>
    <s v="--"/>
    <x v="83"/>
    <n v="18"/>
    <x v="87"/>
    <d v="2022-05-17T00:00:00"/>
    <n v="15"/>
    <d v="2022-06-01T00:00:00"/>
    <d v="2022-06-06T00:00:00"/>
    <n v="10"/>
    <d v="2022-06-16T00:00:00"/>
    <n v="5"/>
    <d v="2022-11-16T00:00:00"/>
    <d v="2023-01-15T00:00:00"/>
    <m/>
    <m/>
    <m/>
    <m/>
    <m/>
    <n v="45000000"/>
    <m/>
    <m/>
    <m/>
    <m/>
    <m/>
    <m/>
    <n v="45000000"/>
    <n v="45000000"/>
    <s v="OK"/>
    <n v="1"/>
    <m/>
    <m/>
  </r>
  <r>
    <x v="0"/>
    <x v="14"/>
    <s v="Estación Central"/>
    <s v="Poniente 1"/>
    <s v="Yo_Emprendo"/>
    <x v="6"/>
    <n v="4881"/>
    <n v="18"/>
    <n v="1800000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Conchalí"/>
    <s v="Centro Nor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Huechuraba"/>
    <s v="Centro Nor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Independencia"/>
    <s v="Centro Nor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s Condes"/>
    <s v="Oriente 1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o Barnechea"/>
    <s v="Centro Norte 1"/>
    <s v="Yo_Emprendo"/>
    <x v="6"/>
    <n v="4881"/>
    <n v="6"/>
    <n v="6000000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2"/>
    <s v="13-488101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x v="0"/>
    <x v="14"/>
    <s v="Quilicura"/>
    <s v="Centro Nor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Recoleta"/>
    <s v="Centro Norte"/>
    <s v="Yo_Emprendo"/>
    <x v="6"/>
    <n v="4881"/>
    <n v="19"/>
    <n v="19000000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Santiago"/>
    <s v="Centro Nor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"/>
    <s v="13-488101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Colina"/>
    <s v="Chacabuco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mpa "/>
    <s v="Chacabuco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Tiltil"/>
    <s v="Chacabuco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3"/>
    <s v="13-488101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La Pintana"/>
    <s v="Cordillera Sur"/>
    <s v="Yo_Emprendo"/>
    <x v="6"/>
    <n v="4881"/>
    <n v="25"/>
    <n v="25000000"/>
    <n v="1000000"/>
    <n v="2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500000"/>
    <m/>
    <m/>
    <m/>
    <n v="22500000"/>
    <m/>
    <m/>
    <m/>
    <n v="25000000"/>
    <n v="25000000"/>
    <s v="OK"/>
    <n v="2"/>
    <m/>
    <m/>
  </r>
  <r>
    <x v="0"/>
    <x v="14"/>
    <s v="Pirque"/>
    <s v="Cordillera Sur"/>
    <s v="Yo_Emprendo"/>
    <x v="6"/>
    <n v="4881"/>
    <n v="6"/>
    <n v="6000000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x v="0"/>
    <x v="14"/>
    <s v="Puente Alto"/>
    <s v="Cordillera Sur"/>
    <s v="Yo_Emprendo"/>
    <x v="6"/>
    <n v="4881"/>
    <n v="47"/>
    <n v="47000000"/>
    <n v="1000000"/>
    <n v="4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4700000"/>
    <m/>
    <m/>
    <m/>
    <n v="42300000"/>
    <m/>
    <m/>
    <m/>
    <n v="47000000"/>
    <n v="47000000"/>
    <s v="OK"/>
    <n v="2"/>
    <m/>
    <m/>
  </r>
  <r>
    <x v="0"/>
    <x v="14"/>
    <s v="San José de Maipo"/>
    <s v="Cordillera Sur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4"/>
    <s v="13-488101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Buin"/>
    <s v="Maipo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Calera de Tango"/>
    <s v="Maipo"/>
    <s v="Yo_Emprendo"/>
    <x v="6"/>
    <n v="4881"/>
    <n v="9"/>
    <n v="9000000"/>
    <n v="1000000"/>
    <n v="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Paine"/>
    <s v="Maipo"/>
    <s v="Yo_Emprendo"/>
    <x v="6"/>
    <n v="4881"/>
    <n v="14"/>
    <n v="14000000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 Bernardo"/>
    <s v="Maipo"/>
    <s v="Yo_Emprendo"/>
    <x v="6"/>
    <n v="4881"/>
    <n v="27"/>
    <n v="27000000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5"/>
    <s v="13-488101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x v="0"/>
    <x v="14"/>
    <s v="Alhué"/>
    <s v="Melipilla"/>
    <s v="Yo_Emprendo"/>
    <x v="6"/>
    <n v="4881"/>
    <n v="11"/>
    <n v="11000000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Curacaví"/>
    <s v="Melipilla"/>
    <s v="Yo_Emprendo"/>
    <x v="6"/>
    <n v="4881"/>
    <n v="14"/>
    <n v="14000000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María Pinto"/>
    <s v="Melipilla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Melipilla"/>
    <s v="Melipilla"/>
    <s v="Yo_Emprendo"/>
    <x v="6"/>
    <n v="4881"/>
    <n v="19"/>
    <n v="19000000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San Pedro"/>
    <s v="Melipilla"/>
    <s v="Yo_Emprendo"/>
    <x v="6"/>
    <n v="4881"/>
    <n v="13"/>
    <n v="13000000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6"/>
    <s v="13-488101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a Granja"/>
    <s v="Or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La Reina"/>
    <s v="Oriente 1"/>
    <s v="Yo_Emprendo"/>
    <x v="6"/>
    <n v="4881"/>
    <n v="11"/>
    <n v="11000000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Ñuñoa"/>
    <s v="Oriente 1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Joaquín"/>
    <s v="Orie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Florida"/>
    <s v="Oriente 1"/>
    <s v="Yo_Emprendo"/>
    <x v="6"/>
    <n v="4881"/>
    <n v="27"/>
    <n v="27000000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x v="0"/>
    <x v="14"/>
    <s v="Macul"/>
    <s v="Oriente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Peñalolén"/>
    <s v="Or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7"/>
    <s v="13-488101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Providencia"/>
    <s v="Oriente 1"/>
    <s v="Yo_Emprendo"/>
    <x v="6"/>
    <n v="4881"/>
    <n v="10"/>
    <n v="10000000"/>
    <n v="1000000"/>
    <n v="1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8"/>
    <s v="13-488101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Cerro Navia"/>
    <s v="Poniente 1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Lo Prado"/>
    <s v="Ponien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0"/>
    <s v="13-488101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Pudahuel"/>
    <s v="Poniente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Quinta Normal"/>
    <s v="Poniente"/>
    <s v="Yo_Emprendo"/>
    <x v="6"/>
    <n v="4881"/>
    <n v="18"/>
    <n v="1800000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Renca"/>
    <s v="Poniente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9"/>
    <s v="13-488101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Cerrillos"/>
    <s v="Sur Ponieniente 1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Lo Espejo"/>
    <s v="Sur Ponieniente 1"/>
    <s v="Yo_Emprendo"/>
    <x v="6"/>
    <n v="4881"/>
    <n v="21"/>
    <n v="21000000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Maipú"/>
    <s v="Sur Ponieniente 1"/>
    <s v="Yo_Emprendo"/>
    <x v="6"/>
    <n v="4881"/>
    <n v="32"/>
    <n v="32000000"/>
    <n v="1000000"/>
    <n v="3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200000"/>
    <m/>
    <m/>
    <m/>
    <n v="28800000"/>
    <m/>
    <m/>
    <m/>
    <n v="32000000"/>
    <n v="32000000"/>
    <s v="OK"/>
    <n v="2"/>
    <m/>
    <m/>
  </r>
  <r>
    <x v="0"/>
    <x v="14"/>
    <s v="Pedro Aguirre Cerda"/>
    <s v="Sur Ponieniente 1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2"/>
    <s v="13-488101-1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El Bosque"/>
    <s v="Sur Ponieniente"/>
    <s v="Yo_Emprendo"/>
    <x v="6"/>
    <n v="4881"/>
    <n v="24"/>
    <n v="2400000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La Cisterna"/>
    <s v="Sur Ponienie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San Miguel"/>
    <s v="Sur Ponieniente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Ramón"/>
    <s v="Sur Ponieniente"/>
    <s v="Yo_Emprendo"/>
    <x v="6"/>
    <n v="4881"/>
    <n v="20"/>
    <n v="20000000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1"/>
    <s v="13-488101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El Monte"/>
    <s v="Talagante"/>
    <s v="Yo_Emprendo"/>
    <x v="6"/>
    <n v="4881"/>
    <n v="13"/>
    <n v="13000000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Isla de Maipo"/>
    <s v="Talagante"/>
    <s v="Yo_Emprendo"/>
    <x v="6"/>
    <n v="4881"/>
    <n v="12"/>
    <n v="12000000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adre Hurtado"/>
    <s v="Talagante"/>
    <s v="Yo_Emprendo"/>
    <x v="6"/>
    <n v="4881"/>
    <n v="15"/>
    <n v="15000000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eñaflor"/>
    <s v="Talagante"/>
    <s v="Yo_Emprendo"/>
    <x v="6"/>
    <n v="4881"/>
    <n v="17"/>
    <n v="17000000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Talagante"/>
    <s v="Talagante"/>
    <s v="Yo_Emprendo"/>
    <x v="6"/>
    <n v="4881"/>
    <n v="16"/>
    <n v="16000000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x v="27"/>
    <m/>
    <n v="13"/>
    <s v="13-488101-1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Conchalí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Huechuraba"/>
    <s v="Centro Nor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Independencia"/>
    <s v="Centro Nor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s Condes"/>
    <s v="Oriente 1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o Barnechea"/>
    <s v="Centro Norte"/>
    <s v="Yo_Emprendo"/>
    <x v="6"/>
    <n v="4881"/>
    <n v="5"/>
    <n v="5000000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Quilicura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Recoleta"/>
    <s v="Centro Norte"/>
    <s v="Yo_Emprendo"/>
    <x v="6"/>
    <n v="4881"/>
    <n v="15"/>
    <n v="15000000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tiago"/>
    <s v="Centro Nor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"/>
    <s v="13-488102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Colina"/>
    <s v="Chacabuc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mpa "/>
    <s v="Chacabuco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Tiltil"/>
    <s v="Chacabuc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2"/>
    <s v="13-488102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La Pintana"/>
    <s v="Cordillera Sur"/>
    <s v="Yo_Emprendo"/>
    <x v="6"/>
    <n v="4881"/>
    <n v="20"/>
    <n v="20000000"/>
    <n v="1000000"/>
    <n v="2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x v="0"/>
    <x v="14"/>
    <s v="Pirque"/>
    <s v="Cordillera Sur"/>
    <s v="Yo_Emprendo"/>
    <x v="6"/>
    <n v="4881"/>
    <n v="5"/>
    <n v="5000000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Puente Alto"/>
    <s v="Cordillera Sur"/>
    <s v="Yo_Emprendo"/>
    <x v="6"/>
    <n v="4881"/>
    <n v="36"/>
    <n v="36000000"/>
    <n v="1000000"/>
    <n v="3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600000"/>
    <m/>
    <m/>
    <m/>
    <n v="32400000"/>
    <m/>
    <m/>
    <m/>
    <n v="36000000"/>
    <n v="36000000"/>
    <s v="OK"/>
    <n v="2"/>
    <m/>
    <m/>
  </r>
  <r>
    <x v="0"/>
    <x v="14"/>
    <s v="San José de Maipo"/>
    <s v="Cordillera Sur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3"/>
    <s v="13-488102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Buin"/>
    <s v="Maipo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Calera de Tango"/>
    <s v="Maipo"/>
    <s v="Yo_Emprendo"/>
    <x v="6"/>
    <n v="4881"/>
    <n v="7"/>
    <n v="7000000"/>
    <n v="1000000"/>
    <n v="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x v="0"/>
    <x v="14"/>
    <s v="Paine"/>
    <s v="Maipo"/>
    <s v="Yo_Emprendo"/>
    <x v="6"/>
    <n v="4881"/>
    <n v="11"/>
    <n v="11000000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San Bernardo"/>
    <s v="Maipo"/>
    <s v="Yo_Emprendo"/>
    <x v="6"/>
    <n v="4881"/>
    <n v="21"/>
    <n v="21000000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4"/>
    <s v="13-488102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Alhué"/>
    <s v="Melipilla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Curacaví"/>
    <s v="Melipilla"/>
    <s v="Yo_Emprendo"/>
    <x v="6"/>
    <n v="4881"/>
    <n v="11"/>
    <n v="11000000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María Pinto"/>
    <s v="Melipilla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Melipilla"/>
    <s v="Melipilla"/>
    <s v="Yo_Emprendo"/>
    <x v="6"/>
    <n v="4881"/>
    <n v="15"/>
    <n v="15000000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San Pedro"/>
    <s v="Melipilla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5"/>
    <s v="13-488102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La Florida"/>
    <s v="Oriente"/>
    <s v="Yo_Emprendo"/>
    <x v="6"/>
    <n v="4881"/>
    <n v="21"/>
    <n v="21000000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x v="0"/>
    <x v="14"/>
    <s v="La Granja"/>
    <s v="Oriente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Reina"/>
    <s v="Oriente"/>
    <s v="Yo_Emprendo"/>
    <x v="6"/>
    <n v="4881"/>
    <n v="9"/>
    <n v="9000000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Macul"/>
    <s v="Orie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6"/>
    <s v="13-488102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Ñuñoa"/>
    <s v="Oriente 1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eñalolén"/>
    <s v="Oriente 1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Providencia"/>
    <s v="Oriente 1"/>
    <s v="Yo_Emprendo"/>
    <x v="6"/>
    <n v="4881"/>
    <n v="8"/>
    <n v="8000000"/>
    <n v="1000000"/>
    <n v="8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San Joaquín"/>
    <s v="Oriente 1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7"/>
    <s v="13-488102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Cerro Navia"/>
    <s v="Po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Estación Central"/>
    <s v="Poniente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Lo Prado"/>
    <s v="Ponien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Pudahuel"/>
    <s v="Po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Quinta Normal"/>
    <s v="Poniente"/>
    <s v="Yo_Emprendo"/>
    <x v="6"/>
    <n v="4881"/>
    <n v="14"/>
    <n v="14000000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Renca"/>
    <s v="Poniente"/>
    <s v="Yo_Emprendo"/>
    <x v="6"/>
    <n v="4881"/>
    <n v="17"/>
    <n v="17000000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8"/>
    <s v="13-488102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Cerrillos"/>
    <s v="Sur Ponieniente 1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El Bosque"/>
    <s v="Sur Ponieniente"/>
    <s v="Yo_Emprendo"/>
    <x v="6"/>
    <n v="4881"/>
    <n v="19"/>
    <n v="19000000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La Cisterna"/>
    <s v="Sur Ponieniente 1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o Espejo"/>
    <s v="Sur Ponieniente 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Maipú"/>
    <s v="Sur Ponieniente 1"/>
    <s v="Yo_Emprendo"/>
    <x v="6"/>
    <n v="4881"/>
    <n v="24"/>
    <n v="24000000"/>
    <n v="1000000"/>
    <n v="2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x v="0"/>
    <x v="14"/>
    <s v="Pedro Aguirre Cerda"/>
    <s v="Sur Ponieniente 1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0"/>
    <s v="13-488102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San Miguel"/>
    <s v="Sur Ponienien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San Ramón"/>
    <s v="Sur Ponieniente"/>
    <s v="Yo_Emprendo"/>
    <x v="6"/>
    <n v="4881"/>
    <n v="16"/>
    <n v="16000000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9"/>
    <s v="13-488102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x v="0"/>
    <x v="14"/>
    <s v="El Monte"/>
    <s v="Talagante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Isla de Maipo"/>
    <s v="Talagante"/>
    <s v="Yo_Emprendo"/>
    <x v="6"/>
    <n v="4881"/>
    <n v="10"/>
    <n v="10000000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Padre Hurtado"/>
    <s v="Talagante"/>
    <s v="Yo_Emprendo"/>
    <x v="6"/>
    <n v="4881"/>
    <n v="12"/>
    <n v="12000000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Peñaflor"/>
    <s v="Talaga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Talagante"/>
    <s v="Talagante"/>
    <s v="Yo_Emprendo"/>
    <x v="6"/>
    <n v="4881"/>
    <n v="13"/>
    <n v="13000000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x v="63"/>
    <m/>
    <n v="11"/>
    <s v="13-488102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Conchalí"/>
    <s v="Centro Nor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Huechuraba"/>
    <s v="Centro Nor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Independencia"/>
    <s v="Centro Nor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s Condes"/>
    <s v="Orie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o Barnechea"/>
    <s v="Centro Norte"/>
    <s v="Yo_Emprendo"/>
    <x v="7"/>
    <n v="4883"/>
    <n v="5"/>
    <n v="5000000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Quilicura"/>
    <s v="Centro Nor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Recoleta"/>
    <s v="Centro Norte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tiago"/>
    <s v="Centro Norte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"/>
    <s v="13-488303-0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Colina"/>
    <s v="Chacabuc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mpa "/>
    <s v="Chacabuco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Tiltil"/>
    <s v="Chacabuc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2"/>
    <s v="13-488303-02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a Pintana"/>
    <s v="Cordillera Sur"/>
    <s v="Yo_Emprendo"/>
    <x v="7"/>
    <n v="4883"/>
    <n v="18"/>
    <n v="1800000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Pirque"/>
    <s v="Cordillera Sur"/>
    <s v="Yo_Emprendo"/>
    <x v="7"/>
    <n v="4883"/>
    <n v="5"/>
    <n v="5000000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x v="0"/>
    <x v="14"/>
    <s v="Puente Alto"/>
    <s v="Cordillera Sur"/>
    <s v="Yo_Emprendo"/>
    <x v="7"/>
    <n v="4883"/>
    <n v="34"/>
    <n v="34000000"/>
    <n v="1000000"/>
    <n v="3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400000"/>
    <m/>
    <m/>
    <m/>
    <n v="30600000"/>
    <m/>
    <m/>
    <m/>
    <n v="34000000"/>
    <n v="34000000"/>
    <s v="OK"/>
    <n v="2"/>
    <m/>
    <m/>
  </r>
  <r>
    <x v="0"/>
    <x v="14"/>
    <s v="San José de Maipo"/>
    <s v="Cordillera Sur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3"/>
    <s v="13-488303-03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Buin"/>
    <s v="Maipo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Calera de Tango"/>
    <s v="Maipo"/>
    <s v="Yo_Emprendo"/>
    <x v="7"/>
    <n v="4883"/>
    <n v="7"/>
    <n v="7000000"/>
    <n v="1000000"/>
    <n v="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x v="0"/>
    <x v="14"/>
    <s v="Paine"/>
    <s v="Maipo"/>
    <s v="Yo_Emprendo"/>
    <x v="7"/>
    <n v="4883"/>
    <n v="10"/>
    <n v="10000000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San Bernardo"/>
    <s v="Maipo"/>
    <s v="Yo_Emprendo"/>
    <x v="7"/>
    <n v="4883"/>
    <n v="19"/>
    <n v="19000000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4"/>
    <s v="13-488303-04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Alhué"/>
    <s v="Melipilla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Curacaví"/>
    <s v="Melipilla"/>
    <s v="Yo_Emprendo"/>
    <x v="7"/>
    <n v="4883"/>
    <n v="10"/>
    <n v="10000000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x v="0"/>
    <x v="14"/>
    <s v="María Pinto"/>
    <s v="Melipilla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Melipilla"/>
    <s v="Melipilla"/>
    <s v="Yo_Emprendo"/>
    <x v="7"/>
    <n v="4883"/>
    <n v="14"/>
    <n v="14000000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x v="0"/>
    <x v="14"/>
    <s v="San Pedro"/>
    <s v="Melipilla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5"/>
    <s v="13-488303-05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La Florida"/>
    <s v="Oriente 1"/>
    <s v="Yo_Emprendo"/>
    <x v="7"/>
    <n v="4883"/>
    <n v="19"/>
    <n v="19000000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x v="0"/>
    <x v="14"/>
    <s v="La Granja"/>
    <s v="Oriente 1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La Reina"/>
    <s v="Oriente 1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Macul"/>
    <s v="Orie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Ñuñoa"/>
    <s v="Orie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Peñalolén"/>
    <s v="Or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rovidencia"/>
    <s v="Oriente"/>
    <s v="Yo_Emprendo"/>
    <x v="7"/>
    <n v="4883"/>
    <n v="8"/>
    <n v="8000000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6"/>
    <s v="13-488303-06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x v="0"/>
    <x v="14"/>
    <s v="San Joaquín"/>
    <s v="Oriente 1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7"/>
    <s v="13-488303-07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Cerro Navia"/>
    <s v="Poniente"/>
    <s v="Yo_Emprendo"/>
    <x v="7"/>
    <n v="4883"/>
    <n v="17"/>
    <n v="17000000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Estación Central"/>
    <s v="Poniente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Lo Prado"/>
    <s v="Po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Pudahuel"/>
    <s v="Poniente"/>
    <s v="Yo_Emprendo"/>
    <x v="7"/>
    <n v="4883"/>
    <n v="18"/>
    <n v="1800000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x v="0"/>
    <x v="14"/>
    <s v="Quinta Normal"/>
    <s v="Poniente"/>
    <s v="Yo_Emprendo"/>
    <x v="7"/>
    <n v="4883"/>
    <n v="13"/>
    <n v="13000000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x v="0"/>
    <x v="14"/>
    <s v="Renca"/>
    <s v="Po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8"/>
    <s v="13-488303-08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Cerrillos"/>
    <s v="Sur Ponieniente 1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Lo Espejo"/>
    <s v="Sur Ponieniente 1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Maipú"/>
    <s v="Sur Ponieniente 1"/>
    <s v="Yo_Emprendo"/>
    <x v="7"/>
    <n v="4883"/>
    <n v="23"/>
    <n v="23000000"/>
    <n v="1000000"/>
    <n v="2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300000"/>
    <m/>
    <m/>
    <m/>
    <n v="20700000"/>
    <m/>
    <m/>
    <m/>
    <n v="23000000"/>
    <n v="23000000"/>
    <s v="OK"/>
    <n v="2"/>
    <m/>
    <m/>
  </r>
  <r>
    <x v="0"/>
    <x v="14"/>
    <s v="Pedro Aguirre Cerda"/>
    <s v="Sur Ponie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El Bosque"/>
    <s v="Sur Ponieniente"/>
    <s v="Yo_Emprendo"/>
    <x v="7"/>
    <n v="4883"/>
    <n v="17"/>
    <n v="17000000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x v="0"/>
    <x v="14"/>
    <s v="La Cisterna"/>
    <s v="Sur Ponieniente 1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0"/>
    <s v="13-488303-10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San Miguel"/>
    <s v="Sur Ponienie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San Ramón"/>
    <s v="Sur Ponieniente"/>
    <s v="Yo_Emprendo"/>
    <x v="7"/>
    <n v="4883"/>
    <n v="15"/>
    <n v="15000000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9"/>
    <s v="13-488303-09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x v="0"/>
    <x v="14"/>
    <s v="El Monte"/>
    <s v="Talaga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Isla de Maipo"/>
    <s v="Talagante"/>
    <s v="Yo_Emprendo"/>
    <x v="7"/>
    <n v="4883"/>
    <n v="9"/>
    <n v="9000000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x v="0"/>
    <x v="14"/>
    <s v="Padre Hurtado"/>
    <s v="Talagante"/>
    <s v="Yo_Emprendo"/>
    <x v="7"/>
    <n v="4883"/>
    <n v="11"/>
    <n v="11000000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x v="0"/>
    <x v="14"/>
    <s v="Peñaflor"/>
    <s v="Talaga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4"/>
    <s v="Talagante"/>
    <s v="Talagante"/>
    <s v="Yo_Emprendo"/>
    <x v="7"/>
    <n v="4883"/>
    <n v="12"/>
    <n v="12000000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x v="29"/>
    <m/>
    <n v="11"/>
    <s v="13-488303-11-22"/>
    <m/>
    <d v="2022-03-10T00:00:00"/>
    <n v="25"/>
    <d v="2022-04-04T00:00:00"/>
    <x v="14"/>
    <n v="20"/>
    <x v="26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x v="0"/>
    <x v="15"/>
    <s v="Arica"/>
    <s v="Arica"/>
    <s v="Yo_Emprendo_Semilla"/>
    <x v="5"/>
    <n v="5811"/>
    <n v="63"/>
    <n v="55440000"/>
    <n v="880000"/>
    <n v="63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1"/>
    <s v="15-58111-1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5544000"/>
    <m/>
    <m/>
    <n v="49896000"/>
    <m/>
    <m/>
    <m/>
    <m/>
    <m/>
    <n v="55440000"/>
    <n v="55440000"/>
    <s v="OK"/>
    <n v="2"/>
    <m/>
    <m/>
  </r>
  <r>
    <x v="0"/>
    <x v="15"/>
    <s v="Camarones"/>
    <s v="Camarones"/>
    <s v="Yo_Emprendo_Semilla"/>
    <x v="5"/>
    <n v="5811"/>
    <n v="5"/>
    <n v="4725000"/>
    <n v="94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1"/>
    <s v="15-58111-1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2500"/>
    <m/>
    <m/>
    <n v="4252500"/>
    <m/>
    <m/>
    <m/>
    <m/>
    <m/>
    <n v="4725000"/>
    <n v="4725000"/>
    <s v="OK"/>
    <n v="2"/>
    <m/>
    <m/>
  </r>
  <r>
    <x v="0"/>
    <x v="15"/>
    <s v="Arica"/>
    <s v="Arica"/>
    <s v="Yo_Emprendo_Semilla"/>
    <x v="5"/>
    <n v="5811"/>
    <n v="62"/>
    <n v="54560000"/>
    <n v="880000"/>
    <n v="62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2"/>
    <s v="15-58111-2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s v=" $-   "/>
    <n v="5456000"/>
    <m/>
    <m/>
    <n v="49104000"/>
    <m/>
    <m/>
    <m/>
    <m/>
    <m/>
    <n v="54560000"/>
    <n v="54560000"/>
    <s v="OK"/>
    <n v="2"/>
    <m/>
    <m/>
  </r>
  <r>
    <x v="0"/>
    <x v="15"/>
    <s v="Putre"/>
    <s v="Putre"/>
    <s v="Yo_Emprendo_Semilla"/>
    <x v="5"/>
    <n v="5811"/>
    <n v="5"/>
    <n v="4775000"/>
    <n v="95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x v="76"/>
    <n v="15"/>
    <n v="2"/>
    <s v="15-58111-2-22"/>
    <m/>
    <d v="2022-03-07T00:00:00"/>
    <n v="14"/>
    <d v="2022-03-21T00:00:00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7500"/>
    <m/>
    <m/>
    <n v="4297500"/>
    <m/>
    <m/>
    <m/>
    <m/>
    <m/>
    <n v="4775000"/>
    <n v="4775000"/>
    <s v="OK"/>
    <n v="2"/>
    <m/>
    <m/>
  </r>
  <r>
    <x v="0"/>
    <x v="15"/>
    <s v="Arica"/>
    <s v="Arica"/>
    <s v="Yo_Emprendo_Semilla"/>
    <x v="5"/>
    <n v="5811"/>
    <n v="5"/>
    <n v="4400000"/>
    <n v="880000"/>
    <n v="5"/>
    <n v="0"/>
    <s v="NO"/>
    <s v="Persona"/>
    <s v="Personas con dependencia y cuidadores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 Foco TELETON"/>
    <s v="Listado Predeterminado con SPP"/>
    <s v="Licitación Pública Regular"/>
    <n v="1"/>
    <x v="76"/>
    <n v="15"/>
    <n v="2"/>
    <s v="15-58111-2-22"/>
    <m/>
    <m/>
    <m/>
    <s v="--"/>
    <x v="49"/>
    <n v="20"/>
    <x v="2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40000"/>
    <m/>
    <m/>
    <n v="3960000"/>
    <m/>
    <m/>
    <m/>
    <m/>
    <m/>
    <n v="4400000"/>
    <n v="4400000"/>
    <s v="OK"/>
    <n v="2"/>
    <m/>
    <m/>
  </r>
  <r>
    <x v="0"/>
    <x v="15"/>
    <s v="Arica"/>
    <s v="Arica"/>
    <s v="Yo_Emprendo_Semilla_SSyOO"/>
    <x v="4"/>
    <n v="5911"/>
    <n v="144"/>
    <n v="117792000"/>
    <n v="818000"/>
    <n v="0"/>
    <n v="144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1"/>
    <s v="15-59111-1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779200"/>
    <m/>
    <m/>
    <n v="106012800"/>
    <m/>
    <m/>
    <m/>
    <m/>
    <m/>
    <n v="117792000"/>
    <n v="117792000"/>
    <s v="OK"/>
    <n v="2"/>
    <m/>
    <m/>
  </r>
  <r>
    <x v="0"/>
    <x v="15"/>
    <s v="Camarones"/>
    <s v="Camarones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1"/>
    <s v="15-59111-1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Arica"/>
    <s v="Arica"/>
    <s v="Yo_Emprendo_Semilla_SSyOO"/>
    <x v="4"/>
    <n v="5911"/>
    <n v="143"/>
    <n v="116974000"/>
    <n v="818000"/>
    <n v="0"/>
    <n v="143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697400"/>
    <m/>
    <m/>
    <n v="105276600"/>
    <m/>
    <m/>
    <m/>
    <m/>
    <m/>
    <n v="116974000"/>
    <n v="116974000"/>
    <s v="OK"/>
    <n v="2"/>
    <m/>
    <m/>
  </r>
  <r>
    <x v="0"/>
    <x v="15"/>
    <s v="Putre"/>
    <s v="Putre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General Lagos"/>
    <s v="General Lagos"/>
    <s v="Yo_Emprendo_Semilla_SSyOO"/>
    <x v="4"/>
    <n v="5911"/>
    <n v="5"/>
    <n v="4090000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x v="77"/>
    <n v="15"/>
    <n v="2"/>
    <s v="15-59111-2-22"/>
    <m/>
    <d v="2022-03-07T00:00:00"/>
    <n v="14"/>
    <d v="2022-03-21T00:00:00"/>
    <x v="52"/>
    <n v="20"/>
    <x v="58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x v="0"/>
    <x v="15"/>
    <s v="Arica"/>
    <s v="Arica"/>
    <s v="Yo_Emprendo"/>
    <x v="6"/>
    <n v="4881"/>
    <n v="77"/>
    <n v="80850000"/>
    <n v="1050000"/>
    <n v="77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8"/>
    <n v="15"/>
    <n v="1"/>
    <s v="15-48811-1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8085000"/>
    <m/>
    <m/>
    <n v="72765000"/>
    <m/>
    <m/>
    <m/>
    <m/>
    <m/>
    <n v="80850000"/>
    <n v="80850000"/>
    <s v="OK"/>
    <n v="2"/>
    <m/>
    <m/>
  </r>
  <r>
    <x v="0"/>
    <x v="15"/>
    <s v="Camarones"/>
    <s v="Camarones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x v="78"/>
    <n v="15"/>
    <n v="1"/>
    <s v="15-48811-1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Arica"/>
    <s v="Yo_Emprendo"/>
    <x v="6"/>
    <n v="4881"/>
    <n v="5"/>
    <n v="5250000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 Foco TELETON"/>
    <s v="Listado Predeterminado con SPP"/>
    <s v="Licitación Pública Regular"/>
    <n v="1"/>
    <x v="78"/>
    <n v="15"/>
    <n v="1"/>
    <s v="15-48811-1-22"/>
    <m/>
    <m/>
    <m/>
    <s v="--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25000"/>
    <m/>
    <m/>
    <n v="4725000"/>
    <m/>
    <m/>
    <m/>
    <m/>
    <m/>
    <n v="5250000"/>
    <n v="5250000"/>
    <s v="OK"/>
    <n v="2"/>
    <m/>
    <m/>
  </r>
  <r>
    <x v="0"/>
    <x v="15"/>
    <s v="Arica"/>
    <s v="Arica"/>
    <s v="Yo_Emprendo"/>
    <x v="6"/>
    <n v="4881"/>
    <n v="52"/>
    <n v="54600000"/>
    <n v="1050000"/>
    <n v="57"/>
    <n v="0"/>
    <s v="SI"/>
    <s v="Persona"/>
    <s v="Grupo objetivo del Programa/Componente"/>
    <s v="Personas en situación de pobreza o vulnerabilidad, que desarrollan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460000"/>
    <m/>
    <m/>
    <n v="49140000"/>
    <m/>
    <m/>
    <m/>
    <m/>
    <m/>
    <n v="54600000"/>
    <n v="54600000"/>
    <s v="OK"/>
    <n v="2"/>
    <m/>
    <m/>
  </r>
  <r>
    <x v="0"/>
    <x v="15"/>
    <s v="Putre"/>
    <s v="Putre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General Lagos"/>
    <s v="General Lagos"/>
    <s v="Yo_Emprendo"/>
    <x v="6"/>
    <n v="4881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8"/>
    <n v="15"/>
    <n v="2"/>
    <s v="15-48811-2-22"/>
    <m/>
    <d v="2022-03-07T00:00:00"/>
    <n v="14"/>
    <d v="2022-03-21T00:00:00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Arica"/>
    <s v="Yo_Emprendo"/>
    <x v="6"/>
    <n v="4881"/>
    <n v="20"/>
    <n v="21000000"/>
    <n v="1050000"/>
    <n v="20"/>
    <n v="0"/>
    <s v="SI"/>
    <s v="Persona"/>
    <s v="Personas cumpliendo condena"/>
    <s v="Personas en situación de pobreza o vulnerabilidad, que desarrollan actividades económicas autónomas, perciben ingresos mayores y más estables fruto de su actividad independiente de generación de ingresos. Foco GENCHI"/>
    <s v="Listado Predeterminado con SPP"/>
    <s v="Licitación Pública Regular"/>
    <n v="1"/>
    <x v="78"/>
    <n v="15"/>
    <n v="2"/>
    <s v="15-48811-2-22"/>
    <m/>
    <m/>
    <m/>
    <s v="--"/>
    <x v="14"/>
    <n v="20"/>
    <x v="26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2100000"/>
    <m/>
    <m/>
    <n v="18900000"/>
    <m/>
    <m/>
    <m/>
    <m/>
    <m/>
    <n v="21000000"/>
    <n v="21000000"/>
    <s v="OK"/>
    <n v="2"/>
    <m/>
    <m/>
  </r>
  <r>
    <x v="0"/>
    <x v="15"/>
    <s v="Arica"/>
    <s v="Arica"/>
    <s v="Yo_Emprendo"/>
    <x v="7"/>
    <n v="4883"/>
    <n v="5"/>
    <n v="5250000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Foco TELETON"/>
    <s v="Listado Predeterminado con SPP"/>
    <s v="Licitación Pública Regular"/>
    <n v="1"/>
    <x v="79"/>
    <n v="15"/>
    <n v="1"/>
    <s v="15-48831-1-22"/>
    <m/>
    <m/>
    <m/>
    <s v="--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25000"/>
    <m/>
    <m/>
    <n v="4725000"/>
    <m/>
    <m/>
    <m/>
    <m/>
    <m/>
    <n v="5250000"/>
    <n v="5250000"/>
    <s v="OK"/>
    <n v="2"/>
    <m/>
    <m/>
  </r>
  <r>
    <x v="0"/>
    <x v="15"/>
    <s v="Arica"/>
    <s v="Arica"/>
    <s v="Yo_Emprendo"/>
    <x v="7"/>
    <n v="4883"/>
    <n v="55"/>
    <n v="57750000"/>
    <n v="1050000"/>
    <n v="5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775000"/>
    <m/>
    <m/>
    <n v="51975000"/>
    <m/>
    <m/>
    <m/>
    <m/>
    <m/>
    <n v="57750000"/>
    <n v="57750000"/>
    <s v="OK"/>
    <n v="2"/>
    <m/>
    <m/>
  </r>
  <r>
    <x v="0"/>
    <x v="15"/>
    <s v="Arica"/>
    <s v="Putre"/>
    <s v="Yo_Emprendo"/>
    <x v="7"/>
    <n v="4883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Arica"/>
    <s v="Camarones"/>
    <s v="Yo_Emprendo"/>
    <x v="7"/>
    <n v="4883"/>
    <n v="5"/>
    <n v="5500000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x v="79"/>
    <n v="15"/>
    <n v="1"/>
    <s v="15-48831-1-22"/>
    <m/>
    <d v="2022-03-07T00:00:00"/>
    <n v="14"/>
    <d v="2022-03-21T00:00:00"/>
    <x v="70"/>
    <n v="20"/>
    <x v="88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x v="0"/>
    <x v="15"/>
    <s v="Regional/Provincial"/>
    <s v="Arica,Putre,General Lagos, Putre"/>
    <s v="Yo_Emprendo"/>
    <x v="13"/>
    <n v="4889"/>
    <n v="40"/>
    <n v="26800000"/>
    <n v="670000"/>
    <n v="40"/>
    <n v="0"/>
    <s v="NO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x v="80"/>
    <n v="15"/>
    <n v="1"/>
    <s v="15-48891-1-22"/>
    <m/>
    <d v="2022-07-19T00:00:00"/>
    <n v="14"/>
    <d v="2022-08-02T00:00:00"/>
    <x v="84"/>
    <n v="20"/>
    <x v="89"/>
    <d v="2022-07-22T00:00:00"/>
    <n v="10"/>
    <d v="2022-08-01T00:00:00"/>
    <d v="2022-08-02T00:00:00"/>
    <n v="10"/>
    <d v="2022-08-12T00:00:00"/>
    <n v="5"/>
    <d v="2023-01-12T00:00:00"/>
    <d v="2023-03-13T00:00:00"/>
    <m/>
    <m/>
    <m/>
    <m/>
    <m/>
    <m/>
    <m/>
    <n v="26800000"/>
    <m/>
    <m/>
    <m/>
    <m/>
    <n v="26800000"/>
    <n v="26800000"/>
    <s v="OK"/>
    <n v="1"/>
    <m/>
    <m/>
  </r>
  <r>
    <x v="0"/>
    <x v="15"/>
    <s v="Arica"/>
    <s v="Junta de Vecinos N°39, Aurora de Chile. Núcleo urbano ubicado entre las calles al norte con; calle Fuertes Bulnes, al sur con Robinson Rojas y concepción, al este con calle Robinson Rojas y al oeste con El Roble. Barrio con viviendas sólidas, compuesta de 1422 viviendas y 6.422 familias, posee un alto porcentaje de Adultos mayores y Niños. Familias en su mayoría nuclear y extensa."/>
    <s v="Acción_Local"/>
    <x v="3"/>
    <n v="7233"/>
    <n v="1"/>
    <n v="35700000"/>
    <n v="35700000"/>
    <n v="1"/>
    <n v="0"/>
    <s v="NO"/>
    <s v="Territorios/Barrios (Aplica en Acción Local)"/>
    <s v="Grupo objetivo del Programa/Componente"/>
    <s v="Barrios vulnerables, compuestas por unidades vecinales, donde: A lo menos 60% de los hogares se encuentra en el tramo del 40% de vulnerabilidad según RSH (hogares según definición del RSH), tienen una identidad propia y sus habitantes cuentan con un sentido de pertenencia."/>
    <s v="Listado Predeterminado"/>
    <s v="Licitación Pública Regular"/>
    <n v="1"/>
    <x v="68"/>
    <n v="15"/>
    <n v="1"/>
    <s v="15-72331-1-22"/>
    <m/>
    <m/>
    <m/>
    <s v="--"/>
    <x v="39"/>
    <n v="14"/>
    <x v="68"/>
    <d v="2022-03-23T00:00:00"/>
    <n v="10"/>
    <d v="2022-04-02T00:00:00"/>
    <d v="2022-04-05T00:00:00"/>
    <n v="10"/>
    <d v="2022-04-15T00:00:00"/>
    <n v="11"/>
    <d v="2023-03-15T00:00:00"/>
    <d v="2023-05-14T00:00:00"/>
    <m/>
    <m/>
    <m/>
    <n v="3570000"/>
    <m/>
    <m/>
    <n v="32130000"/>
    <m/>
    <m/>
    <m/>
    <m/>
    <m/>
    <n v="35700000"/>
    <n v="35700000"/>
    <s v="OK"/>
    <n v="2"/>
    <m/>
    <m/>
  </r>
  <r>
    <x v="0"/>
    <x v="15"/>
    <s v="Regional/Provincial"/>
    <s v="Arica-Putre"/>
    <s v="Acción"/>
    <x v="0"/>
    <n v="3881"/>
    <n v="30"/>
    <n v="18009810"/>
    <n v="600327"/>
    <n v="30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1"/>
    <s v="15-38811-1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00981"/>
    <m/>
    <m/>
    <n v="16208829"/>
    <m/>
    <m/>
    <m/>
    <m/>
    <m/>
    <n v="18009810"/>
    <n v="18009810"/>
    <s v="OK"/>
    <n v="2"/>
    <m/>
    <m/>
  </r>
  <r>
    <x v="0"/>
    <x v="15"/>
    <s v="Arica"/>
    <s v="Arica"/>
    <s v="Acción"/>
    <x v="0"/>
    <n v="3881"/>
    <n v="31"/>
    <n v="18610137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2"/>
    <s v="15-38811-2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x v="0"/>
    <x v="15"/>
    <s v="Arica"/>
    <s v="Arica"/>
    <s v="Acción"/>
    <x v="0"/>
    <n v="3881"/>
    <n v="31"/>
    <n v="18610137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x v="81"/>
    <n v="15"/>
    <n v="3"/>
    <s v="15-38811-3-22"/>
    <m/>
    <m/>
    <m/>
    <s v="--"/>
    <x v="39"/>
    <n v="14"/>
    <x v="68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1"/>
    <s v="15-37011-1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2"/>
    <s v="15-37011-2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x v="0"/>
    <x v="15"/>
    <s v="Regional/Provincial"/>
    <s v="Arica Rural"/>
    <s v="Acción_autogestionada"/>
    <x v="2"/>
    <n v="3701"/>
    <n v="1"/>
    <n v="2088000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x v="82"/>
    <n v="15"/>
    <n v="3"/>
    <s v="15-37011-3-22"/>
    <m/>
    <m/>
    <m/>
    <s v="--"/>
    <x v="40"/>
    <n v="14"/>
    <x v="45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x v="0"/>
    <x v="11"/>
    <s v="Valparaíso"/>
    <s v="Valparaíso-Casablanca"/>
    <s v="Yo_Emprendo_Semilla_SSyOO"/>
    <x v="4"/>
    <n v="5911"/>
    <n v="25"/>
    <n v="20105000"/>
    <n v="804200"/>
    <m/>
    <n v="25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5250"/>
    <m/>
    <n v="19099750"/>
    <m/>
    <m/>
    <m/>
    <m/>
    <m/>
    <m/>
    <n v="20105000"/>
    <n v="20105000"/>
    <s v="OK"/>
    <n v="2"/>
    <m/>
    <m/>
  </r>
  <r>
    <x v="0"/>
    <x v="11"/>
    <s v="Viña del Mar"/>
    <s v="Viña del mar-Concón"/>
    <s v="Yo_Emprendo_Semilla_SSyOO"/>
    <x v="4"/>
    <n v="5911"/>
    <n v="20"/>
    <n v="16084000"/>
    <n v="804200"/>
    <m/>
    <n v="20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0"/>
    <m/>
    <n v="15279800"/>
    <m/>
    <m/>
    <m/>
    <m/>
    <m/>
    <m/>
    <n v="16084000"/>
    <n v="16084000"/>
    <s v="OK"/>
    <n v="2"/>
    <m/>
    <m/>
  </r>
  <r>
    <x v="0"/>
    <x v="11"/>
    <s v="Concón"/>
    <s v="Viña del mar-Concón"/>
    <s v="Yo_Emprendo_Semilla_SSyOO"/>
    <x v="4"/>
    <n v="5911"/>
    <n v="5"/>
    <n v="4021000"/>
    <n v="804200"/>
    <m/>
    <n v="5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1050"/>
    <m/>
    <n v="3819950"/>
    <m/>
    <m/>
    <m/>
    <m/>
    <m/>
    <m/>
    <n v="4021000"/>
    <n v="4021000"/>
    <s v="OK"/>
    <n v="2"/>
    <m/>
    <m/>
  </r>
  <r>
    <x v="0"/>
    <x v="11"/>
    <s v="Algarrobo"/>
    <s v="Provincia San Antonio"/>
    <s v="Yo_Emprendo_Semilla_SSyOO"/>
    <x v="4"/>
    <n v="5911"/>
    <n v="4"/>
    <n v="3216800"/>
    <n v="804200"/>
    <m/>
    <n v="4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840"/>
    <m/>
    <n v="3055960"/>
    <m/>
    <m/>
    <m/>
    <m/>
    <m/>
    <m/>
    <n v="3216800"/>
    <n v="3216800"/>
    <s v="OK"/>
    <n v="2"/>
    <m/>
    <m/>
  </r>
  <r>
    <x v="0"/>
    <x v="11"/>
    <s v="El Tabo"/>
    <s v="Provincia San Antonio"/>
    <s v="Yo_Emprendo_Semilla_SSyOO"/>
    <x v="4"/>
    <n v="5911"/>
    <n v="6"/>
    <n v="4825200"/>
    <n v="804200"/>
    <m/>
    <n v="6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  <m/>
    <m/>
  </r>
  <r>
    <x v="0"/>
    <x v="11"/>
    <s v="El Quisco"/>
    <s v="Provincia San Antonio"/>
    <s v="Yo_Emprendo_Semilla_SSyOO"/>
    <x v="4"/>
    <n v="5911"/>
    <n v="8"/>
    <n v="6433600"/>
    <n v="804200"/>
    <m/>
    <n v="8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  <m/>
    <m/>
  </r>
  <r>
    <x v="0"/>
    <x v="11"/>
    <s v="San Antonio"/>
    <s v="Provincia San Antonio"/>
    <s v="Yo_Emprendo_Semilla_SSyOO"/>
    <x v="4"/>
    <n v="5911"/>
    <n v="30"/>
    <n v="24126000"/>
    <n v="804200"/>
    <m/>
    <n v="30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0"/>
    <m/>
    <n v="22919700"/>
    <m/>
    <m/>
    <m/>
    <m/>
    <m/>
    <m/>
    <n v="24126000"/>
    <n v="24126000"/>
    <s v="OK"/>
    <n v="2"/>
    <m/>
    <m/>
  </r>
  <r>
    <x v="0"/>
    <x v="11"/>
    <s v="Santo Domingo"/>
    <s v="Provincia San Antonio"/>
    <s v="Yo_Emprendo_Semilla_SSyOO"/>
    <x v="4"/>
    <n v="5911"/>
    <n v="2"/>
    <n v="1608400"/>
    <n v="804200"/>
    <m/>
    <n v="2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x v="0"/>
    <x v="11"/>
    <s v="Rinconada"/>
    <s v="Provincia San Felipe-Los Andes"/>
    <s v="Yo_Emprendo_Semilla_SSyOO"/>
    <x v="4"/>
    <n v="5911"/>
    <n v="3"/>
    <n v="2412600"/>
    <n v="804200"/>
    <m/>
    <n v="3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x v="0"/>
    <x v="11"/>
    <s v="San Esteban"/>
    <s v="Provincia San Felipe-Los Andes"/>
    <s v="Yo_Emprendo_Semilla_SSyOO"/>
    <x v="4"/>
    <n v="5911"/>
    <n v="2"/>
    <n v="1608400"/>
    <n v="804200"/>
    <m/>
    <n v="2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x v="0"/>
    <x v="11"/>
    <s v="Calle Larga"/>
    <s v="Provincia San Felipe-Los Andes"/>
    <s v="Yo_Emprendo_Semilla_SSyOO"/>
    <x v="4"/>
    <n v="5911"/>
    <n v="7"/>
    <n v="5629400"/>
    <n v="804200"/>
    <m/>
    <n v="7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1470"/>
    <m/>
    <n v="5347930"/>
    <m/>
    <m/>
    <m/>
    <m/>
    <m/>
    <m/>
    <n v="5629400"/>
    <n v="5629400"/>
    <s v="OK"/>
    <n v="2"/>
    <m/>
    <m/>
  </r>
  <r>
    <x v="0"/>
    <x v="11"/>
    <s v="Catemu"/>
    <s v="Provincia San Felipe-Los Andes"/>
    <s v="Yo_Emprendo_Semilla_SSyOO"/>
    <x v="4"/>
    <n v="5911"/>
    <n v="3"/>
    <n v="2412600"/>
    <n v="804200"/>
    <m/>
    <n v="3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x v="0"/>
    <x v="11"/>
    <s v="Llaillay"/>
    <s v="Provincia San Felipe-Los Andes"/>
    <s v="Yo_Emprendo_Semilla_SSyOO"/>
    <x v="4"/>
    <n v="5911"/>
    <n v="3"/>
    <n v="2412600"/>
    <n v="804200"/>
    <m/>
    <n v="3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x v="0"/>
    <x v="11"/>
    <s v="Los Andes"/>
    <s v="Provincia San Felipe-Los Andes"/>
    <s v="Yo_Emprendo_Semilla_SSyOO"/>
    <x v="4"/>
    <n v="5911"/>
    <n v="8"/>
    <n v="6433600"/>
    <n v="804200"/>
    <m/>
    <n v="8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  <m/>
    <m/>
  </r>
  <r>
    <x v="0"/>
    <x v="11"/>
    <s v="Panquehue"/>
    <s v="Provincia San Felipe-Los Andes"/>
    <s v="Yo_Emprendo_Semilla_SSyOO"/>
    <x v="4"/>
    <n v="5911"/>
    <n v="2"/>
    <n v="1608400"/>
    <n v="804200"/>
    <m/>
    <n v="2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x v="0"/>
    <x v="11"/>
    <s v="Putaendo"/>
    <s v="Provincia San Felipe-Los Andes"/>
    <s v="Yo_Emprendo_Semilla_SSyOO"/>
    <x v="4"/>
    <n v="5911"/>
    <n v="3"/>
    <n v="2412600"/>
    <n v="804200"/>
    <m/>
    <n v="3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x v="0"/>
    <x v="11"/>
    <s v="San Felipe"/>
    <s v="Provincia San Felipe-Los Andes"/>
    <s v="Yo_Emprendo_Semilla_SSyOO"/>
    <x v="4"/>
    <n v="5911"/>
    <n v="13"/>
    <n v="10454600"/>
    <n v="804200"/>
    <m/>
    <n v="13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2730"/>
    <m/>
    <n v="9931870"/>
    <m/>
    <m/>
    <m/>
    <m/>
    <m/>
    <m/>
    <n v="10454600"/>
    <n v="10454600"/>
    <s v="OK"/>
    <n v="2"/>
    <m/>
    <m/>
  </r>
  <r>
    <x v="0"/>
    <x v="11"/>
    <s v="Santa María"/>
    <s v="Provincia San Felipe-Los Andes"/>
    <s v="Yo_Emprendo_Semilla_SSyOO"/>
    <x v="4"/>
    <n v="5911"/>
    <n v="6"/>
    <n v="4825200"/>
    <n v="804200"/>
    <m/>
    <n v="6"/>
    <s v="NO"/>
    <s v="Persona"/>
    <s v="Adultos mayores"/>
    <s v="Adultos Mayores pertenecientes al Subistema de seguridades y 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  <m/>
    <m/>
  </r>
  <r>
    <x v="0"/>
    <x v="11"/>
    <s v="Viña del Mar"/>
    <s v="Valparaíso-Viña del mar"/>
    <s v="Yo_Emprendo_Semilla_SSyOO"/>
    <x v="4"/>
    <n v="5911"/>
    <n v="25"/>
    <n v="20000000"/>
    <n v="800000"/>
    <m/>
    <n v="25"/>
    <s v="NO"/>
    <s v="Persona"/>
    <s v="Campamento y barrios prioritarios"/>
    <s v="Pertenecientes a subsistema de seguridades y oportunidades radicadas en campamento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x v="0"/>
    <x v="11"/>
    <s v="Valparaíso"/>
    <s v="Valparaíso-Viña del mar"/>
    <s v="Yo_Emprendo_Semilla_SSyOO"/>
    <x v="4"/>
    <n v="5911"/>
    <n v="15"/>
    <n v="12000000"/>
    <n v="800000"/>
    <m/>
    <n v="15"/>
    <s v="NO"/>
    <s v="Persona"/>
    <s v="Campamento y barrios prioritarios"/>
    <s v="Pertenecientes a subsistema de seguridades y oportunidades radicadas en campamento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x v="0"/>
    <x v="11"/>
    <s v="Viña del Mar"/>
    <s v="Valparaíso-Viña del mar"/>
    <s v="Yo_Emprendo_Semilla_SSyOO"/>
    <x v="4"/>
    <n v="5911"/>
    <n v="20"/>
    <n v="16000000"/>
    <n v="800000"/>
    <m/>
    <n v="20"/>
    <s v="NO"/>
    <s v="Persona"/>
    <s v="Niños, niñas y jóvenes"/>
    <s v="Jóvenes 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x v="0"/>
    <x v="11"/>
    <s v="Valparaíso"/>
    <s v="Valparaíso-Viña del mar"/>
    <s v="Yo_Emprendo_Semilla_SSyOO"/>
    <x v="4"/>
    <n v="5911"/>
    <n v="15"/>
    <n v="12000000"/>
    <n v="800000"/>
    <m/>
    <n v="15"/>
    <s v="NO"/>
    <s v="Persona"/>
    <s v="Niños, niñas y jóvenes"/>
    <s v="Jóvenes pertenecientes a subsistema de seguridades y oportunidades"/>
    <s v="SPP"/>
    <s v="Licitación Pública Regular"/>
    <m/>
    <x v="51"/>
    <m/>
    <n v="1"/>
    <n v="-5934"/>
    <m/>
    <d v="2022-03-15T00:00:00"/>
    <n v="21"/>
    <d v="2022-04-05T00:00:00"/>
    <x v="5"/>
    <n v="25"/>
    <x v="53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8">
  <r>
    <m/>
    <x v="0"/>
    <x v="0"/>
    <s v="Casco antiguo"/>
    <x v="0"/>
    <s v="Fortalecimiento_Planes_de_Trabajo_Comunitario"/>
    <n v="3882"/>
    <n v="30"/>
    <x v="0"/>
    <n v="600000"/>
    <n v="30"/>
    <m/>
    <s v="SI"/>
    <s v="Hogar (Aplica en Acción)"/>
    <s v="Grupo objetivo del Programa/Componente"/>
    <s v="Familias en situación de pobreza y/o vulnerabilidad que residen el territorio."/>
    <x v="0"/>
    <s v="Licitación Pública Regular"/>
    <n v="2"/>
    <n v="388202"/>
    <s v="01"/>
    <m/>
    <s v="01-388202--22"/>
    <m/>
    <m/>
    <m/>
    <s v="--"/>
    <x v="0"/>
    <n v="20"/>
    <x v="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3600000"/>
    <m/>
    <m/>
    <m/>
    <n v="14400000"/>
    <m/>
    <m/>
    <m/>
    <n v="18000000"/>
    <n v="18000000"/>
    <s v="OK"/>
    <n v="2"/>
    <m/>
    <m/>
  </r>
  <r>
    <m/>
    <x v="0"/>
    <x v="1"/>
    <s v="Pozo Almonte "/>
    <x v="0"/>
    <s v="Fortalecimiento_Planes_de_Trabajo_Comunitario"/>
    <n v="3882"/>
    <n v="20"/>
    <x v="1"/>
    <n v="600000"/>
    <n v="20"/>
    <m/>
    <s v="SI"/>
    <s v="Hogar (Aplica en Acción)"/>
    <s v="Grupo objetivo del Programa/Componente"/>
    <s v="Familias en situación de pobreza y/o vulnerabilidad que residen el territorio."/>
    <x v="0"/>
    <s v="Licitación Pública Regular"/>
    <n v="2"/>
    <n v="388202"/>
    <s v="01"/>
    <m/>
    <s v="01-388202--22"/>
    <m/>
    <m/>
    <m/>
    <s v="--"/>
    <x v="0"/>
    <n v="20"/>
    <x v="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0000"/>
    <m/>
    <m/>
    <m/>
    <n v="9600000"/>
    <m/>
    <m/>
    <m/>
    <n v="12000000"/>
    <n v="12000000"/>
    <s v="OK"/>
    <n v="2"/>
    <m/>
    <m/>
  </r>
  <r>
    <m/>
    <x v="0"/>
    <x v="0"/>
    <s v="Alto Hospicio"/>
    <x v="0"/>
    <s v="Fortalecimiento_Planes_de_Trabajo_Familiar"/>
    <n v="3881"/>
    <n v="34"/>
    <x v="2"/>
    <n v="600000"/>
    <n v="34"/>
    <m/>
    <s v="SI"/>
    <s v="Hogar (Aplica en Acción)"/>
    <s v="Grupo objetivo del Programa/Componente"/>
    <s v="Familias en situación de pobreza y/o vulnerabilidad que residen el territorio."/>
    <x v="0"/>
    <s v="Licitación Pública Regular"/>
    <n v="1"/>
    <n v="388101"/>
    <s v="01"/>
    <m/>
    <s v="01-388101--22"/>
    <m/>
    <m/>
    <m/>
    <s v="--"/>
    <x v="0"/>
    <n v="20"/>
    <x v="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4080000"/>
    <m/>
    <m/>
    <m/>
    <n v="16320000"/>
    <m/>
    <m/>
    <m/>
    <n v="20400000"/>
    <n v="20400000"/>
    <s v="OK"/>
    <n v="2"/>
    <m/>
    <m/>
  </r>
  <r>
    <m/>
    <x v="0"/>
    <x v="2"/>
    <s v="Camiña"/>
    <x v="0"/>
    <s v="Fortalecimiento_Planes_de_Trabajo_Familiar"/>
    <n v="3881"/>
    <n v="20"/>
    <x v="3"/>
    <n v="601700"/>
    <n v="20"/>
    <m/>
    <s v="SI"/>
    <s v="Hogar (Aplica en Acción)"/>
    <s v="Grupo objetivo del Programa/Componente"/>
    <s v="Familias en situación de pobreza y/o vulnerabilidad que residen el territorio."/>
    <x v="0"/>
    <s v="Licitación Pública Regular"/>
    <n v="1"/>
    <n v="388101"/>
    <s v="01"/>
    <m/>
    <s v="01-388101--22"/>
    <m/>
    <m/>
    <m/>
    <s v="--"/>
    <x v="0"/>
    <n v="20"/>
    <x v="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6802"/>
    <m/>
    <m/>
    <m/>
    <n v="9627206"/>
    <m/>
    <m/>
    <m/>
    <n v="12034008"/>
    <n v="12034008"/>
    <s v="OK"/>
    <n v="2"/>
    <m/>
    <m/>
  </r>
  <r>
    <m/>
    <x v="0"/>
    <x v="0"/>
    <s v="Alto Hospicio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presentes en territorios vulnerables"/>
    <x v="1"/>
    <s v="Licitación Pública Regular"/>
    <n v="1"/>
    <n v="370101"/>
    <s v="01"/>
    <m/>
    <s v="01-370101--22"/>
    <m/>
    <m/>
    <m/>
    <s v="--"/>
    <x v="0"/>
    <n v="20"/>
    <x v="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m/>
    <x v="0"/>
    <x v="1"/>
    <s v="Pozo Almonte (comunal)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presentes en territorios vulnerables"/>
    <x v="1"/>
    <s v="Licitación Pública Regular"/>
    <n v="1"/>
    <n v="370101"/>
    <s v="01"/>
    <m/>
    <s v="01-370101--22"/>
    <m/>
    <m/>
    <m/>
    <s v="--"/>
    <x v="0"/>
    <n v="20"/>
    <x v="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m/>
    <x v="0"/>
    <x v="3"/>
    <s v="Huara (comunal)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presentes en territorios vulnerables"/>
    <x v="1"/>
    <s v="Licitación Pública Regular"/>
    <n v="1"/>
    <n v="370101"/>
    <s v="01"/>
    <m/>
    <s v="01-370101--22"/>
    <m/>
    <m/>
    <m/>
    <s v="--"/>
    <x v="0"/>
    <n v="20"/>
    <x v="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  <m/>
    <m/>
  </r>
  <r>
    <m/>
    <x v="0"/>
    <x v="4"/>
    <s v="Alto Playa Blanca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Familias que se encuentran residiendo en territorio focalizado, el cual se caracteriza por ser rural, con predominancia de actividades agrícolas. Presencia de adultos mayores y niños/as principalmente. "/>
    <x v="0"/>
    <s v="Licitación Pública Regular"/>
    <n v="1"/>
    <n v="723301"/>
    <s v="01"/>
    <n v="9"/>
    <s v="01-723301-09-22"/>
    <m/>
    <m/>
    <m/>
    <s v="--"/>
    <x v="1"/>
    <n v="20"/>
    <x v="1"/>
    <d v="2022-03-04T00:00:00"/>
    <n v="20"/>
    <d v="2022-03-24T00:00:00"/>
    <d v="2022-03-31T00:00:00"/>
    <n v="20"/>
    <d v="2022-04-20T00:00:00"/>
    <n v="11"/>
    <d v="2023-03-20T00:00:00"/>
    <d v="2023-05-19T00:00:00"/>
    <m/>
    <m/>
    <m/>
    <n v="7140000"/>
    <m/>
    <m/>
    <m/>
    <n v="28560000"/>
    <m/>
    <m/>
    <m/>
    <m/>
    <n v="35700000"/>
    <n v="35700000"/>
    <s v="OK"/>
    <n v="2"/>
    <m/>
    <m/>
  </r>
  <r>
    <m/>
    <x v="0"/>
    <x v="4"/>
    <s v="iquique"/>
    <x v="3"/>
    <s v="YO_EMPR._Avanzado"/>
    <n v="4883"/>
    <n v="25"/>
    <x v="6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x v="2"/>
    <s v="Licitación Pública Regular"/>
    <n v="1"/>
    <n v="488301"/>
    <s v="01"/>
    <m/>
    <s v="01-488301--22"/>
    <m/>
    <d v="2022-03-07T00:00:00"/>
    <n v="21"/>
    <d v="2022-03-28T00:00:00"/>
    <x v="1"/>
    <n v="20"/>
    <x v="1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m/>
    <x v="0"/>
    <x v="0"/>
    <s v="Alto Hospicio"/>
    <x v="3"/>
    <s v="YO_EMPR._Avanzado"/>
    <n v="4883"/>
    <n v="25"/>
    <x v="6"/>
    <n v="1047500"/>
    <n v="25"/>
    <m/>
    <s v="SI"/>
    <s v="Persona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x v="2"/>
    <s v="Licitación Pública Regular"/>
    <n v="1"/>
    <n v="488301"/>
    <s v="01"/>
    <m/>
    <s v="01-488301--22"/>
    <m/>
    <d v="2022-03-07T00:00:00"/>
    <n v="21"/>
    <d v="2022-03-28T00:00:00"/>
    <x v="1"/>
    <n v="20"/>
    <x v="1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  <m/>
    <m/>
  </r>
  <r>
    <m/>
    <x v="0"/>
    <x v="4"/>
    <s v="iquique"/>
    <x v="3"/>
    <s v="YO_EMPR._Básico"/>
    <n v="4881"/>
    <n v="20"/>
    <x v="7"/>
    <n v="969500"/>
    <n v="2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2"/>
    <n v="488102"/>
    <s v="01"/>
    <m/>
    <s v="01-488102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908500"/>
    <m/>
    <m/>
    <m/>
    <n v="16481500"/>
    <m/>
    <m/>
    <m/>
    <n v="19390000"/>
    <n v="19390000"/>
    <s v="OK"/>
    <n v="2"/>
    <m/>
    <m/>
  </r>
  <r>
    <m/>
    <x v="0"/>
    <x v="0"/>
    <s v="Alto Hospicio"/>
    <x v="3"/>
    <s v="YO_EMPR._Básico"/>
    <n v="4881"/>
    <n v="30"/>
    <x v="8"/>
    <n v="969500"/>
    <n v="3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2"/>
    <n v="488102"/>
    <s v="01"/>
    <m/>
    <s v="01-488102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4362750"/>
    <m/>
    <m/>
    <m/>
    <n v="24722250"/>
    <m/>
    <m/>
    <m/>
    <n v="29085000"/>
    <n v="29085000"/>
    <s v="OK"/>
    <n v="2"/>
    <m/>
    <m/>
  </r>
  <r>
    <m/>
    <x v="0"/>
    <x v="1"/>
    <s v="Pozo Almonte (comunal)"/>
    <x v="3"/>
    <s v="YO_EMPR._Básico"/>
    <n v="4881"/>
    <n v="15"/>
    <x v="9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2"/>
    <n v="488102"/>
    <s v="01"/>
    <m/>
    <s v="01-488102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m/>
    <x v="0"/>
    <x v="5"/>
    <s v="Colchane (comunal)"/>
    <x v="3"/>
    <s v="YO_EMPR._Básico"/>
    <n v="4881"/>
    <n v="10"/>
    <x v="1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2"/>
    <n v="488102"/>
    <s v="01"/>
    <m/>
    <s v="01-488102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m/>
    <x v="0"/>
    <x v="0"/>
    <s v="Alto Hospicio"/>
    <x v="3"/>
    <s v="YO_EMPR._Básico"/>
    <n v="4881"/>
    <n v="45"/>
    <x v="11"/>
    <n v="969500"/>
    <n v="4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3"/>
    <n v="488103"/>
    <s v="01"/>
    <m/>
    <s v="01-488103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6544125"/>
    <m/>
    <m/>
    <m/>
    <n v="37083375"/>
    <m/>
    <m/>
    <m/>
    <n v="43627500"/>
    <n v="43627500"/>
    <s v="OK"/>
    <n v="2"/>
    <m/>
    <m/>
  </r>
  <r>
    <m/>
    <x v="0"/>
    <x v="2"/>
    <s v="Camiña (comunal)"/>
    <x v="3"/>
    <s v="YO_EMPR._Básico"/>
    <n v="4881"/>
    <n v="10"/>
    <x v="10"/>
    <n v="1080000"/>
    <n v="10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3"/>
    <n v="488103"/>
    <s v="01"/>
    <m/>
    <s v="01-488103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  <m/>
    <m/>
  </r>
  <r>
    <m/>
    <x v="0"/>
    <x v="6"/>
    <s v="Pica (comunal)"/>
    <x v="3"/>
    <s v="YO_EMPR._Básico"/>
    <n v="4881"/>
    <n v="15"/>
    <x v="9"/>
    <n v="100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3"/>
    <n v="488103"/>
    <s v="01"/>
    <m/>
    <s v="01-488103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  <m/>
    <m/>
  </r>
  <r>
    <m/>
    <x v="0"/>
    <x v="4"/>
    <s v="iquique"/>
    <x v="3"/>
    <s v="YO_EMPR._Básico"/>
    <n v="4881"/>
    <n v="55"/>
    <x v="12"/>
    <n v="969500"/>
    <n v="5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4"/>
    <n v="488104"/>
    <s v="01"/>
    <m/>
    <s v="01-488104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7998375"/>
    <m/>
    <m/>
    <m/>
    <n v="45324125"/>
    <m/>
    <m/>
    <m/>
    <n v="53322500"/>
    <n v="53322500"/>
    <s v="OK"/>
    <n v="2"/>
    <m/>
    <m/>
  </r>
  <r>
    <m/>
    <x v="0"/>
    <x v="3"/>
    <s v="Huara (comunal)"/>
    <x v="3"/>
    <s v="YO_EMPR._Básico"/>
    <n v="4881"/>
    <n v="15"/>
    <x v="13"/>
    <n v="1080000"/>
    <n v="15"/>
    <m/>
    <s v="SI"/>
    <s v="Persona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x v="2"/>
    <s v="Licitación Pública Regular"/>
    <n v="4"/>
    <n v="488104"/>
    <s v="01"/>
    <m/>
    <s v="01-488104--22"/>
    <m/>
    <d v="2022-03-07T00:00:00"/>
    <n v="21"/>
    <d v="2022-03-28T00:00:00"/>
    <x v="2"/>
    <n v="20"/>
    <x v="2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430000"/>
    <m/>
    <m/>
    <m/>
    <n v="13770000"/>
    <m/>
    <m/>
    <m/>
    <n v="16200000"/>
    <n v="16200000"/>
    <s v="OK"/>
    <n v="2"/>
    <m/>
    <m/>
  </r>
  <r>
    <m/>
    <x v="0"/>
    <x v="7"/>
    <s v="Regional"/>
    <x v="3"/>
    <s v="YO_EMPR._Feria_de_Emprendimiento"/>
    <n v="4889"/>
    <n v="30"/>
    <x v="14"/>
    <n v="980000"/>
    <n v="30"/>
    <m/>
    <s v="NO"/>
    <s v="Persona"/>
    <s v="Grupo objetivo del Programa/Componente"/>
    <s v="Persona mayor de 18 años cuya situación ocupacional sea  ocupado u ocupado precario, con un negocio en funcionamiento y cuyo emprendimiento este orientado a la comercialización de productos de elaboración propia preferentemente."/>
    <x v="0"/>
    <s v="Licitación Pública Regular"/>
    <n v="5"/>
    <n v="488905"/>
    <s v="01"/>
    <n v="8"/>
    <s v="01-488905-08-22"/>
    <m/>
    <m/>
    <m/>
    <s v="--"/>
    <x v="3"/>
    <n v="20"/>
    <x v="3"/>
    <d v="2022-08-11T00:00:00"/>
    <n v="20"/>
    <d v="2022-08-31T00:00:00"/>
    <d v="2022-09-07T00:00:00"/>
    <n v="20"/>
    <d v="2022-09-27T00:00:00"/>
    <n v="5"/>
    <d v="2023-02-27T00:00:00"/>
    <d v="2023-04-28T00:00:00"/>
    <m/>
    <m/>
    <m/>
    <m/>
    <m/>
    <m/>
    <m/>
    <m/>
    <m/>
    <n v="29400000"/>
    <m/>
    <m/>
    <n v="29400000"/>
    <n v="29400000"/>
    <s v="OK"/>
    <n v="1"/>
    <m/>
    <m/>
  </r>
  <r>
    <m/>
    <x v="0"/>
    <x v="4"/>
    <s v="iquique"/>
    <x v="4"/>
    <s v="YO_EMP_SEM._Servicio_de_Apoyo_Integral_Regular"/>
    <n v="5811"/>
    <n v="12"/>
    <x v="15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m/>
    <x v="0"/>
    <x v="4"/>
    <s v="iquique"/>
    <x v="4"/>
    <s v="YO_EMP_SEM._Servicio_de_Apoyo_Integral_Regular"/>
    <n v="5811"/>
    <n v="10"/>
    <x v="16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m/>
    <x v="0"/>
    <x v="4"/>
    <s v="iquique"/>
    <x v="4"/>
    <s v="YO_EMP_SEM._Servicio_de_Apoyo_Integral_Regular"/>
    <n v="5811"/>
    <n v="5"/>
    <x v="17"/>
    <n v="840000"/>
    <n v="5"/>
    <m/>
    <s v="NO"/>
    <s v="Persona"/>
    <s v="Personas con dependencia y cuidadores"/>
    <s v="Personas mayores de 18 años que participan de los programas de rhabilitación implementados por Teletón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m/>
    <x v="0"/>
    <x v="0"/>
    <s v="Alto Hospicio"/>
    <x v="4"/>
    <s v="YO_EMP_SEM._Servicio_de_Apoyo_Integral_Regular"/>
    <n v="5811"/>
    <n v="12"/>
    <x v="15"/>
    <n v="840000"/>
    <n v="12"/>
    <m/>
    <s v="NO"/>
    <s v="Persona"/>
    <s v="Mujer víctima de violencia"/>
    <s v="Mujeres mayores de 18 años que asisten o asistieon a un centro de la mujer producto de violencia intrafamiliar que se encuentren cesantes, inactivos, buscando trabajo o con ocupación precaria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  <m/>
    <m/>
  </r>
  <r>
    <m/>
    <x v="0"/>
    <x v="0"/>
    <s v="Alto Hospicio"/>
    <x v="4"/>
    <s v="YO_EMP_SEM._Servicio_de_Apoyo_Integral_Regular"/>
    <n v="5811"/>
    <n v="10"/>
    <x v="16"/>
    <n v="840000"/>
    <n v="10"/>
    <m/>
    <s v="NO"/>
    <s v="Persona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  <m/>
    <m/>
  </r>
  <r>
    <m/>
    <x v="0"/>
    <x v="0"/>
    <s v="Alto Hospicio"/>
    <x v="4"/>
    <s v="YO_EMP_SEM._Servicio_de_Apoyo_Integral_Regular"/>
    <n v="5811"/>
    <n v="5"/>
    <x v="17"/>
    <n v="840000"/>
    <n v="5"/>
    <m/>
    <s v="NO"/>
    <s v="Persona"/>
    <s v="Personas con dependencia y cuidadores"/>
    <s v="Personas mayores de 18 años que participan de los programas de rhabilitación implementados por Teletón"/>
    <x v="3"/>
    <s v="Licitación Pública Regular"/>
    <n v="1"/>
    <n v="581101"/>
    <s v="01"/>
    <n v="1"/>
    <s v="01-581101-01-22"/>
    <m/>
    <m/>
    <m/>
    <s v="--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  <m/>
    <m/>
  </r>
  <r>
    <m/>
    <x v="0"/>
    <x v="4"/>
    <s v="iquique"/>
    <x v="4"/>
    <s v="YO_EMP_SEM._Servicio_de_Apoyo_Integral_Regular"/>
    <n v="5811"/>
    <n v="55"/>
    <x v="18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2"/>
    <n v="581102"/>
    <s v="01"/>
    <n v="2"/>
    <s v="01-581102-02-22"/>
    <m/>
    <d v="2022-03-07T00:00:00"/>
    <n v="21"/>
    <d v="2022-03-28T00:00:00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930000"/>
    <m/>
    <m/>
    <m/>
    <n v="39270000"/>
    <m/>
    <m/>
    <m/>
    <m/>
    <n v="46200000"/>
    <n v="46200000"/>
    <s v="OK"/>
    <n v="2"/>
    <m/>
    <m/>
  </r>
  <r>
    <m/>
    <x v="0"/>
    <x v="1"/>
    <s v="Pozo Almonte (comunal)"/>
    <x v="4"/>
    <s v="YO_EMP_SEM._Servicio_de_Apoyo_Integral_Regular"/>
    <n v="5811"/>
    <n v="10"/>
    <x v="19"/>
    <n v="8585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2"/>
    <n v="581102"/>
    <s v="01"/>
    <n v="2"/>
    <s v="01-581102-02-22"/>
    <m/>
    <d v="2022-03-07T00:00:00"/>
    <n v="21"/>
    <d v="2022-03-28T00:00:00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87750"/>
    <m/>
    <m/>
    <m/>
    <n v="7297250"/>
    <m/>
    <m/>
    <m/>
    <m/>
    <n v="8585000"/>
    <n v="8585000"/>
    <s v="OK"/>
    <n v="2"/>
    <m/>
    <m/>
  </r>
  <r>
    <m/>
    <x v="0"/>
    <x v="5"/>
    <s v="Colchane (comunal)"/>
    <x v="4"/>
    <s v="YO_EMP_SEM._Servicio_de_Apoyo_Integral_Regular"/>
    <n v="5811"/>
    <n v="10"/>
    <x v="20"/>
    <n v="880000"/>
    <n v="10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2"/>
    <n v="581102"/>
    <s v="01"/>
    <n v="2"/>
    <s v="01-581102-02-22"/>
    <m/>
    <d v="2022-03-07T00:00:00"/>
    <n v="21"/>
    <d v="2022-03-28T00:00:00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320000"/>
    <m/>
    <m/>
    <m/>
    <n v="7480000"/>
    <m/>
    <m/>
    <m/>
    <m/>
    <n v="8800000"/>
    <n v="8800000"/>
    <s v="OK"/>
    <n v="2"/>
    <m/>
    <m/>
  </r>
  <r>
    <m/>
    <x v="0"/>
    <x v="0"/>
    <s v="Alto Hospicio"/>
    <x v="4"/>
    <s v="YO_EMP_SEM._Servicio_de_Apoyo_Integral_Regular"/>
    <n v="5811"/>
    <n v="55"/>
    <x v="18"/>
    <n v="840000"/>
    <n v="55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3"/>
    <n v="581103"/>
    <s v="01"/>
    <n v="3"/>
    <s v="01-581103-03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6930000"/>
    <m/>
    <m/>
    <m/>
    <n v="39270000"/>
    <m/>
    <m/>
    <m/>
    <m/>
    <n v="46200000"/>
    <n v="46200000"/>
    <s v="OK"/>
    <n v="2"/>
    <m/>
    <m/>
  </r>
  <r>
    <m/>
    <x v="0"/>
    <x v="2"/>
    <s v="Camiña (comunal)"/>
    <x v="4"/>
    <s v="YO_EMP_SEM._Servicio_de_Apoyo_Integral_Regular"/>
    <n v="5811"/>
    <n v="6"/>
    <x v="21"/>
    <n v="880000"/>
    <n v="6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3"/>
    <n v="581103"/>
    <s v="01"/>
    <n v="3"/>
    <s v="01-581103-03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92000"/>
    <m/>
    <m/>
    <m/>
    <n v="4488000"/>
    <m/>
    <m/>
    <m/>
    <m/>
    <n v="5280000"/>
    <n v="5280000"/>
    <s v="OK"/>
    <n v="2"/>
    <m/>
    <m/>
  </r>
  <r>
    <m/>
    <x v="0"/>
    <x v="3"/>
    <s v="Huara (comunal)"/>
    <x v="4"/>
    <s v="YO_EMP_SEM._Servicio_de_Apoyo_Integral_Regular"/>
    <n v="5811"/>
    <n v="8"/>
    <x v="22"/>
    <n v="88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3"/>
    <n v="581103"/>
    <s v="01"/>
    <n v="3"/>
    <s v="01-581103-03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56000"/>
    <m/>
    <m/>
    <m/>
    <n v="5984000"/>
    <m/>
    <m/>
    <m/>
    <m/>
    <n v="7040000"/>
    <n v="7040000"/>
    <s v="OK"/>
    <n v="2"/>
    <m/>
    <m/>
  </r>
  <r>
    <m/>
    <x v="0"/>
    <x v="6"/>
    <s v="Pica (comunal)"/>
    <x v="4"/>
    <s v="YO_EMP_SEM._Servicio_de_Apoyo_Integral_Regular"/>
    <n v="5811"/>
    <n v="8"/>
    <x v="23"/>
    <n v="860000"/>
    <n v="8"/>
    <m/>
    <s v="NO"/>
    <s v="Persona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x v="2"/>
    <s v="Licitación Pública Regular"/>
    <n v="3"/>
    <n v="581103"/>
    <s v="01"/>
    <n v="3"/>
    <s v="01-581103-03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32000"/>
    <m/>
    <m/>
    <m/>
    <n v="5848000"/>
    <m/>
    <m/>
    <m/>
    <m/>
    <n v="6880000"/>
    <n v="6880000"/>
    <s v="OK"/>
    <n v="2"/>
    <m/>
    <m/>
  </r>
  <r>
    <m/>
    <x v="0"/>
    <x v="4"/>
    <s v="iquique"/>
    <x v="5"/>
    <s v="YO_EMP_SEM._Servicio_de_Apoyo_Integral_SSyO"/>
    <n v="5911"/>
    <n v="50"/>
    <x v="24"/>
    <n v="800000"/>
    <m/>
    <n v="5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1"/>
    <n v="591101"/>
    <s v="01"/>
    <n v="4"/>
    <s v="01-591101-04-22"/>
    <m/>
    <d v="2022-03-07T00:00:00"/>
    <n v="21"/>
    <d v="2022-03-28T00:00:00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000000"/>
    <m/>
    <m/>
    <m/>
    <n v="34000000"/>
    <m/>
    <m/>
    <m/>
    <m/>
    <n v="40000000"/>
    <n v="40000000"/>
    <s v="OK"/>
    <n v="2"/>
    <m/>
    <m/>
  </r>
  <r>
    <m/>
    <x v="0"/>
    <x v="1"/>
    <s v="Pozo Almonte (comunal)"/>
    <x v="5"/>
    <s v="YO_EMP_SEM._Servicio_de_Apoyo_Integral_SSyO"/>
    <n v="5911"/>
    <n v="25"/>
    <x v="25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1"/>
    <n v="591101"/>
    <s v="01"/>
    <n v="4"/>
    <s v="01-591101-04-22"/>
    <m/>
    <d v="2022-03-07T00:00:00"/>
    <n v="21"/>
    <d v="2022-03-28T00:00:00"/>
    <x v="4"/>
    <n v="20"/>
    <x v="4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3075000"/>
    <m/>
    <m/>
    <m/>
    <n v="17425000"/>
    <m/>
    <m/>
    <m/>
    <m/>
    <n v="20500000"/>
    <n v="20500000"/>
    <s v="OK"/>
    <n v="2"/>
    <m/>
    <m/>
  </r>
  <r>
    <m/>
    <x v="0"/>
    <x v="4"/>
    <s v="iquique"/>
    <x v="5"/>
    <s v="YO_EMP_SEM._Servicio_de_Apoyo_Integral_SSyO"/>
    <n v="5911"/>
    <n v="35"/>
    <x v="26"/>
    <n v="800000"/>
    <m/>
    <n v="3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2"/>
    <n v="591102"/>
    <s v="01"/>
    <n v="5"/>
    <s v="01-591102-05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4200000"/>
    <m/>
    <m/>
    <m/>
    <n v="23800000"/>
    <m/>
    <m/>
    <m/>
    <m/>
    <n v="28000000"/>
    <n v="28000000"/>
    <s v="OK"/>
    <n v="2"/>
    <m/>
    <m/>
  </r>
  <r>
    <m/>
    <x v="0"/>
    <x v="3"/>
    <s v="Huara (comunal)"/>
    <x v="5"/>
    <s v="YO_EMP_SEM._Servicio_de_Apoyo_Integral_SSyO"/>
    <n v="5911"/>
    <n v="15"/>
    <x v="27"/>
    <n v="837200"/>
    <m/>
    <n v="1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2"/>
    <n v="591102"/>
    <s v="01"/>
    <n v="5"/>
    <s v="01-591102-05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883700"/>
    <m/>
    <m/>
    <m/>
    <n v="10674300"/>
    <m/>
    <m/>
    <m/>
    <m/>
    <n v="12558000"/>
    <n v="12558000"/>
    <s v="OK"/>
    <n v="2"/>
    <m/>
    <m/>
  </r>
  <r>
    <m/>
    <x v="0"/>
    <x v="6"/>
    <s v="Pica (comunal)"/>
    <x v="5"/>
    <s v="YO_EMP_SEM._Servicio_de_Apoyo_Integral_SSyO"/>
    <n v="5911"/>
    <n v="25"/>
    <x v="25"/>
    <n v="820000"/>
    <m/>
    <n v="25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2"/>
    <n v="591102"/>
    <s v="01"/>
    <n v="5"/>
    <s v="01-591102-05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3075000"/>
    <m/>
    <m/>
    <m/>
    <n v="17425000"/>
    <m/>
    <m/>
    <m/>
    <m/>
    <n v="20500000"/>
    <n v="20500000"/>
    <s v="OK"/>
    <n v="2"/>
    <m/>
    <m/>
  </r>
  <r>
    <m/>
    <x v="0"/>
    <x v="0"/>
    <s v="Alto Hospicio"/>
    <x v="5"/>
    <s v="YO_EMP_SEM._Servicio_de_Apoyo_Integral_SSyO"/>
    <n v="5911"/>
    <n v="60"/>
    <x v="28"/>
    <n v="800000"/>
    <m/>
    <n v="6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3"/>
    <n v="591103"/>
    <s v="01"/>
    <n v="6"/>
    <s v="01-591103-06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200000"/>
    <m/>
    <m/>
    <m/>
    <n v="40800000"/>
    <m/>
    <m/>
    <m/>
    <m/>
    <n v="48000000"/>
    <n v="48000000"/>
    <s v="OK"/>
    <n v="2"/>
    <m/>
    <m/>
  </r>
  <r>
    <m/>
    <x v="0"/>
    <x v="2"/>
    <s v="Camiña (comunal)"/>
    <x v="5"/>
    <s v="YO_EMP_SEM._Servicio_de_Apoyo_Integral_SSyO"/>
    <n v="5911"/>
    <n v="10"/>
    <x v="29"/>
    <n v="837200"/>
    <m/>
    <n v="10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3"/>
    <n v="591103"/>
    <s v="01"/>
    <n v="6"/>
    <s v="01-591103-06-22"/>
    <m/>
    <d v="2022-03-07T00:00:00"/>
    <n v="21"/>
    <d v="2022-03-28T00:00:00"/>
    <x v="5"/>
    <n v="20"/>
    <x v="5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255800"/>
    <m/>
    <m/>
    <m/>
    <n v="7116200"/>
    <m/>
    <m/>
    <m/>
    <m/>
    <n v="8372000"/>
    <n v="8372000"/>
    <s v="OK"/>
    <n v="2"/>
    <m/>
    <m/>
  </r>
  <r>
    <m/>
    <x v="0"/>
    <x v="0"/>
    <s v="Alto Hospicio"/>
    <x v="5"/>
    <s v="YO_EMP_SEM._Servicio_de_Apoyo_Integral_SSyO"/>
    <n v="5911"/>
    <n v="69"/>
    <x v="30"/>
    <n v="800000"/>
    <m/>
    <n v="69"/>
    <s v="NO"/>
    <s v="Persona"/>
    <s v="Grupo objetivo del Programa/Componente"/>
    <s v="Personas Mayores de 18 años cesantes, inactivos, buscando trabajo o con ocupación precaria que residan en los territorios focalizados y pertenezcn al Subsistema de Seguridades y Oportunidades SSO"/>
    <x v="2"/>
    <s v="Licitación Pública Regular"/>
    <n v="4"/>
    <n v="591104"/>
    <s v="01"/>
    <n v="7"/>
    <s v="01-591104-07-22"/>
    <m/>
    <d v="2022-03-07T00:00:00"/>
    <n v="21"/>
    <d v="2022-03-28T00:00:00"/>
    <x v="1"/>
    <n v="20"/>
    <x v="1"/>
    <d v="2022-03-04T00:00:00"/>
    <n v="20"/>
    <d v="2022-03-24T00:00:00"/>
    <d v="2022-03-31T00:00:00"/>
    <n v="20"/>
    <d v="2022-04-20T00:00:00"/>
    <n v="8"/>
    <d v="2022-12-20T00:00:00"/>
    <d v="2023-02-18T00:00:00"/>
    <m/>
    <m/>
    <m/>
    <n v="8280000"/>
    <m/>
    <m/>
    <m/>
    <n v="46920000"/>
    <m/>
    <m/>
    <m/>
    <m/>
    <n v="55200000"/>
    <n v="55200000"/>
    <s v="OK"/>
    <n v="2"/>
    <m/>
    <m/>
  </r>
  <r>
    <m/>
    <x v="1"/>
    <x v="8"/>
    <s v="FAVORECEDORA"/>
    <x v="0"/>
    <s v="Fortalecimiento_Planes_de_Trabajo_Comunitario"/>
    <n v="3882"/>
    <n v="36"/>
    <x v="31"/>
    <n v="600327"/>
    <n v="36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201"/>
    <n v="1"/>
    <s v="02-388201-01-22"/>
    <m/>
    <m/>
    <s v="--"/>
    <n v="44594"/>
    <d v="1900-01-12T00:00:00"/>
    <x v="6"/>
    <n v="44609"/>
    <x v="6"/>
    <d v="2022-03-03T00:00:00"/>
    <n v="44638"/>
    <d v="1900-01-14T00:00:00"/>
    <d v="2022-04-02T00:00:00"/>
    <n v="10"/>
    <m/>
    <m/>
    <m/>
    <m/>
    <m/>
    <n v="2161177"/>
    <m/>
    <m/>
    <n v="19450595"/>
    <m/>
    <m/>
    <m/>
    <m/>
    <m/>
    <m/>
    <m/>
    <n v="21611772"/>
    <n v="21611772"/>
    <s v="OK"/>
    <n v="2"/>
    <m/>
    <m/>
  </r>
  <r>
    <m/>
    <x v="1"/>
    <x v="9"/>
    <s v="PACIFICO NORTE"/>
    <x v="0"/>
    <s v="Fortalecimiento_Planes_de_Trabajo_Comunitario"/>
    <n v="3882"/>
    <n v="30"/>
    <x v="32"/>
    <n v="600327"/>
    <n v="3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201"/>
    <n v="1"/>
    <s v="02-388201-01-22"/>
    <m/>
    <m/>
    <s v="--"/>
    <n v="44594"/>
    <d v="1900-01-12T00:00:00"/>
    <x v="6"/>
    <n v="44609"/>
    <x v="6"/>
    <d v="2022-03-03T00:00:00"/>
    <n v="44638"/>
    <d v="1900-01-14T00:00:00"/>
    <d v="2022-04-02T00:00:00"/>
    <n v="10"/>
    <m/>
    <m/>
    <m/>
    <m/>
    <m/>
    <n v="1800981"/>
    <m/>
    <m/>
    <n v="16208829"/>
    <m/>
    <m/>
    <m/>
    <m/>
    <m/>
    <m/>
    <m/>
    <n v="18009810"/>
    <n v="18009810"/>
    <s v="OK"/>
    <n v="2"/>
    <m/>
    <m/>
  </r>
  <r>
    <m/>
    <x v="1"/>
    <x v="10"/>
    <s v="COMUNA POR CONFIRMAR"/>
    <x v="0"/>
    <s v="Fortalecimiento_Planes_de_Trabajo_Comunitario"/>
    <n v="3882"/>
    <n v="32"/>
    <x v="33"/>
    <n v="600327"/>
    <n v="32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201"/>
    <n v="1"/>
    <s v="02-388201-01-22"/>
    <m/>
    <m/>
    <s v="--"/>
    <n v="44594"/>
    <d v="1900-01-12T00:00:00"/>
    <x v="6"/>
    <n v="44609"/>
    <x v="6"/>
    <d v="2022-03-03T00:00:00"/>
    <n v="44638"/>
    <d v="1900-01-14T00:00:00"/>
    <d v="2022-04-02T00:00:00"/>
    <n v="10"/>
    <m/>
    <m/>
    <m/>
    <m/>
    <m/>
    <n v="1921046"/>
    <m/>
    <m/>
    <n v="17289418"/>
    <m/>
    <m/>
    <m/>
    <m/>
    <m/>
    <m/>
    <m/>
    <n v="19210464"/>
    <n v="19210464"/>
    <s v="OK"/>
    <n v="2"/>
    <m/>
    <m/>
  </r>
  <r>
    <m/>
    <x v="1"/>
    <x v="9"/>
    <s v="Tocopilla"/>
    <x v="1"/>
    <s v="Financiamiento_iniciativas_autogestionadas"/>
    <n v="3701"/>
    <n v="3"/>
    <x v="34"/>
    <n v="2088000"/>
    <n v="3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."/>
    <x v="1"/>
    <s v="Licitación Pública Regular"/>
    <n v="1"/>
    <n v="370101"/>
    <n v="1"/>
    <s v="02-370101-01-22"/>
    <m/>
    <m/>
    <s v="--"/>
    <n v="44697"/>
    <d v="1900-01-31T00:00:00"/>
    <x v="7"/>
    <n v="44732"/>
    <x v="7"/>
    <d v="2022-07-08T00:00:00"/>
    <n v="44764"/>
    <d v="1900-01-14T00:00:00"/>
    <d v="2022-08-06T00:00:00"/>
    <n v="6"/>
    <m/>
    <m/>
    <m/>
    <m/>
    <m/>
    <m/>
    <m/>
    <m/>
    <m/>
    <n v="6264000"/>
    <m/>
    <m/>
    <m/>
    <m/>
    <m/>
    <m/>
    <n v="6264000"/>
    <n v="6264000"/>
    <s v="OK"/>
    <n v="1"/>
    <m/>
    <m/>
  </r>
  <r>
    <m/>
    <x v="1"/>
    <x v="7"/>
    <s v="COMUNA POR CONFIRMAR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m/>
    <x v="0"/>
    <s v="Licitación Pública Regular"/>
    <n v="1"/>
    <n v="723301"/>
    <n v="1"/>
    <s v="02-723301-01-22"/>
    <m/>
    <m/>
    <s v="--"/>
    <n v="44594"/>
    <d v="1900-01-07T00:00:00"/>
    <x v="1"/>
    <n v="44603"/>
    <x v="8"/>
    <d v="2022-02-18T00:00:00"/>
    <n v="44614"/>
    <d v="1900-01-20T00:00:00"/>
    <d v="2022-03-15T00:00:00"/>
    <n v="11"/>
    <m/>
    <m/>
    <m/>
    <m/>
    <n v="3570000"/>
    <m/>
    <m/>
    <n v="32130000"/>
    <m/>
    <m/>
    <m/>
    <m/>
    <m/>
    <m/>
    <m/>
    <m/>
    <n v="35700000"/>
    <n v="35700000"/>
    <s v="OK"/>
    <n v="2"/>
    <m/>
    <m/>
  </r>
  <r>
    <m/>
    <x v="1"/>
    <x v="8"/>
    <s v="YEA PROV ANTOFAGASTA"/>
    <x v="3"/>
    <s v="YO_EMPR._Avanzado"/>
    <n v="4883"/>
    <n v="35"/>
    <x v="35"/>
    <n v="1000000"/>
    <n v="3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2"/>
    <n v="488302"/>
    <n v="1"/>
    <s v="02-488302-01-22"/>
    <d v="2022-03-01T00:00:00"/>
    <n v="17"/>
    <d v="2022-03-18T00:00:00"/>
    <n v="44628"/>
    <d v="1900-01-26T00:00:00"/>
    <x v="8"/>
    <n v="44657"/>
    <x v="6"/>
    <d v="2022-04-20T00:00:00"/>
    <n v="44683"/>
    <d v="1900-01-14T00:00:00"/>
    <d v="2022-05-17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m/>
    <x v="1"/>
    <x v="11"/>
    <s v="YEA PROV ANTOFAGASTA"/>
    <x v="3"/>
    <s v="YO_EMPR._Avanzado"/>
    <n v="4883"/>
    <n v="15"/>
    <x v="9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2"/>
    <n v="488302"/>
    <n v="1"/>
    <s v="02-488302-01-22"/>
    <d v="2022-03-01T00:00:00"/>
    <n v="17"/>
    <d v="2022-03-18T00:00:00"/>
    <n v="44628"/>
    <d v="1900-01-26T00:00:00"/>
    <x v="8"/>
    <n v="44657"/>
    <x v="6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m/>
    <x v="1"/>
    <x v="12"/>
    <s v="YEA PROV ANTOFAGASTA"/>
    <x v="3"/>
    <s v="YO_EMPR._Avanzado"/>
    <n v="4883"/>
    <n v="10"/>
    <x v="36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2"/>
    <n v="488302"/>
    <n v="1"/>
    <s v="02-488302-01-22"/>
    <d v="2022-03-01T00:00:00"/>
    <n v="17"/>
    <d v="2022-03-18T00:00:00"/>
    <n v="44628"/>
    <d v="1900-01-26T00:00:00"/>
    <x v="8"/>
    <n v="44657"/>
    <x v="6"/>
    <d v="2022-04-20T00:00:00"/>
    <n v="44683"/>
    <d v="1900-01-14T00:00:00"/>
    <d v="2022-05-17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m/>
    <x v="1"/>
    <x v="10"/>
    <s v="YEA PROV EL LOA"/>
    <x v="3"/>
    <s v="YO_EMPR._Avanzado"/>
    <n v="4883"/>
    <n v="30"/>
    <x v="37"/>
    <n v="1000000"/>
    <n v="3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2"/>
    <n v="488302"/>
    <n v="2"/>
    <s v="02-488302-02-22"/>
    <d v="2022-03-01T00:00:00"/>
    <n v="17"/>
    <d v="2022-03-18T00:00:00"/>
    <n v="44628"/>
    <d v="1900-01-26T00:00:00"/>
    <x v="8"/>
    <n v="44657"/>
    <x v="6"/>
    <d v="2022-04-20T00:00:00"/>
    <n v="44683"/>
    <d v="1900-01-14T00:00:00"/>
    <d v="2022-05-17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m/>
    <x v="1"/>
    <x v="13"/>
    <s v="YEA PROV EL LOA"/>
    <x v="3"/>
    <s v="YO_EMPR._Avanzado"/>
    <n v="4883"/>
    <n v="15"/>
    <x v="9"/>
    <n v="1000000"/>
    <n v="15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2"/>
    <n v="488302"/>
    <n v="2"/>
    <s v="02-488302-02-22"/>
    <d v="2022-03-01T00:00:00"/>
    <n v="17"/>
    <d v="2022-03-18T00:00:00"/>
    <n v="44628"/>
    <d v="1900-01-26T00:00:00"/>
    <x v="8"/>
    <n v="44657"/>
    <x v="6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m/>
    <x v="1"/>
    <x v="14"/>
    <s v="YEB PROV TOCOPILLA"/>
    <x v="3"/>
    <s v="YO_EMPR._Avanzado"/>
    <n v="4883"/>
    <n v="10"/>
    <x v="36"/>
    <n v="1000000"/>
    <n v="1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3"/>
    <n v="488303"/>
    <n v="1"/>
    <s v="02-488303-01-22"/>
    <d v="2022-03-01T00:00:00"/>
    <n v="17"/>
    <d v="2022-03-18T00:00:00"/>
    <n v="44628"/>
    <d v="1900-01-26T00:00:00"/>
    <x v="8"/>
    <n v="44657"/>
    <x v="6"/>
    <d v="2022-04-20T00:00:00"/>
    <n v="44678"/>
    <d v="1900-01-14T00:00:00"/>
    <d v="2022-05-12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m/>
    <x v="1"/>
    <x v="9"/>
    <s v="YEB PROV TOCOPILLA"/>
    <x v="3"/>
    <s v="YO_EMPR._Avanzado"/>
    <n v="4883"/>
    <n v="20"/>
    <x v="38"/>
    <n v="1000000"/>
    <n v="20"/>
    <m/>
    <s v="SI"/>
    <s v="Persona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x v="2"/>
    <s v="Licitación Pública Regular"/>
    <n v="3"/>
    <n v="488303"/>
    <n v="1"/>
    <s v="02-488303-01-22"/>
    <d v="2022-03-01T00:00:00"/>
    <n v="17"/>
    <d v="2022-03-18T00:00:00"/>
    <n v="44628"/>
    <d v="1900-01-26T00:00:00"/>
    <x v="8"/>
    <n v="44657"/>
    <x v="6"/>
    <d v="2022-04-20T00:00:00"/>
    <n v="44678"/>
    <d v="1900-01-14T00:00:00"/>
    <d v="2022-05-12T00:00:00"/>
    <n v="8"/>
    <m/>
    <m/>
    <m/>
    <m/>
    <m/>
    <m/>
    <n v="2000000"/>
    <m/>
    <m/>
    <n v="18000000"/>
    <m/>
    <m/>
    <m/>
    <m/>
    <m/>
    <m/>
    <n v="20000000"/>
    <n v="20000000"/>
    <s v="OK"/>
    <n v="2"/>
    <m/>
    <m/>
  </r>
  <r>
    <m/>
    <x v="1"/>
    <x v="8"/>
    <s v="YEA PROV ANTOFAGASTA"/>
    <x v="3"/>
    <s v="YO_EMPR._Básico"/>
    <n v="4881"/>
    <n v="35"/>
    <x v="35"/>
    <n v="1000000"/>
    <n v="3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1"/>
    <s v="02-488101-01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3500000"/>
    <m/>
    <m/>
    <n v="31500000"/>
    <m/>
    <m/>
    <m/>
    <m/>
    <m/>
    <m/>
    <n v="35000000"/>
    <n v="35000000"/>
    <s v="OK"/>
    <n v="2"/>
    <m/>
    <m/>
  </r>
  <r>
    <m/>
    <x v="1"/>
    <x v="11"/>
    <s v="YEB PROV ANTOFAGASTA"/>
    <x v="3"/>
    <s v="YO_EMPR._Básico"/>
    <n v="4881"/>
    <n v="12"/>
    <x v="1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1"/>
    <s v="02-488101-01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m/>
    <x v="1"/>
    <x v="12"/>
    <s v="YEB PROV ANTOFAGASTA"/>
    <x v="3"/>
    <s v="YO_EMPR._Básico"/>
    <n v="4881"/>
    <n v="10"/>
    <x v="36"/>
    <n v="1000000"/>
    <n v="1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1"/>
    <s v="02-488101-01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1000000"/>
    <m/>
    <m/>
    <n v="9000000"/>
    <m/>
    <m/>
    <m/>
    <m/>
    <m/>
    <m/>
    <n v="10000000"/>
    <n v="10000000"/>
    <s v="OK"/>
    <n v="2"/>
    <m/>
    <m/>
  </r>
  <r>
    <m/>
    <x v="1"/>
    <x v="15"/>
    <s v="YEB PROV ANTOFAGASTA"/>
    <x v="3"/>
    <s v="YO_EMPR._Básico"/>
    <n v="4881"/>
    <n v="5"/>
    <x v="39"/>
    <n v="1000000"/>
    <n v="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1"/>
    <s v="02-488101-01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500000"/>
    <m/>
    <m/>
    <n v="4500000"/>
    <m/>
    <m/>
    <m/>
    <m/>
    <m/>
    <m/>
    <n v="5000000"/>
    <n v="5000000"/>
    <s v="OK"/>
    <n v="2"/>
    <m/>
    <m/>
  </r>
  <r>
    <m/>
    <x v="1"/>
    <x v="10"/>
    <s v="YEB PROV EL LOA"/>
    <x v="3"/>
    <s v="YO_EMPR._Básico"/>
    <n v="4881"/>
    <n v="30"/>
    <x v="37"/>
    <n v="1000000"/>
    <n v="30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2"/>
    <s v="02-488101-02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3000000"/>
    <m/>
    <m/>
    <n v="27000000"/>
    <m/>
    <m/>
    <m/>
    <m/>
    <m/>
    <m/>
    <n v="30000000"/>
    <n v="30000000"/>
    <s v="OK"/>
    <n v="2"/>
    <m/>
    <m/>
  </r>
  <r>
    <m/>
    <x v="1"/>
    <x v="13"/>
    <s v="YEB PROV EL LOA"/>
    <x v="3"/>
    <s v="YO_EMPR._Básico"/>
    <n v="4881"/>
    <n v="15"/>
    <x v="9"/>
    <n v="1000000"/>
    <n v="1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2"/>
    <s v="02-488101-02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1500000"/>
    <m/>
    <m/>
    <n v="13500000"/>
    <m/>
    <m/>
    <m/>
    <m/>
    <m/>
    <m/>
    <n v="15000000"/>
    <n v="15000000"/>
    <s v="OK"/>
    <n v="2"/>
    <m/>
    <m/>
  </r>
  <r>
    <m/>
    <x v="1"/>
    <x v="14"/>
    <s v="YEB PROV TOCOPILLA"/>
    <x v="3"/>
    <s v="YO_EMPR._Básico"/>
    <n v="4881"/>
    <n v="12"/>
    <x v="1"/>
    <n v="1000000"/>
    <n v="12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3"/>
    <s v="02-488101-03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  <m/>
    <m/>
  </r>
  <r>
    <m/>
    <x v="1"/>
    <x v="9"/>
    <s v="YEB PROV TOCOPILLA"/>
    <x v="3"/>
    <s v="YO_EMPR._Básico"/>
    <n v="4881"/>
    <n v="25"/>
    <x v="40"/>
    <n v="1000000"/>
    <n v="25"/>
    <m/>
    <s v="SI"/>
    <s v="Persona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x v="2"/>
    <s v="Licitación Pública Regular"/>
    <n v="1"/>
    <n v="488101"/>
    <n v="3"/>
    <s v="02-488101-03-22"/>
    <d v="2022-03-01T00:00:00"/>
    <n v="17"/>
    <d v="2022-03-18T00:00:00"/>
    <n v="44623"/>
    <d v="1900-01-19T00:00:00"/>
    <x v="9"/>
    <n v="44645"/>
    <x v="6"/>
    <d v="2022-04-08T00:00:00"/>
    <n v="44671"/>
    <d v="1900-01-14T00:00:00"/>
    <d v="2022-05-05T00:00:00"/>
    <n v="8"/>
    <m/>
    <m/>
    <m/>
    <m/>
    <m/>
    <m/>
    <n v="2500000"/>
    <m/>
    <m/>
    <n v="22500000"/>
    <m/>
    <m/>
    <m/>
    <m/>
    <m/>
    <m/>
    <n v="25000000"/>
    <n v="25000000"/>
    <s v="OK"/>
    <n v="2"/>
    <m/>
    <m/>
  </r>
  <r>
    <m/>
    <x v="1"/>
    <x v="7"/>
    <s v="Regional"/>
    <x v="3"/>
    <s v="YO_EMPR._Feria_de_Emprendimiento"/>
    <n v="4889"/>
    <n v="25"/>
    <x v="40"/>
    <n v="1000000"/>
    <n v="25"/>
    <m/>
    <s v="NO"/>
    <s v="Persona"/>
    <s v="Grupo objetivo del Programa/Componente"/>
    <s v="Hombres y mujeres mayores de 18 años ubicados en el 60% RSH._x000a_Cuya situación ocupacional sea ocupado u ocupado precario, en ambos casos independiente y que tengan una actividad económica independiente en funcionamiento. "/>
    <x v="0"/>
    <s v="Licitación Pública Regular"/>
    <n v="4"/>
    <n v="488904"/>
    <n v="1"/>
    <s v="02-488904-01-22"/>
    <m/>
    <m/>
    <s v="--"/>
    <n v="44806"/>
    <d v="1900-01-10T00:00:00"/>
    <x v="10"/>
    <n v="44818"/>
    <x v="9"/>
    <d v="2022-09-23T00:00:00"/>
    <n v="44830"/>
    <d v="1900-01-17T00:00:00"/>
    <d v="2022-10-14T00:00:00"/>
    <n v="5"/>
    <m/>
    <m/>
    <m/>
    <m/>
    <m/>
    <m/>
    <m/>
    <m/>
    <m/>
    <m/>
    <m/>
    <n v="25000000"/>
    <m/>
    <m/>
    <m/>
    <m/>
    <n v="25000000"/>
    <n v="25000000"/>
    <s v="OK"/>
    <n v="1"/>
    <m/>
    <m/>
  </r>
  <r>
    <m/>
    <x v="1"/>
    <x v="8"/>
    <s v="YES REGULAR GRUPOS FOCALIZADOS"/>
    <x v="4"/>
    <s v="YO_EMP_SEM._Servicio_de_Apoyo_Integral_Regular"/>
    <n v="5811"/>
    <n v="40"/>
    <x v="41"/>
    <n v="885000"/>
    <n v="40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x v="0"/>
    <s v="Licitación Pública Regular"/>
    <n v="1"/>
    <n v="581101"/>
    <n v="1"/>
    <s v="02-581101-01-22"/>
    <m/>
    <m/>
    <s v="--"/>
    <n v="44585"/>
    <d v="1900-01-10T00:00:00"/>
    <x v="11"/>
    <n v="44599"/>
    <x v="10"/>
    <d v="2022-02-18T00:00:00"/>
    <n v="44613"/>
    <d v="1900-01-17T00:00:00"/>
    <d v="2022-03-11T00:00:00"/>
    <n v="8"/>
    <m/>
    <m/>
    <m/>
    <m/>
    <n v="3540000"/>
    <m/>
    <m/>
    <n v="31860000"/>
    <m/>
    <m/>
    <m/>
    <m/>
    <m/>
    <m/>
    <m/>
    <m/>
    <n v="35400000"/>
    <n v="35400000"/>
    <s v="OK"/>
    <n v="2"/>
    <m/>
    <m/>
  </r>
  <r>
    <m/>
    <x v="1"/>
    <x v="10"/>
    <s v="YES REGULAR GRUPOS FOCALIZADOS"/>
    <x v="4"/>
    <s v="YO_EMP_SEM._Servicio_de_Apoyo_Integral_Regular"/>
    <n v="5811"/>
    <n v="25"/>
    <x v="42"/>
    <n v="885000"/>
    <n v="25"/>
    <m/>
    <s v="NO"/>
    <s v="Persona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x v="0"/>
    <s v="Licitación Pública Regular"/>
    <n v="1"/>
    <n v="581101"/>
    <n v="1"/>
    <s v="02-581101-01-22"/>
    <m/>
    <m/>
    <s v="--"/>
    <n v="44585"/>
    <d v="1900-01-10T00:00:00"/>
    <x v="11"/>
    <n v="44599"/>
    <x v="10"/>
    <d v="2022-02-18T00:00:00"/>
    <n v="44613"/>
    <d v="1900-01-17T00:00:00"/>
    <d v="2022-03-11T00:00:00"/>
    <n v="8"/>
    <m/>
    <m/>
    <m/>
    <m/>
    <n v="2212500"/>
    <m/>
    <m/>
    <n v="19912500"/>
    <m/>
    <m/>
    <m/>
    <m/>
    <m/>
    <m/>
    <m/>
    <m/>
    <n v="22125000"/>
    <n v="22125000"/>
    <s v="OK"/>
    <n v="2"/>
    <m/>
    <m/>
  </r>
  <r>
    <m/>
    <x v="1"/>
    <x v="8"/>
    <s v="YES REGULAR PROV ANTOFAGASTA"/>
    <x v="4"/>
    <s v="YO_EMP_SEM._Servicio_de_Apoyo_Integral_Regular"/>
    <n v="5811"/>
    <n v="50"/>
    <x v="43"/>
    <n v="885000"/>
    <n v="5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x v="2"/>
    <s v="Licitación Pública Regular"/>
    <n v="2"/>
    <n v="581102"/>
    <n v="2"/>
    <s v="02-581102-02-22"/>
    <d v="2022-03-01T00:00:00"/>
    <n v="17"/>
    <d v="2022-03-18T00:00:00"/>
    <n v="44608"/>
    <d v="1900-01-12T00:00:00"/>
    <x v="12"/>
    <n v="44623"/>
    <x v="11"/>
    <d v="2022-03-15T00:00:00"/>
    <n v="44638"/>
    <d v="1900-01-13T00:00:00"/>
    <d v="2022-04-01T00:00:00"/>
    <n v="8"/>
    <m/>
    <m/>
    <m/>
    <m/>
    <m/>
    <n v="4425000"/>
    <m/>
    <m/>
    <n v="39825000"/>
    <m/>
    <m/>
    <m/>
    <m/>
    <m/>
    <m/>
    <m/>
    <n v="44250000"/>
    <n v="44250000"/>
    <s v="OK"/>
    <n v="2"/>
    <m/>
    <m/>
  </r>
  <r>
    <m/>
    <x v="1"/>
    <x v="11"/>
    <s v="YES REGULAR PROV ANTOFAGASTA"/>
    <x v="4"/>
    <s v="YO_EMP_SEM._Servicio_de_Apoyo_Integral_Regular"/>
    <n v="5811"/>
    <n v="10"/>
    <x v="44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x v="2"/>
    <s v="Licitación Pública Regular"/>
    <n v="2"/>
    <n v="581102"/>
    <n v="2"/>
    <s v="02-581102-02-22"/>
    <d v="2022-03-01T00:00:00"/>
    <n v="17"/>
    <d v="2022-03-18T00:00:00"/>
    <n v="44608"/>
    <d v="1900-01-12T00:00:00"/>
    <x v="12"/>
    <n v="44623"/>
    <x v="11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m/>
    <x v="1"/>
    <x v="12"/>
    <s v="YES REGULAR PROV ANTOFAGASTA"/>
    <x v="4"/>
    <s v="YO_EMP_SEM._Servicio_de_Apoyo_Integral_Regular"/>
    <n v="5811"/>
    <n v="10"/>
    <x v="44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x v="2"/>
    <s v="Licitación Pública Regular"/>
    <n v="2"/>
    <n v="581102"/>
    <n v="2"/>
    <s v="02-581102-02-22"/>
    <d v="2022-03-01T00:00:00"/>
    <n v="17"/>
    <d v="2022-03-18T00:00:00"/>
    <n v="44608"/>
    <d v="1900-01-12T00:00:00"/>
    <x v="12"/>
    <n v="44623"/>
    <x v="11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m/>
    <x v="1"/>
    <x v="15"/>
    <s v="YES REGULAR PROV ANTOFAGASTA"/>
    <x v="4"/>
    <s v="YO_EMP_SEM._Servicio_de_Apoyo_Integral_Regular"/>
    <n v="5811"/>
    <n v="10"/>
    <x v="44"/>
    <n v="885000"/>
    <n v="10"/>
    <m/>
    <s v="NO"/>
    <s v="Persona"/>
    <s v="Grupo objetivo del Programa/Componente"/>
    <s v="Hombres y mujeres Mayores de 18 años, que pertenecen al 40% RSH._x000a_Desocupados, ocupados precarios o inactivos. Con una idea de negocios o emprendimiento precario."/>
    <x v="2"/>
    <s v="Licitación Pública Regular"/>
    <n v="2"/>
    <n v="581102"/>
    <n v="2"/>
    <s v="02-581102-02-22"/>
    <d v="2022-03-01T00:00:00"/>
    <n v="17"/>
    <d v="2022-03-18T00:00:00"/>
    <n v="44608"/>
    <d v="1900-01-12T00:00:00"/>
    <x v="12"/>
    <n v="44623"/>
    <x v="11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  <m/>
    <m/>
  </r>
  <r>
    <m/>
    <x v="1"/>
    <x v="8"/>
    <s v="YES SSOO PROV ANTOFAGASTA"/>
    <x v="5"/>
    <s v="YO_EMP_SEM._Servicio_de_Apoyo_Integral_SSyO"/>
    <n v="5911"/>
    <n v="150"/>
    <x v="45"/>
    <n v="818000"/>
    <n v="0"/>
    <n v="15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1"/>
    <s v="02-591101-01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12270000"/>
    <m/>
    <m/>
    <n v="110430000"/>
    <m/>
    <m/>
    <m/>
    <m/>
    <m/>
    <m/>
    <n v="122700000"/>
    <n v="122700000"/>
    <s v="OK"/>
    <n v="2"/>
    <m/>
    <m/>
  </r>
  <r>
    <m/>
    <x v="1"/>
    <x v="12"/>
    <s v="YES SSOO PROV ANTOFAGASTA"/>
    <x v="5"/>
    <s v="YO_EMP_SEM._Servicio_de_Apoyo_Integral_SSyO"/>
    <n v="5911"/>
    <n v="20"/>
    <x v="46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1"/>
    <s v="02-591101-01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m/>
    <x v="1"/>
    <x v="11"/>
    <s v="YES SSOO PROV ANTOFAGASTA"/>
    <x v="5"/>
    <s v="YO_EMP_SEM._Servicio_de_Apoyo_Integral_SSyO"/>
    <n v="5911"/>
    <n v="20"/>
    <x v="46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1"/>
    <s v="02-591101-01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m/>
    <x v="1"/>
    <x v="15"/>
    <s v="YES SSOO PROV ANTOFAGASTA"/>
    <x v="5"/>
    <s v="YO_EMP_SEM._Servicio_de_Apoyo_Integral_SSyO"/>
    <n v="5911"/>
    <n v="10"/>
    <x v="47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1"/>
    <s v="02-591101-01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m/>
    <x v="1"/>
    <x v="10"/>
    <s v="YES SSOO PROV EL LOA"/>
    <x v="5"/>
    <s v="YO_EMP_SEM._Servicio_de_Apoyo_Integral_SSyO"/>
    <n v="5911"/>
    <n v="110"/>
    <x v="48"/>
    <n v="818000"/>
    <m/>
    <n v="11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2"/>
    <s v="02-591101-02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8998000"/>
    <m/>
    <m/>
    <n v="80982000"/>
    <m/>
    <m/>
    <m/>
    <m/>
    <m/>
    <m/>
    <n v="89980000"/>
    <n v="89980000"/>
    <s v="OK"/>
    <n v="2"/>
    <m/>
    <m/>
  </r>
  <r>
    <m/>
    <x v="1"/>
    <x v="13"/>
    <s v="YES SSOO PROV EL LOA"/>
    <x v="5"/>
    <s v="YO_EMP_SEM._Servicio_de_Apoyo_Integral_SSyO"/>
    <n v="5911"/>
    <n v="20"/>
    <x v="46"/>
    <n v="818000"/>
    <m/>
    <n v="2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2"/>
    <s v="02-591101-02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  <m/>
    <m/>
  </r>
  <r>
    <m/>
    <x v="1"/>
    <x v="9"/>
    <s v="YES SSOO PROV TOCOPILLA"/>
    <x v="5"/>
    <s v="YO_EMP_SEM._Servicio_de_Apoyo_Integral_SSyO"/>
    <n v="5911"/>
    <n v="50"/>
    <x v="49"/>
    <n v="818000"/>
    <m/>
    <n v="5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3"/>
    <s v="02-591101-03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4090000"/>
    <m/>
    <m/>
    <n v="36810000"/>
    <m/>
    <m/>
    <m/>
    <m/>
    <m/>
    <m/>
    <n v="40900000"/>
    <n v="40900000"/>
    <s v="OK"/>
    <n v="2"/>
    <m/>
    <m/>
  </r>
  <r>
    <m/>
    <x v="1"/>
    <x v="14"/>
    <s v="YES SSOO PROV TOCOPILLA"/>
    <x v="5"/>
    <s v="YO_EMP_SEM._Servicio_de_Apoyo_Integral_SSyO"/>
    <n v="5911"/>
    <n v="10"/>
    <x v="47"/>
    <n v="818000"/>
    <m/>
    <n v="10"/>
    <s v="NO"/>
    <s v="Persona"/>
    <s v="Grupo objetivo del Programa/Componente"/>
    <s v="Hombres y mujeres Mayores de 18 años, que pertenecen al SSOO._x000a_Desocupados, ocupados precarios o inactivos. Con una idea de negocios o emprendimiento precario"/>
    <x v="2"/>
    <s v="Licitación Pública Regular"/>
    <n v="1"/>
    <n v="591101"/>
    <n v="3"/>
    <s v="02-591101-03-22"/>
    <d v="2022-03-01T00:00:00"/>
    <n v="17"/>
    <d v="2022-03-18T00:00:00"/>
    <n v="44615"/>
    <d v="1900-01-26T00:00:00"/>
    <x v="13"/>
    <n v="44644"/>
    <x v="12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  <m/>
    <m/>
  </r>
  <r>
    <m/>
    <x v="2"/>
    <x v="16"/>
    <s v="Copiapó"/>
    <x v="0"/>
    <s v="Fortalecimiento_Planes_de_Trabajo_Familiar"/>
    <n v="3881"/>
    <n v="28"/>
    <x v="50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x v="0"/>
    <s v="Licitación Pública Regular"/>
    <n v="1"/>
    <n v="388101"/>
    <m/>
    <n v="1"/>
    <s v="03-388101-01-22"/>
    <m/>
    <m/>
    <m/>
    <m/>
    <x v="14"/>
    <n v="14"/>
    <x v="13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m/>
    <x v="2"/>
    <x v="17"/>
    <s v="Tierra Amarilla"/>
    <x v="0"/>
    <s v="Fortalecimiento_Planes_de_Trabajo_Familiar"/>
    <n v="3881"/>
    <n v="25"/>
    <x v="51"/>
    <n v="600327"/>
    <n v="25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x v="0"/>
    <s v="Licitación Pública Regular"/>
    <n v="1"/>
    <n v="388101"/>
    <m/>
    <n v="1"/>
    <s v="03-388101-01-22"/>
    <m/>
    <m/>
    <m/>
    <m/>
    <x v="14"/>
    <n v="14"/>
    <x v="13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00817"/>
    <m/>
    <m/>
    <n v="13507358"/>
    <m/>
    <m/>
    <m/>
    <m/>
    <n v="15008175"/>
    <n v="15008175"/>
    <s v="OK"/>
    <n v="2"/>
    <m/>
    <m/>
  </r>
  <r>
    <m/>
    <x v="2"/>
    <x v="18"/>
    <s v="Vallenar"/>
    <x v="0"/>
    <s v="Fortalecimiento_Planes_de_Trabajo_Familiar"/>
    <n v="3881"/>
    <n v="28"/>
    <x v="50"/>
    <n v="600327"/>
    <n v="28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x v="0"/>
    <s v="Licitación Pública Regular"/>
    <n v="1"/>
    <n v="388101"/>
    <m/>
    <n v="1"/>
    <s v="03-388101-01-22"/>
    <m/>
    <m/>
    <m/>
    <m/>
    <x v="14"/>
    <n v="14"/>
    <x v="13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  <m/>
    <m/>
  </r>
  <r>
    <m/>
    <x v="2"/>
    <x v="19"/>
    <s v="Huasco"/>
    <x v="0"/>
    <s v="Fortalecimiento_Planes_de_Trabajo_Familiar"/>
    <n v="3881"/>
    <n v="26"/>
    <x v="52"/>
    <n v="600327"/>
    <n v="26"/>
    <m/>
    <s v="SI"/>
    <s v="Hogar (Aplica en Acción)"/>
    <s v="Niños, niñas y jóvenes"/>
    <s v="Hogares con Registro Social de Hogares que se encuentran en los tramos de hasta 60% de vulnerabilidad, con presencia de niños, niñas y adolescentes hasta 18 años."/>
    <x v="0"/>
    <s v="Licitación Pública Regular"/>
    <n v="1"/>
    <n v="388101"/>
    <m/>
    <n v="1"/>
    <s v="03-388101-01-22"/>
    <m/>
    <m/>
    <m/>
    <m/>
    <x v="14"/>
    <n v="14"/>
    <x v="13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60850"/>
    <m/>
    <m/>
    <n v="14047652"/>
    <m/>
    <m/>
    <m/>
    <m/>
    <n v="15608502"/>
    <n v="15608502"/>
    <s v="OK"/>
    <n v="2"/>
    <m/>
    <m/>
  </r>
  <r>
    <m/>
    <x v="2"/>
    <x v="20"/>
    <s v="Freirina"/>
    <x v="1"/>
    <s v="Financiamiento_iniciativas_autogestionadas"/>
    <n v="3701"/>
    <n v="3"/>
    <x v="34"/>
    <n v="2088000"/>
    <n v="3"/>
    <m/>
    <s v="SI"/>
    <s v="Organización (Aplica en Accion Autogestonada)"/>
    <s v="Grupo objetivo del Programa/Componente"/>
    <s v="Organizaciones comunitarias, funcionales y territoriales de la comuna de Freirina. Se dará preferencia a organización de personas en situación de discapacidad y de adultos mayores."/>
    <x v="1"/>
    <s v="Licitación Pública Regular"/>
    <n v="3"/>
    <n v="370103"/>
    <m/>
    <n v="1"/>
    <s v="03-370103-01-22"/>
    <m/>
    <m/>
    <m/>
    <m/>
    <x v="14"/>
    <n v="14"/>
    <x v="13"/>
    <d v="2022-04-07T00:00:00"/>
    <n v="14"/>
    <d v="2022-04-21T00:00:00"/>
    <d v="2022-04-26T00:00:00"/>
    <n v="20"/>
    <d v="2022-05-16T00:00:00"/>
    <n v="6"/>
    <d v="2022-11-16T00:00:00"/>
    <d v="2023-01-15T00:00:00"/>
    <m/>
    <m/>
    <m/>
    <m/>
    <n v="6264000"/>
    <m/>
    <m/>
    <m/>
    <m/>
    <m/>
    <m/>
    <m/>
    <n v="6264000"/>
    <n v="6264000"/>
    <s v="OK"/>
    <n v="1"/>
    <m/>
    <m/>
  </r>
  <r>
    <m/>
    <x v="2"/>
    <x v="16"/>
    <s v="Sector Paipote (Copiapó)"/>
    <x v="2"/>
    <s v="Accion_local_territorios_vulnerables"/>
    <n v="7233"/>
    <n v="1"/>
    <x v="5"/>
    <n v="35700000"/>
    <n v="1"/>
    <m/>
    <s v="NO"/>
    <s v="Territorios/Barrios (Aplica en Acción Local)"/>
    <s v="Campamento y barrios prioritarios"/>
    <s v="Territorio con participación de las organizaciones funcionales y territoriales del sector, con necesidades que impiden el desarrollo del territorio."/>
    <x v="0"/>
    <s v="Licitación Pública Regular"/>
    <n v="2"/>
    <n v="723302"/>
    <m/>
    <n v="1"/>
    <s v="03-723302-01-22"/>
    <m/>
    <m/>
    <m/>
    <m/>
    <x v="14"/>
    <n v="14"/>
    <x v="13"/>
    <d v="2022-04-07T00:00:00"/>
    <n v="14"/>
    <d v="2022-04-21T00:00:00"/>
    <d v="2022-04-26T00:00:00"/>
    <n v="15"/>
    <d v="2022-05-11T00:00:00"/>
    <n v="11"/>
    <d v="2023-04-11T00:00:00"/>
    <d v="2023-06-10T00:00:00"/>
    <m/>
    <m/>
    <m/>
    <m/>
    <n v="3570000"/>
    <m/>
    <m/>
    <m/>
    <n v="32130000"/>
    <m/>
    <m/>
    <m/>
    <n v="35700000"/>
    <n v="35700000"/>
    <s v="OK"/>
    <n v="2"/>
    <m/>
    <m/>
  </r>
  <r>
    <s v="Piloto"/>
    <x v="2"/>
    <x v="17"/>
    <s v="Tierra Amarilla"/>
    <x v="3"/>
    <s v="YO_EMPR._Avanzado_Piloto"/>
    <n v="4874"/>
    <n v="17"/>
    <x v="53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x v="2"/>
    <s v="Licitación Pública Regular"/>
    <s v="01"/>
    <s v="487401"/>
    <s v="03"/>
    <s v="01"/>
    <s v="03-4874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s v="Piloto"/>
    <x v="2"/>
    <x v="21"/>
    <s v="Caldera"/>
    <x v="3"/>
    <s v="YO_EMPR._Avanzado_Piloto"/>
    <n v="4874"/>
    <n v="17"/>
    <x v="53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x v="2"/>
    <s v="Licitación Pública Regular"/>
    <s v="01"/>
    <s v="487401"/>
    <s v="03"/>
    <s v="01"/>
    <s v="03-4874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s v="Piloto"/>
    <x v="2"/>
    <x v="16"/>
    <s v="Copiapó"/>
    <x v="3"/>
    <s v="YO_EMPR._Avanzado_Piloto"/>
    <n v="4874"/>
    <n v="17"/>
    <x v="53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x v="2"/>
    <s v="Licitación Pública Regular"/>
    <s v="01"/>
    <s v="487401"/>
    <s v="03"/>
    <s v="01"/>
    <s v="03-4874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s v="Piloto"/>
    <x v="2"/>
    <x v="18"/>
    <s v="Vallenar"/>
    <x v="3"/>
    <s v="YO_EMPR._Avanzado_Piloto"/>
    <n v="4874"/>
    <n v="17"/>
    <x v="53"/>
    <n v="1000000"/>
    <n v="17"/>
    <m/>
    <s v="NO"/>
    <s v="Persona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x v="2"/>
    <s v="Licitación Pública Regular"/>
    <s v="01"/>
    <s v="487401"/>
    <s v="03"/>
    <s v="01"/>
    <s v="03-4874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  <m/>
    <m/>
  </r>
  <r>
    <s v="Piloto"/>
    <x v="2"/>
    <x v="22"/>
    <s v="Chañaral"/>
    <x v="3"/>
    <s v="YO_EMPR._Básico_Piloto"/>
    <n v="4872"/>
    <n v="17"/>
    <x v="53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s v="Piloto"/>
    <x v="2"/>
    <x v="23"/>
    <s v="Diego de Almagro"/>
    <x v="3"/>
    <s v="YO_EMPR._Básico_Piloto"/>
    <n v="4872"/>
    <n v="17"/>
    <x v="53"/>
    <n v="1000000"/>
    <n v="17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  <m/>
    <m/>
  </r>
  <r>
    <s v="Piloto"/>
    <x v="2"/>
    <x v="17"/>
    <s v="Tierra Amarilla"/>
    <x v="3"/>
    <s v="YO_EMPR._Básico_Piloto"/>
    <n v="4872"/>
    <n v="16"/>
    <x v="54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s v="Piloto"/>
    <x v="2"/>
    <x v="16"/>
    <s v="Copiapó"/>
    <x v="3"/>
    <s v="YO_EMPR._Básico_Piloto"/>
    <n v="4872"/>
    <n v="28"/>
    <x v="26"/>
    <n v="1000000"/>
    <n v="28"/>
    <m/>
    <s v="SI"/>
    <s v="Persona"/>
    <s v="Grupo objetivo del Programa/Componente"/>
    <s v="Personas en situación de vulnerabilidad cuya situación  sea ocupado u ocupado precario, en ambos casos independiente con negocio en funcionamiento. Se dejarán 15 cupos para atender grupos especificos: mujeres victima de violencia que participaron en el piloto YES 2021, usuarios/as TELETON y personas en situación de discapacidad o sus tut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400000"/>
    <m/>
    <n v="26600000"/>
    <m/>
    <m/>
    <m/>
    <m/>
    <m/>
    <n v="28000000"/>
    <n v="28000000"/>
    <s v="OK"/>
    <n v="2"/>
    <m/>
    <m/>
  </r>
  <r>
    <s v="Piloto"/>
    <x v="2"/>
    <x v="21"/>
    <s v="Caldera"/>
    <x v="3"/>
    <s v="YO_EMPR._Básico_Piloto"/>
    <n v="4872"/>
    <n v="20"/>
    <x v="38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s v="Piloto"/>
    <x v="2"/>
    <x v="18"/>
    <s v="Vallenar"/>
    <x v="3"/>
    <s v="YO_EMPR._Básico_Piloto"/>
    <n v="4872"/>
    <n v="20"/>
    <x v="38"/>
    <n v="1000000"/>
    <n v="20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  <m/>
    <m/>
  </r>
  <r>
    <s v="Piloto"/>
    <x v="2"/>
    <x v="24"/>
    <s v="Alto del Carmen"/>
    <x v="3"/>
    <s v="YO_EMPR._Básico_Piloto"/>
    <n v="4872"/>
    <n v="15"/>
    <x v="9"/>
    <n v="1000000"/>
    <n v="15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750000"/>
    <m/>
    <n v="14250000"/>
    <m/>
    <m/>
    <m/>
    <m/>
    <m/>
    <n v="15000000"/>
    <n v="15000000"/>
    <s v="OK"/>
    <n v="2"/>
    <m/>
    <m/>
  </r>
  <r>
    <s v="Piloto"/>
    <x v="2"/>
    <x v="19"/>
    <s v="Huasco"/>
    <x v="3"/>
    <s v="YO_EMPR._Básico_Piloto"/>
    <n v="4872"/>
    <n v="16"/>
    <x v="54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s v="Piloto"/>
    <x v="2"/>
    <x v="20"/>
    <s v="Freirina"/>
    <x v="3"/>
    <s v="YO_EMPR._Básico_Piloto"/>
    <n v="4872"/>
    <n v="16"/>
    <x v="54"/>
    <n v="1000000"/>
    <n v="16"/>
    <m/>
    <s v="SI"/>
    <s v="Persona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x v="2"/>
    <s v="Licitación Pública Regular"/>
    <s v="01"/>
    <s v="487201"/>
    <s v="03"/>
    <s v="01"/>
    <s v="03-487201-01-22"/>
    <m/>
    <d v="2022-03-14T00:00:00"/>
    <n v="15"/>
    <d v="2022-03-29T00:00:00"/>
    <x v="16"/>
    <n v="14"/>
    <x v="15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  <m/>
    <m/>
  </r>
  <r>
    <m/>
    <x v="2"/>
    <x v="7"/>
    <s v="Regional"/>
    <x v="3"/>
    <s v="YO_EMPR._Feria_de_Emprendimiento"/>
    <n v="4889"/>
    <n v="15"/>
    <x v="9"/>
    <n v="1000000"/>
    <n v="15"/>
    <m/>
    <s v="NO"/>
    <s v="Persona"/>
    <s v="Grupo objetivo del Programa/Componente"/>
    <s v="Dirigido a personas en situación de vulnerabilidad cuya situación  sea ocupado u ocupado precario, en ambos casos independiente con negocio en funcionamiento."/>
    <x v="0"/>
    <s v="Licitación Pública Regular"/>
    <n v="1"/>
    <n v="488901"/>
    <m/>
    <n v="1"/>
    <s v="03-488901-01-22"/>
    <m/>
    <m/>
    <m/>
    <s v="--"/>
    <x v="17"/>
    <n v="14"/>
    <x v="16"/>
    <d v="2022-05-26T00:00:00"/>
    <n v="14"/>
    <d v="2022-06-09T00:00:00"/>
    <d v="2022-06-13T00:00:00"/>
    <n v="20"/>
    <d v="2022-07-03T00:00:00"/>
    <n v="4"/>
    <d v="2022-11-03T00:00:00"/>
    <d v="2023-01-02T00:00:00"/>
    <m/>
    <m/>
    <m/>
    <m/>
    <m/>
    <m/>
    <n v="15000000"/>
    <m/>
    <m/>
    <m/>
    <m/>
    <m/>
    <n v="15000000"/>
    <n v="15000000"/>
    <s v="OK"/>
    <n v="1"/>
    <m/>
    <m/>
  </r>
  <r>
    <m/>
    <x v="2"/>
    <x v="16"/>
    <s v="Copiapó"/>
    <x v="3"/>
    <s v="YO_EMPR._Grupal"/>
    <n v="4891"/>
    <n v="15"/>
    <x v="9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x v="0"/>
    <s v="Licitación Pública Regular"/>
    <n v="1"/>
    <n v="489101"/>
    <m/>
    <n v="1"/>
    <s v="03-489101-01-22"/>
    <m/>
    <m/>
    <m/>
    <s v="--"/>
    <x v="16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m/>
    <x v="2"/>
    <x v="18"/>
    <s v="Vallenar"/>
    <x v="3"/>
    <s v="YO_EMPR._Grupal"/>
    <n v="4891"/>
    <n v="15"/>
    <x v="9"/>
    <n v="1000000"/>
    <n v="15"/>
    <m/>
    <s v="SI"/>
    <s v="Integrante de organización"/>
    <s v="Grupo objetivo del Programa/Componente"/>
    <s v="Grupos organizados y vulnerables que esten desarrollando una actividad productiva con disposición al aporte propio y la unidad económica pertenezca a la comuna de focalización."/>
    <x v="0"/>
    <s v="Licitación Pública Regular"/>
    <n v="1"/>
    <n v="489101"/>
    <m/>
    <n v="1"/>
    <s v="03-489101-01-22"/>
    <m/>
    <m/>
    <m/>
    <s v="--"/>
    <x v="16"/>
    <n v="14"/>
    <x v="15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  <m/>
    <m/>
  </r>
  <r>
    <s v="Piloto"/>
    <x v="2"/>
    <x v="16"/>
    <s v="Copiapó"/>
    <x v="4"/>
    <s v="YO_EMP_SEM_Reg_Piloto"/>
    <n v="5815"/>
    <n v="14"/>
    <x v="55"/>
    <n v="885000"/>
    <n v="14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19500"/>
    <m/>
    <n v="11770500"/>
    <m/>
    <m/>
    <m/>
    <m/>
    <m/>
    <m/>
    <n v="12390000"/>
    <n v="12390000"/>
    <s v="OK"/>
    <n v="2"/>
    <m/>
    <m/>
  </r>
  <r>
    <s v="Piloto"/>
    <x v="2"/>
    <x v="21"/>
    <s v="Caldera"/>
    <x v="4"/>
    <s v="YO_EMP_SEM_Reg_Piloto"/>
    <n v="5815"/>
    <n v="16"/>
    <x v="56"/>
    <n v="885000"/>
    <n v="16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08000"/>
    <m/>
    <n v="13452000"/>
    <m/>
    <m/>
    <m/>
    <m/>
    <m/>
    <m/>
    <n v="14160000"/>
    <n v="14160000"/>
    <s v="OK"/>
    <n v="2"/>
    <m/>
    <m/>
  </r>
  <r>
    <s v="Piloto"/>
    <x v="2"/>
    <x v="17"/>
    <s v="Tierra Amarilla"/>
    <x v="4"/>
    <s v="YO_EMP_SEM_Reg_Piloto"/>
    <n v="5815"/>
    <n v="15"/>
    <x v="57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s v="Piloto"/>
    <x v="2"/>
    <x v="18"/>
    <s v="Vallenar"/>
    <x v="4"/>
    <s v="YO_EMP_SEM_Reg_Piloto"/>
    <n v="5815"/>
    <n v="25"/>
    <x v="42"/>
    <n v="885000"/>
    <n v="2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06250"/>
    <m/>
    <n v="21018750"/>
    <m/>
    <m/>
    <m/>
    <m/>
    <m/>
    <m/>
    <n v="22125000"/>
    <n v="22125000"/>
    <s v="OK"/>
    <n v="2"/>
    <m/>
    <m/>
  </r>
  <r>
    <s v="Piloto"/>
    <x v="2"/>
    <x v="23"/>
    <s v="Diego de Almagro"/>
    <x v="4"/>
    <s v="YO_EMP_SEM_Reg_Piloto"/>
    <n v="5815"/>
    <n v="15"/>
    <x v="57"/>
    <n v="885000"/>
    <n v="15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  <m/>
    <m/>
  </r>
  <r>
    <s v="Piloto"/>
    <x v="2"/>
    <x v="20"/>
    <s v="Freirina"/>
    <x v="4"/>
    <s v="YO_EMP_SEM_Reg_Piloto"/>
    <n v="5815"/>
    <n v="17"/>
    <x v="58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s v="Piloto"/>
    <x v="2"/>
    <x v="19"/>
    <s v="Huasco"/>
    <x v="4"/>
    <s v="YO_EMP_SEM_Reg_Piloto"/>
    <n v="5815"/>
    <n v="17"/>
    <x v="58"/>
    <n v="885000"/>
    <n v="17"/>
    <m/>
    <s v="NO"/>
    <s v="Persona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x v="2"/>
    <s v="Licitación Pública Regular"/>
    <s v="01"/>
    <s v="581501"/>
    <s v="03"/>
    <s v="01"/>
    <s v="03-58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  <m/>
    <m/>
  </r>
  <r>
    <s v="Piloto"/>
    <x v="2"/>
    <x v="16"/>
    <s v="Copiapó"/>
    <x v="4"/>
    <s v="YO_EMP_SEM_Reg_Piloto"/>
    <n v="5815"/>
    <n v="12"/>
    <x v="59"/>
    <n v="885000"/>
    <n v="12"/>
    <m/>
    <s v="NO"/>
    <s v="Persona"/>
    <s v="Mujer víctima de violencia"/>
    <s v="Mujeres víctimas de violencia en situación de vulnerabilidad, y que sean intervenidas por SERNAMEG y/o Fiscalía"/>
    <x v="0"/>
    <s v="Licitación Pública Regular"/>
    <s v="02"/>
    <s v="581502"/>
    <s v="03"/>
    <s v="02"/>
    <s v="03-581502-02-22"/>
    <m/>
    <m/>
    <m/>
    <m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531000"/>
    <m/>
    <n v="10089000"/>
    <m/>
    <m/>
    <m/>
    <m/>
    <m/>
    <m/>
    <n v="10620000"/>
    <n v="10620000"/>
    <s v="OK"/>
    <n v="2"/>
    <m/>
    <m/>
  </r>
  <r>
    <s v="Piloto"/>
    <x v="2"/>
    <x v="25"/>
    <s v="Copiapo"/>
    <x v="5"/>
    <s v="YO_EMP_SEM_SSyOO_Piloto"/>
    <n v="5915"/>
    <n v="115"/>
    <x v="60"/>
    <n v="818000"/>
    <m/>
    <n v="115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4703500"/>
    <m/>
    <n v="89366500"/>
    <m/>
    <m/>
    <m/>
    <m/>
    <m/>
    <m/>
    <n v="94070000"/>
    <n v="94070000"/>
    <s v="OK"/>
    <n v="2"/>
    <m/>
    <m/>
  </r>
  <r>
    <s v="Piloto"/>
    <x v="2"/>
    <x v="21"/>
    <s v="Caldera"/>
    <x v="5"/>
    <s v="YO_EMP_SEM_SSyOO_Piloto"/>
    <n v="5915"/>
    <n v="41"/>
    <x v="61"/>
    <n v="818000"/>
    <m/>
    <n v="4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676900"/>
    <m/>
    <n v="31861100"/>
    <m/>
    <m/>
    <m/>
    <m/>
    <m/>
    <m/>
    <n v="33538000"/>
    <n v="33538000"/>
    <s v="OK"/>
    <n v="2"/>
    <m/>
    <m/>
  </r>
  <r>
    <s v="Piloto"/>
    <x v="2"/>
    <x v="17"/>
    <s v="Tierra Amarilla"/>
    <x v="5"/>
    <s v="YO_EMP_SEM_SSyOO_Piloto"/>
    <n v="5915"/>
    <n v="29"/>
    <x v="62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s v="Piloto"/>
    <x v="2"/>
    <x v="22"/>
    <s v="Chañaral"/>
    <x v="5"/>
    <s v="YO_EMP_SEM_SSyOO_Piloto"/>
    <n v="5915"/>
    <n v="21"/>
    <x v="63"/>
    <n v="818000"/>
    <m/>
    <n v="2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58900"/>
    <m/>
    <n v="16319100"/>
    <m/>
    <m/>
    <m/>
    <m/>
    <m/>
    <m/>
    <n v="17178000"/>
    <n v="17178000"/>
    <s v="OK"/>
    <n v="2"/>
    <m/>
    <m/>
  </r>
  <r>
    <s v="Piloto"/>
    <x v="2"/>
    <x v="23"/>
    <s v="Diego De Almagro"/>
    <x v="5"/>
    <s v="YO_EMP_SEM_SSyOO_Piloto"/>
    <n v="5915"/>
    <n v="39"/>
    <x v="64"/>
    <n v="818000"/>
    <m/>
    <n v="3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595100"/>
    <m/>
    <n v="30306900"/>
    <m/>
    <m/>
    <m/>
    <m/>
    <m/>
    <m/>
    <n v="31902000"/>
    <n v="31902000"/>
    <s v="OK"/>
    <n v="2"/>
    <m/>
    <m/>
  </r>
  <r>
    <s v="Piloto"/>
    <x v="2"/>
    <x v="18"/>
    <s v="Vallenar"/>
    <x v="5"/>
    <s v="YO_EMP_SEM_SSyOO_Piloto"/>
    <n v="5915"/>
    <n v="81"/>
    <x v="65"/>
    <n v="818000"/>
    <m/>
    <n v="8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3312900"/>
    <m/>
    <n v="62945100"/>
    <m/>
    <m/>
    <m/>
    <m/>
    <m/>
    <m/>
    <n v="66258000"/>
    <n v="66258000"/>
    <s v="OK"/>
    <n v="2"/>
    <m/>
    <m/>
  </r>
  <r>
    <s v="Piloto"/>
    <x v="2"/>
    <x v="24"/>
    <s v="Alto Del Carmen"/>
    <x v="5"/>
    <s v="YO_EMP_SEM_SSyOO_Piloto"/>
    <n v="5915"/>
    <n v="20"/>
    <x v="46"/>
    <n v="818000"/>
    <m/>
    <n v="20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18000"/>
    <m/>
    <n v="15542000"/>
    <m/>
    <m/>
    <m/>
    <m/>
    <m/>
    <m/>
    <n v="16360000"/>
    <n v="16360000"/>
    <s v="OK"/>
    <n v="2"/>
    <m/>
    <m/>
  </r>
  <r>
    <s v="Piloto"/>
    <x v="2"/>
    <x v="20"/>
    <s v="Freirina"/>
    <x v="5"/>
    <s v="YO_EMP_SEM_SSyOO_Piloto"/>
    <n v="5915"/>
    <n v="31"/>
    <x v="66"/>
    <n v="818000"/>
    <m/>
    <n v="31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267900"/>
    <m/>
    <n v="24090100"/>
    <m/>
    <m/>
    <m/>
    <m/>
    <m/>
    <m/>
    <n v="25358000"/>
    <n v="25358000"/>
    <s v="OK"/>
    <n v="2"/>
    <m/>
    <m/>
  </r>
  <r>
    <s v="Piloto"/>
    <x v="2"/>
    <x v="19"/>
    <s v="Huasco"/>
    <x v="5"/>
    <s v="YO_EMP_SEM_SSyOO_Piloto"/>
    <n v="5915"/>
    <n v="29"/>
    <x v="62"/>
    <n v="818000"/>
    <m/>
    <n v="29"/>
    <s v="NO"/>
    <s v="Persona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x v="2"/>
    <s v="Licitación Pública Regular"/>
    <s v="01"/>
    <s v="591501"/>
    <s v="03"/>
    <s v="01"/>
    <s v="03-591501-01-22"/>
    <m/>
    <d v="2022-03-14T00:00:00"/>
    <n v="15"/>
    <d v="2022-03-29T00:00:00"/>
    <x v="15"/>
    <n v="15"/>
    <x v="14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  <m/>
    <m/>
  </r>
  <r>
    <s v="Piloto"/>
    <x v="2"/>
    <x v="16"/>
    <s v="Copiapó"/>
    <x v="5"/>
    <s v="YO_EMP_SEM_SSyOO_Piloto"/>
    <n v="5915"/>
    <n v="20"/>
    <x v="46"/>
    <n v="818000"/>
    <m/>
    <n v="2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x v="2"/>
    <s v="Licitación Pública Regular"/>
    <s v="02"/>
    <s v="591502"/>
    <s v="03"/>
    <s v="02"/>
    <s v="03-591502-02-22"/>
    <m/>
    <d v="2022-03-14T00:00:00"/>
    <n v="15"/>
    <d v="2022-03-29T00:00:00"/>
    <x v="16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818000"/>
    <m/>
    <n v="15542000"/>
    <m/>
    <m/>
    <m/>
    <m/>
    <m/>
    <m/>
    <n v="16360000"/>
    <n v="16360000"/>
    <s v="OK"/>
    <n v="2"/>
    <m/>
    <m/>
  </r>
  <r>
    <s v="Piloto"/>
    <x v="2"/>
    <x v="23"/>
    <s v="Diego de Almagro"/>
    <x v="5"/>
    <s v="YO_EMP_SEM_SSyOO_Piloto"/>
    <n v="5915"/>
    <n v="10"/>
    <x v="47"/>
    <n v="818000"/>
    <m/>
    <n v="10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x v="2"/>
    <s v="Licitación Pública Regular"/>
    <s v="02"/>
    <s v="591502"/>
    <s v="03"/>
    <s v="02"/>
    <s v="03-591502-02-22"/>
    <m/>
    <d v="2022-03-14T00:00:00"/>
    <n v="15"/>
    <d v="2022-03-29T00:00:00"/>
    <x v="16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409000"/>
    <m/>
    <n v="7771000"/>
    <m/>
    <m/>
    <m/>
    <m/>
    <m/>
    <m/>
    <n v="8180000"/>
    <n v="8180000"/>
    <s v="OK"/>
    <n v="2"/>
    <m/>
    <m/>
  </r>
  <r>
    <s v="Piloto"/>
    <x v="2"/>
    <x v="18"/>
    <s v="Vallenar"/>
    <x v="5"/>
    <s v="YO_EMP_SEM_SSyOO_Piloto"/>
    <n v="5915"/>
    <n v="15"/>
    <x v="67"/>
    <n v="818000"/>
    <m/>
    <n v="15"/>
    <s v="NO"/>
    <s v="Persona"/>
    <s v="Grupo objetivo del Programa/Componente"/>
    <s v="Personas mayores de 18 años, con ingreso precario,  que pertenecen al Subsistema Seguridades y Oportunidades. Preferentemente que hayan recibido un YES SSYO año  2020 o 2021."/>
    <x v="2"/>
    <s v="Licitación Pública Regular"/>
    <s v="02"/>
    <s v="591502"/>
    <s v="03"/>
    <s v="02"/>
    <s v="03-591502-02-22"/>
    <m/>
    <d v="2022-03-14T00:00:00"/>
    <n v="15"/>
    <d v="2022-03-29T00:00:00"/>
    <x v="16"/>
    <n v="14"/>
    <x v="15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613500"/>
    <m/>
    <n v="11656500"/>
    <m/>
    <m/>
    <m/>
    <m/>
    <m/>
    <m/>
    <n v="12270000"/>
    <n v="12270000"/>
    <s v="OK"/>
    <n v="2"/>
    <m/>
    <m/>
  </r>
  <r>
    <m/>
    <x v="3"/>
    <x v="26"/>
    <s v="La Higuera"/>
    <x v="0"/>
    <s v="Fortalecimiento_Planes_de_Trabajo_Comunitario"/>
    <n v="3882"/>
    <n v="56"/>
    <x v="68"/>
    <n v="515313"/>
    <n v="56"/>
    <m/>
    <s v="SI"/>
    <s v="Hogar (Aplica en Acción)"/>
    <s v="Grupo objetivo del Programa/Componente"/>
    <s v="Comunidad con presencia de hogares que requieren fortalecer habilidades para la vida."/>
    <x v="0"/>
    <s v="Licitación Pública Regular"/>
    <n v="2"/>
    <n v="388202"/>
    <m/>
    <n v="18"/>
    <s v="04-388202-18-22"/>
    <m/>
    <m/>
    <m/>
    <s v="--"/>
    <x v="16"/>
    <n v="15"/>
    <x v="17"/>
    <d v="2022-03-16T00:00:00"/>
    <n v="15"/>
    <d v="2022-03-31T00:00:00"/>
    <d v="2022-04-01T00:00:00"/>
    <n v="31"/>
    <d v="2022-05-02T00:00:00"/>
    <n v="10"/>
    <d v="2023-03-02T00:00:00"/>
    <d v="2023-05-01T00:00:00"/>
    <m/>
    <m/>
    <m/>
    <m/>
    <n v="2885755"/>
    <m/>
    <n v="25971797"/>
    <m/>
    <m/>
    <m/>
    <m/>
    <m/>
    <n v="28857552"/>
    <n v="28857552"/>
    <s v="OK"/>
    <n v="2"/>
    <m/>
    <m/>
  </r>
  <r>
    <m/>
    <x v="3"/>
    <x v="27"/>
    <s v="Elqui"/>
    <x v="0"/>
    <s v="Fortalecimiento_Planes_de_Trabajo_Familiar"/>
    <n v="3881"/>
    <n v="30"/>
    <x v="69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x v="0"/>
    <s v="Licitación Pública Regular"/>
    <n v="1"/>
    <n v="388101"/>
    <m/>
    <n v="16"/>
    <s v="04-388101-16-22"/>
    <m/>
    <m/>
    <m/>
    <s v="--"/>
    <x v="16"/>
    <n v="15"/>
    <x v="17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m/>
    <x v="3"/>
    <x v="28"/>
    <s v="Elqui"/>
    <x v="0"/>
    <s v="Fortalecimiento_Planes_de_Trabajo_Familiar"/>
    <n v="3881"/>
    <n v="30"/>
    <x v="69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x v="0"/>
    <s v="Licitación Pública Regular"/>
    <n v="1"/>
    <n v="388101"/>
    <m/>
    <n v="16"/>
    <s v="04-388101-16-22"/>
    <m/>
    <m/>
    <m/>
    <s v="--"/>
    <x v="16"/>
    <n v="15"/>
    <x v="17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m/>
    <x v="3"/>
    <x v="29"/>
    <s v="Limarí"/>
    <x v="0"/>
    <s v="Fortalecimiento_Planes_de_Trabajo_Familiar"/>
    <n v="3881"/>
    <n v="30"/>
    <x v="69"/>
    <n v="640000"/>
    <n v="30"/>
    <m/>
    <s v="SI"/>
    <s v="Hogar (Aplica en Acción)"/>
    <s v="Grupo objetivo del Programa/Componente"/>
    <s v="Familias de Niños (as) y Jóvenes que viven en residencias o que se encuentran con Medidas de Protección de SENAME"/>
    <x v="0"/>
    <s v="Licitación Pública Regular"/>
    <n v="1"/>
    <n v="388101"/>
    <m/>
    <n v="17"/>
    <s v="04-388101-17-22"/>
    <m/>
    <m/>
    <m/>
    <s v="--"/>
    <x v="16"/>
    <n v="15"/>
    <x v="17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  <m/>
    <m/>
  </r>
  <r>
    <m/>
    <x v="3"/>
    <x v="30"/>
    <s v="Choapa"/>
    <x v="0"/>
    <s v="Fortalecimiento_Planes_de_Trabajo_Familiar"/>
    <n v="3881"/>
    <n v="15"/>
    <x v="7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x v="0"/>
    <s v="Licitación Pública Regular"/>
    <n v="1"/>
    <n v="388101"/>
    <m/>
    <n v="17"/>
    <s v="04-388101-17-22"/>
    <m/>
    <m/>
    <m/>
    <s v="--"/>
    <x v="16"/>
    <n v="15"/>
    <x v="17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m/>
    <x v="3"/>
    <x v="31"/>
    <s v="Choapa"/>
    <x v="0"/>
    <s v="Fortalecimiento_Planes_de_Trabajo_Familiar"/>
    <n v="3881"/>
    <n v="15"/>
    <x v="70"/>
    <n v="640000"/>
    <n v="15"/>
    <m/>
    <s v="SI"/>
    <s v="Hogar (Aplica en Acción)"/>
    <s v="Grupo objetivo del Programa/Componente"/>
    <s v="Familias de Niños (as) y Jóvenes que viven en residencias o que se encuentran con Medidas de Protección de SENAME"/>
    <x v="0"/>
    <s v="Licitación Pública Regular"/>
    <n v="1"/>
    <n v="388101"/>
    <m/>
    <n v="17"/>
    <s v="04-388101-17-22"/>
    <m/>
    <m/>
    <m/>
    <s v="--"/>
    <x v="16"/>
    <n v="15"/>
    <x v="17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  <m/>
    <m/>
  </r>
  <r>
    <m/>
    <x v="3"/>
    <x v="7"/>
    <s v="Provicia de Elqui"/>
    <x v="1"/>
    <s v="Financiamiento_iniciativas_autogestionadas"/>
    <n v="3701"/>
    <n v="4"/>
    <x v="71"/>
    <n v="2088000"/>
    <n v="4"/>
    <m/>
    <s v="SI"/>
    <s v="Organización (Aplica en Accion Autogestonada)"/>
    <s v="Grupo objetivo del Programa/Componente"/>
    <s v="Organizaciones comunitarias, funcionales y territoriales, con escasa capacidad de autogestión, insertas en comunidades en situación de pobreza y vulnerabilidad. "/>
    <x v="1"/>
    <s v="Licitación Pública Regular"/>
    <n v="1"/>
    <n v="370101"/>
    <m/>
    <n v="23"/>
    <s v="04-370101-23-22"/>
    <m/>
    <m/>
    <m/>
    <s v="--"/>
    <x v="18"/>
    <n v="30"/>
    <x v="18"/>
    <d v="2022-05-26T00:00:00"/>
    <n v="15"/>
    <d v="2022-06-10T00:00:00"/>
    <d v="2022-06-13T00:00:00"/>
    <n v="30"/>
    <d v="2022-07-13T00:00:00"/>
    <n v="6"/>
    <d v="2023-01-13T00:00:00"/>
    <d v="2023-03-14T00:00:00"/>
    <m/>
    <m/>
    <m/>
    <m/>
    <m/>
    <m/>
    <n v="8352000"/>
    <m/>
    <m/>
    <m/>
    <m/>
    <m/>
    <n v="8352000"/>
    <n v="8352000"/>
    <s v="OK"/>
    <n v="1"/>
    <m/>
    <m/>
  </r>
  <r>
    <m/>
    <x v="3"/>
    <x v="27"/>
    <s v="Lambert 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Hogares sector rural de La Serena, localidad de Lambert, con un alto porcentaje de hogares en tramo del 40% RSH; que requieren fortalecimiento de la vida comunitaria. "/>
    <x v="0"/>
    <s v="Licitación Pública Regular"/>
    <n v="1"/>
    <n v="723301"/>
    <m/>
    <n v="1"/>
    <s v="04-723301-01-22"/>
    <m/>
    <m/>
    <m/>
    <s v="--"/>
    <x v="19"/>
    <n v="15"/>
    <x v="19"/>
    <d v="2022-02-09T00:00:00"/>
    <n v="15"/>
    <d v="2022-02-24T00:00:00"/>
    <d v="2022-02-25T00:00:00"/>
    <n v="31"/>
    <d v="2022-03-28T00:00:00"/>
    <n v="12"/>
    <d v="2023-03-28T00:00:00"/>
    <d v="2023-05-27T00:00:00"/>
    <m/>
    <m/>
    <n v="3570000"/>
    <m/>
    <n v="32130000"/>
    <m/>
    <m/>
    <m/>
    <m/>
    <m/>
    <m/>
    <m/>
    <n v="35700000"/>
    <n v="35700000"/>
    <s v="OK"/>
    <n v="2"/>
    <m/>
    <m/>
  </r>
  <r>
    <m/>
    <x v="3"/>
    <x v="29"/>
    <s v="Limarí"/>
    <x v="6"/>
    <s v="YO_TR_SSyO_Apoyo_a_tu_Plan_Laboral"/>
    <n v="8913"/>
    <n v="30"/>
    <x v="72"/>
    <n v="636000"/>
    <m/>
    <n v="30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x v="3"/>
    <s v="Licitación Pública Regular"/>
    <n v="1"/>
    <n v="891301"/>
    <m/>
    <n v="19"/>
    <s v="04-891301-19-22"/>
    <m/>
    <m/>
    <m/>
    <s v="--"/>
    <x v="8"/>
    <n v="15"/>
    <x v="20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1908000"/>
    <m/>
    <m/>
    <n v="17172000"/>
    <m/>
    <m/>
    <m/>
    <n v="19080000"/>
    <n v="19080000"/>
    <s v="OK"/>
    <n v="2"/>
    <m/>
    <m/>
  </r>
  <r>
    <m/>
    <x v="3"/>
    <x v="32"/>
    <s v="Limarí"/>
    <x v="6"/>
    <s v="YO_TR_SSyO_Apoyo_a_tu_Plan_Laboral"/>
    <n v="8913"/>
    <n v="12"/>
    <x v="73"/>
    <n v="636000"/>
    <m/>
    <n v="12"/>
    <s v="NO"/>
    <s v="Persona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x v="3"/>
    <s v="Licitación Pública Regular"/>
    <n v="1"/>
    <n v="891301"/>
    <m/>
    <n v="19"/>
    <s v="04-891301-19-22"/>
    <m/>
    <m/>
    <m/>
    <s v="--"/>
    <x v="8"/>
    <n v="15"/>
    <x v="20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763200"/>
    <m/>
    <m/>
    <n v="6868800"/>
    <m/>
    <m/>
    <m/>
    <n v="7632000"/>
    <n v="7632000"/>
    <s v="OK"/>
    <n v="2"/>
    <m/>
    <m/>
  </r>
  <r>
    <m/>
    <x v="3"/>
    <x v="27"/>
    <s v="Elqui"/>
    <x v="3"/>
    <s v="YO_EMPR._Avanzado"/>
    <n v="4883"/>
    <n v="21"/>
    <x v="74"/>
    <n v="1020000"/>
    <n v="21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142000"/>
    <m/>
    <n v="19278000"/>
    <m/>
    <m/>
    <m/>
    <m/>
    <m/>
    <m/>
    <n v="21420000"/>
    <n v="21420000"/>
    <s v="OK"/>
    <n v="2"/>
    <m/>
    <m/>
  </r>
  <r>
    <m/>
    <x v="3"/>
    <x v="28"/>
    <s v="Elqui"/>
    <x v="3"/>
    <s v="YO_EMPR._Avanzado"/>
    <n v="4883"/>
    <n v="26"/>
    <x v="75"/>
    <n v="1020000"/>
    <n v="26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652000"/>
    <m/>
    <n v="23868000"/>
    <m/>
    <m/>
    <m/>
    <m/>
    <m/>
    <m/>
    <n v="26520000"/>
    <n v="26520000"/>
    <s v="OK"/>
    <n v="2"/>
    <m/>
    <m/>
  </r>
  <r>
    <m/>
    <x v="3"/>
    <x v="33"/>
    <s v="Elqui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26"/>
    <s v="Elqui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34"/>
    <s v="Elqui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35"/>
    <s v="Elqui"/>
    <x v="3"/>
    <s v="YO_EMPR._Avanzado"/>
    <n v="4883"/>
    <n v="8"/>
    <x v="77"/>
    <n v="1020000"/>
    <n v="8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3"/>
    <s v="04-488302-13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m/>
    <x v="3"/>
    <x v="30"/>
    <s v="Choapa"/>
    <x v="3"/>
    <s v="YO_EMPR._Avanzado"/>
    <n v="4883"/>
    <n v="8"/>
    <x v="77"/>
    <n v="1020000"/>
    <n v="8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5"/>
    <s v="04-488302-15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m/>
    <x v="3"/>
    <x v="36"/>
    <s v="Choapa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5"/>
    <s v="04-488302-15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31"/>
    <s v="Choapa"/>
    <x v="3"/>
    <s v="YO_EMPR._Avanzado"/>
    <n v="4883"/>
    <n v="8"/>
    <x v="77"/>
    <n v="1020000"/>
    <n v="8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5"/>
    <s v="04-488302-15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m/>
    <x v="3"/>
    <x v="37"/>
    <s v="Choapa"/>
    <x v="3"/>
    <s v="YO_EMPR._Avanzado"/>
    <n v="4883"/>
    <n v="8"/>
    <x v="77"/>
    <n v="1020000"/>
    <n v="8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5"/>
    <s v="04-488302-15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m/>
    <x v="3"/>
    <x v="29"/>
    <s v="Limarí"/>
    <x v="3"/>
    <s v="YO_EMPR._Avanzado"/>
    <n v="4883"/>
    <n v="15"/>
    <x v="78"/>
    <n v="1020000"/>
    <n v="15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4"/>
    <s v="04-488302-14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530000"/>
    <m/>
    <n v="13770000"/>
    <m/>
    <m/>
    <m/>
    <m/>
    <m/>
    <m/>
    <n v="15300000"/>
    <n v="15300000"/>
    <s v="OK"/>
    <n v="2"/>
    <m/>
    <m/>
  </r>
  <r>
    <m/>
    <x v="3"/>
    <x v="38"/>
    <s v="Limarí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4"/>
    <s v="04-488302-14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32"/>
    <s v="Limarí"/>
    <x v="3"/>
    <s v="YO_EMPR._Avanzado"/>
    <n v="4883"/>
    <n v="8"/>
    <x v="77"/>
    <n v="1020000"/>
    <n v="8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4"/>
    <s v="04-488302-14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  <m/>
    <m/>
  </r>
  <r>
    <m/>
    <x v="3"/>
    <x v="39"/>
    <s v="Limarí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4"/>
    <s v="04-488302-14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40"/>
    <s v="Limarí"/>
    <x v="3"/>
    <s v="YO_EMPR._Avanzado"/>
    <n v="4883"/>
    <n v="4"/>
    <x v="76"/>
    <n v="1020000"/>
    <n v="4"/>
    <m/>
    <s v="SI"/>
    <s v="Persona"/>
    <s v="Grupo objetivo del Programa/Componente"/>
    <s v="Personas con una actividad económica independiente en funcionamiento y ocupadas, independientes"/>
    <x v="2"/>
    <s v="Licitación Pública Regular"/>
    <n v="2"/>
    <n v="488302"/>
    <m/>
    <n v="14"/>
    <s v="04-488302-14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  <m/>
    <m/>
  </r>
  <r>
    <m/>
    <x v="3"/>
    <x v="7"/>
    <s v="Conurbación La Serena-Coquimbo"/>
    <x v="3"/>
    <s v="YO_EMPR._Avanzado"/>
    <n v="4883"/>
    <n v="28"/>
    <x v="79"/>
    <n v="1092857"/>
    <n v="28"/>
    <m/>
    <s v="NO"/>
    <s v="Persona"/>
    <s v="Otro"/>
    <s v="Mujeres VIF, Adulto responsable de de Niños (as) y Jóvenes SENAME, Personas con Discapacidad, Adultos Mayores, Personas cumpliendo condena GENCHI"/>
    <x v="3"/>
    <s v="Licitación Pública Regular"/>
    <n v="4"/>
    <n v="488304"/>
    <m/>
    <n v="22"/>
    <s v="04-488304-22-22"/>
    <m/>
    <m/>
    <m/>
    <m/>
    <x v="20"/>
    <n v="15"/>
    <x v="21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060000"/>
    <m/>
    <n v="27540000"/>
    <m/>
    <m/>
    <m/>
    <m/>
    <n v="30600000"/>
    <n v="30600000"/>
    <s v="OK"/>
    <n v="2"/>
    <m/>
    <m/>
  </r>
  <r>
    <m/>
    <x v="3"/>
    <x v="27"/>
    <s v="Elqui"/>
    <x v="3"/>
    <s v="YO_EMPR._Básico"/>
    <n v="4881"/>
    <n v="41"/>
    <x v="80"/>
    <n v="950000"/>
    <n v="41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895000"/>
    <m/>
    <n v="35055000"/>
    <m/>
    <m/>
    <m/>
    <m/>
    <m/>
    <m/>
    <n v="38950000"/>
    <n v="38950000"/>
    <s v="OK"/>
    <n v="2"/>
    <m/>
    <m/>
  </r>
  <r>
    <m/>
    <x v="3"/>
    <x v="28"/>
    <s v="Elqui"/>
    <x v="3"/>
    <s v="YO_EMPR._Básico"/>
    <n v="4881"/>
    <n v="50"/>
    <x v="81"/>
    <n v="950000"/>
    <n v="50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750000"/>
    <m/>
    <n v="42750000"/>
    <m/>
    <m/>
    <m/>
    <m/>
    <m/>
    <m/>
    <n v="47500000"/>
    <n v="47500000"/>
    <s v="OK"/>
    <n v="2"/>
    <m/>
    <m/>
  </r>
  <r>
    <m/>
    <x v="3"/>
    <x v="33"/>
    <s v="Elqui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26"/>
    <s v="Elqui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34"/>
    <s v="Elqui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35"/>
    <s v="Elqui"/>
    <x v="3"/>
    <s v="YO_EMPR._Básico"/>
    <n v="4881"/>
    <n v="12"/>
    <x v="83"/>
    <n v="950000"/>
    <n v="12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0"/>
    <s v="04-488101-10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m/>
    <x v="3"/>
    <x v="30"/>
    <s v="Choapa"/>
    <x v="3"/>
    <s v="YO_EMPR._Básico"/>
    <n v="4881"/>
    <n v="12"/>
    <x v="83"/>
    <n v="950000"/>
    <n v="12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2"/>
    <s v="04-488101-12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m/>
    <x v="3"/>
    <x v="36"/>
    <s v="Choapa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2"/>
    <s v="04-488101-12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31"/>
    <s v="Choapa"/>
    <x v="3"/>
    <s v="YO_EMPR._Básico"/>
    <n v="4881"/>
    <n v="12"/>
    <x v="83"/>
    <n v="950000"/>
    <n v="12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2"/>
    <s v="04-488101-12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m/>
    <x v="3"/>
    <x v="37"/>
    <s v="Choapa"/>
    <x v="3"/>
    <s v="YO_EMPR._Básico"/>
    <n v="4881"/>
    <n v="12"/>
    <x v="83"/>
    <n v="950000"/>
    <n v="12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2"/>
    <s v="04-488101-12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m/>
    <x v="3"/>
    <x v="29"/>
    <s v="Limarí"/>
    <x v="3"/>
    <s v="YO_EMPR._Básico"/>
    <n v="4881"/>
    <n v="34"/>
    <x v="84"/>
    <n v="950000"/>
    <n v="34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1"/>
    <s v="04-488101-11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230000"/>
    <m/>
    <n v="29070000"/>
    <m/>
    <m/>
    <m/>
    <m/>
    <m/>
    <m/>
    <n v="32300000"/>
    <n v="32300000"/>
    <s v="OK"/>
    <n v="2"/>
    <m/>
    <m/>
  </r>
  <r>
    <m/>
    <x v="3"/>
    <x v="38"/>
    <s v="Limarí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1"/>
    <s v="04-488101-11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32"/>
    <s v="Limarí"/>
    <x v="3"/>
    <s v="YO_EMPR._Básico"/>
    <n v="4881"/>
    <n v="12"/>
    <x v="83"/>
    <n v="950000"/>
    <n v="12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1"/>
    <s v="04-488101-11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  <m/>
    <m/>
  </r>
  <r>
    <m/>
    <x v="3"/>
    <x v="39"/>
    <s v="Limarí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1"/>
    <s v="04-488101-11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40"/>
    <s v="Limarí"/>
    <x v="3"/>
    <s v="YO_EMPR._Básico"/>
    <n v="4881"/>
    <n v="7"/>
    <x v="82"/>
    <n v="950000"/>
    <n v="7"/>
    <m/>
    <s v="SI"/>
    <s v="Persona"/>
    <s v="Grupo objetivo del Programa/Componente"/>
    <s v="Personas con una actividad económica independiente en funcionamiento y ocupadas u ocupadas precarias"/>
    <x v="2"/>
    <s v="Licitación Pública Regular"/>
    <n v="1"/>
    <n v="488101"/>
    <m/>
    <n v="11"/>
    <s v="04-488101-11-22"/>
    <m/>
    <d v="2022-03-14T00:00:00"/>
    <n v="18"/>
    <d v="2022-04-01T00:00:00"/>
    <x v="15"/>
    <n v="15"/>
    <x v="14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  <m/>
    <m/>
  </r>
  <r>
    <m/>
    <x v="3"/>
    <x v="7"/>
    <s v="Conurbación La Serena-Coquimbo"/>
    <x v="3"/>
    <s v="YO_EMPR._Básico"/>
    <n v="4881"/>
    <n v="36"/>
    <x v="85"/>
    <n v="1055556"/>
    <n v="36"/>
    <m/>
    <s v="NO"/>
    <s v="Persona"/>
    <s v="Otro"/>
    <s v="Mujeres VIF, Adulto responsable de de Niños (as) y Jóvenes SENAME, Personas con Discapacidad, Adultos Mayores, Personas cumpliendo condena GENCHI"/>
    <x v="3"/>
    <s v="Licitación Pública Regular"/>
    <n v="3"/>
    <n v="488103"/>
    <m/>
    <n v="21"/>
    <s v="04-488103-21-22"/>
    <m/>
    <m/>
    <m/>
    <m/>
    <x v="20"/>
    <n v="15"/>
    <x v="21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800000"/>
    <m/>
    <n v="34200000"/>
    <m/>
    <m/>
    <m/>
    <m/>
    <n v="38000000"/>
    <n v="38000000"/>
    <s v="OK"/>
    <n v="2"/>
    <m/>
    <m/>
  </r>
  <r>
    <m/>
    <x v="3"/>
    <x v="7"/>
    <s v="Región de Coquimbo"/>
    <x v="3"/>
    <s v="YO_EMPR._Feria_de_Emprendimiento"/>
    <n v="4889"/>
    <n v="30"/>
    <x v="86"/>
    <n v="1150000"/>
    <n v="30"/>
    <m/>
    <s v="NO"/>
    <s v="Persona"/>
    <s v="Grupo objetivo del Programa/Componente"/>
    <s v="Personas que se encuentren el tramo de hasta el 60% más vulnerables de la población según RSH, ocupados u ocupado precarios, que tengan una actividad económica independiente en funcionamiento y requieran fortalecimiento de redes y acceso a oportunidades de mercado."/>
    <x v="3"/>
    <s v="Licitación Pública Regular"/>
    <n v="5"/>
    <n v="488905"/>
    <m/>
    <n v="24"/>
    <s v="04-488905-24-22"/>
    <m/>
    <m/>
    <m/>
    <m/>
    <x v="21"/>
    <n v="15"/>
    <x v="22"/>
    <d v="2022-06-22T00:00:00"/>
    <n v="15"/>
    <d v="2022-07-07T00:00:00"/>
    <d v="2022-07-08T00:00:00"/>
    <n v="30"/>
    <d v="2022-08-07T00:00:00"/>
    <n v="6"/>
    <d v="2023-02-07T00:00:00"/>
    <d v="2023-04-08T00:00:00"/>
    <m/>
    <m/>
    <m/>
    <m/>
    <m/>
    <m/>
    <m/>
    <n v="3450000"/>
    <m/>
    <n v="31050000"/>
    <m/>
    <m/>
    <n v="34500000"/>
    <n v="34500000"/>
    <s v="OK"/>
    <n v="2"/>
    <m/>
    <m/>
  </r>
  <r>
    <m/>
    <x v="3"/>
    <x v="27"/>
    <s v="Elqui"/>
    <x v="4"/>
    <s v="YO_EMP_SEM._Servicio_de_Apoyo_Integral_Regular"/>
    <n v="5811"/>
    <n v="48"/>
    <x v="87"/>
    <n v="885000"/>
    <n v="4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248000"/>
    <m/>
    <m/>
    <n v="38232000"/>
    <m/>
    <m/>
    <m/>
    <m/>
    <m/>
    <n v="42480000"/>
    <n v="42480000"/>
    <s v="OK"/>
    <n v="2"/>
    <m/>
    <m/>
  </r>
  <r>
    <m/>
    <x v="3"/>
    <x v="28"/>
    <s v="Elqui"/>
    <x v="4"/>
    <s v="YO_EMP_SEM._Servicio_de_Apoyo_Integral_Regular"/>
    <n v="5811"/>
    <n v="50"/>
    <x v="43"/>
    <n v="885000"/>
    <n v="50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425000"/>
    <m/>
    <m/>
    <n v="39825000"/>
    <m/>
    <m/>
    <m/>
    <m/>
    <m/>
    <n v="44250000"/>
    <n v="44250000"/>
    <s v="OK"/>
    <n v="2"/>
    <m/>
    <m/>
  </r>
  <r>
    <m/>
    <x v="3"/>
    <x v="33"/>
    <s v="Elqui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26"/>
    <s v="Elqui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34"/>
    <s v="Elqui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35"/>
    <s v="Elqui"/>
    <x v="4"/>
    <s v="YO_EMP_SEM._Servicio_de_Apoyo_Integral_Regular"/>
    <n v="5811"/>
    <n v="13"/>
    <x v="89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7"/>
    <s v="04-581101-07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m/>
    <x v="3"/>
    <x v="30"/>
    <s v="Choapa"/>
    <x v="4"/>
    <s v="YO_EMP_SEM._Servicio_de_Apoyo_Integral_Regular"/>
    <n v="5811"/>
    <n v="13"/>
    <x v="89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9"/>
    <s v="04-581101-09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m/>
    <x v="3"/>
    <x v="36"/>
    <s v="Choapa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9"/>
    <s v="04-581101-09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31"/>
    <s v="Choapa"/>
    <x v="4"/>
    <s v="YO_EMP_SEM._Servicio_de_Apoyo_Integral_Regular"/>
    <n v="5811"/>
    <n v="13"/>
    <x v="89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9"/>
    <s v="04-581101-09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m/>
    <x v="3"/>
    <x v="37"/>
    <s v="Choapa"/>
    <x v="4"/>
    <s v="YO_EMP_SEM._Servicio_de_Apoyo_Integral_Regular"/>
    <n v="5811"/>
    <n v="13"/>
    <x v="89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9"/>
    <s v="04-581101-09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m/>
    <x v="3"/>
    <x v="29"/>
    <s v="Limarí"/>
    <x v="4"/>
    <s v="YO_EMP_SEM._Servicio_de_Apoyo_Integral_Regular"/>
    <n v="5811"/>
    <n v="37"/>
    <x v="90"/>
    <n v="885000"/>
    <n v="37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8"/>
    <s v="04-581101-08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3274500"/>
    <m/>
    <m/>
    <n v="29470500"/>
    <m/>
    <m/>
    <m/>
    <m/>
    <m/>
    <n v="32745000"/>
    <n v="32745000"/>
    <s v="OK"/>
    <n v="2"/>
    <m/>
    <m/>
  </r>
  <r>
    <m/>
    <x v="3"/>
    <x v="38"/>
    <s v="Limarí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8"/>
    <s v="04-581101-08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32"/>
    <s v="Limarí"/>
    <x v="4"/>
    <s v="YO_EMP_SEM._Servicio_de_Apoyo_Integral_Regular"/>
    <n v="5811"/>
    <n v="13"/>
    <x v="89"/>
    <n v="885000"/>
    <n v="13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8"/>
    <s v="04-581101-08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  <m/>
    <m/>
  </r>
  <r>
    <m/>
    <x v="3"/>
    <x v="39"/>
    <s v="Limarí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8"/>
    <s v="04-581101-08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40"/>
    <s v="Limarí"/>
    <x v="4"/>
    <s v="YO_EMP_SEM._Servicio_de_Apoyo_Integral_Regular"/>
    <n v="5811"/>
    <n v="8"/>
    <x v="88"/>
    <n v="885000"/>
    <n v="8"/>
    <m/>
    <s v="NO"/>
    <s v="Persona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x v="2"/>
    <s v="Licitación Pública Regular"/>
    <n v="1"/>
    <n v="581101"/>
    <m/>
    <n v="8"/>
    <s v="04-581101-08-22"/>
    <m/>
    <d v="2022-03-14T00:00:00"/>
    <n v="18"/>
    <d v="2022-04-01T00:00:00"/>
    <x v="22"/>
    <n v="15"/>
    <x v="23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  <m/>
    <m/>
  </r>
  <r>
    <m/>
    <x v="3"/>
    <x v="7"/>
    <s v="Elqui"/>
    <x v="4"/>
    <s v="YO_EMP_SEM._Servicio_de_Apoyo_Integral_Regular"/>
    <n v="5811"/>
    <n v="30"/>
    <x v="91"/>
    <n v="885000"/>
    <n v="30"/>
    <m/>
    <s v="NO"/>
    <s v="Persona"/>
    <s v="Otro"/>
    <s v="Mujeres VIF, Adulto responsable de de Niños (as) y Jóvenes SENAME, Personas con Discapacidad-Teletón, Adultos Mayores, Personas cumpliendo condena GENCHI"/>
    <x v="3"/>
    <s v="Licitación Pública Regular"/>
    <n v="2"/>
    <n v="581102"/>
    <m/>
    <n v="20"/>
    <s v="04-581102-20-22"/>
    <m/>
    <m/>
    <m/>
    <m/>
    <x v="20"/>
    <n v="15"/>
    <x v="21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2655000"/>
    <m/>
    <m/>
    <n v="23895000"/>
    <m/>
    <m/>
    <m/>
    <n v="26550000"/>
    <n v="26550000"/>
    <s v="OK"/>
    <n v="2"/>
    <m/>
    <m/>
  </r>
  <r>
    <m/>
    <x v="3"/>
    <x v="27"/>
    <s v="Elqui"/>
    <x v="5"/>
    <s v="YO_EMP_SEM._Servicio_de_Apoyo_Integral_SSyO"/>
    <n v="5911"/>
    <n v="76"/>
    <x v="92"/>
    <n v="818000"/>
    <m/>
    <n v="7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3"/>
    <s v="04-591101-03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6216800"/>
    <m/>
    <m/>
    <n v="55951200"/>
    <m/>
    <m/>
    <m/>
    <m/>
    <m/>
    <m/>
    <n v="62168000"/>
    <n v="62168000"/>
    <s v="OK"/>
    <n v="2"/>
    <m/>
    <m/>
  </r>
  <r>
    <m/>
    <x v="3"/>
    <x v="28"/>
    <s v="Elqui"/>
    <x v="5"/>
    <s v="YO_EMP_SEM._Servicio_de_Apoyo_Integral_SSyO"/>
    <n v="5911"/>
    <n v="143"/>
    <x v="93"/>
    <n v="818000"/>
    <m/>
    <n v="143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2"/>
    <s v="04-591101-02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1697400"/>
    <m/>
    <m/>
    <n v="105276600"/>
    <m/>
    <m/>
    <m/>
    <m/>
    <m/>
    <m/>
    <n v="116974000"/>
    <n v="116974000"/>
    <s v="OK"/>
    <n v="2"/>
    <m/>
    <m/>
  </r>
  <r>
    <m/>
    <x v="3"/>
    <x v="33"/>
    <s v="Elqui"/>
    <x v="5"/>
    <s v="YO_EMP_SEM._Servicio_de_Apoyo_Integral_SSyO"/>
    <n v="5911"/>
    <n v="14"/>
    <x v="94"/>
    <n v="818000"/>
    <m/>
    <n v="14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2"/>
    <s v="04-591101-02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145200"/>
    <m/>
    <m/>
    <n v="10306800"/>
    <m/>
    <m/>
    <m/>
    <m/>
    <m/>
    <m/>
    <n v="11452000"/>
    <n v="11452000"/>
    <s v="OK"/>
    <n v="2"/>
    <m/>
    <m/>
  </r>
  <r>
    <m/>
    <x v="3"/>
    <x v="26"/>
    <s v="Elqui"/>
    <x v="5"/>
    <s v="YO_EMP_SEM._Servicio_de_Apoyo_Integral_SSyO"/>
    <n v="5911"/>
    <n v="12"/>
    <x v="95"/>
    <n v="818000"/>
    <m/>
    <n v="1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3"/>
    <s v="04-591101-03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981600"/>
    <m/>
    <m/>
    <n v="8834400"/>
    <m/>
    <m/>
    <m/>
    <m/>
    <m/>
    <m/>
    <n v="9816000"/>
    <n v="9816000"/>
    <s v="OK"/>
    <n v="2"/>
    <m/>
    <m/>
  </r>
  <r>
    <m/>
    <x v="3"/>
    <x v="34"/>
    <s v="Elqui"/>
    <x v="5"/>
    <s v="YO_EMP_SEM._Servicio_de_Apoyo_Integral_SSyO"/>
    <n v="5911"/>
    <n v="10"/>
    <x v="47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3"/>
    <s v="04-591101-03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m/>
    <x v="3"/>
    <x v="35"/>
    <s v="Elqu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3"/>
    <s v="04-591101-03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2454000"/>
    <m/>
    <m/>
    <n v="22086000"/>
    <m/>
    <m/>
    <m/>
    <m/>
    <m/>
    <m/>
    <n v="24540000"/>
    <n v="24540000"/>
    <s v="OK"/>
    <n v="2"/>
    <m/>
    <m/>
  </r>
  <r>
    <m/>
    <x v="3"/>
    <x v="30"/>
    <s v="Choapa"/>
    <x v="5"/>
    <s v="YO_EMP_SEM._Servicio_de_Apoyo_Integral_SSyO"/>
    <n v="5911"/>
    <n v="26"/>
    <x v="97"/>
    <n v="818000"/>
    <m/>
    <n v="26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6"/>
    <s v="04-591101-06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2126800"/>
    <m/>
    <m/>
    <n v="19141200"/>
    <m/>
    <m/>
    <m/>
    <m/>
    <m/>
    <m/>
    <n v="21268000"/>
    <n v="21268000"/>
    <s v="OK"/>
    <n v="2"/>
    <m/>
    <m/>
  </r>
  <r>
    <m/>
    <x v="3"/>
    <x v="36"/>
    <s v="Choapa"/>
    <x v="5"/>
    <s v="YO_EMP_SEM._Servicio_de_Apoyo_Integral_SSyO"/>
    <n v="5911"/>
    <n v="10"/>
    <x v="47"/>
    <n v="818000"/>
    <m/>
    <n v="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6"/>
    <s v="04-591101-06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  <m/>
    <m/>
  </r>
  <r>
    <m/>
    <x v="3"/>
    <x v="31"/>
    <s v="Choapa"/>
    <x v="5"/>
    <s v="YO_EMP_SEM._Servicio_de_Apoyo_Integral_SSyO"/>
    <n v="5911"/>
    <n v="32"/>
    <x v="98"/>
    <n v="818000"/>
    <m/>
    <n v="32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6"/>
    <s v="04-591101-06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2617600"/>
    <m/>
    <m/>
    <n v="23558400"/>
    <m/>
    <m/>
    <m/>
    <m/>
    <m/>
    <m/>
    <n v="26176000"/>
    <n v="26176000"/>
    <s v="OK"/>
    <n v="2"/>
    <m/>
    <m/>
  </r>
  <r>
    <m/>
    <x v="3"/>
    <x v="37"/>
    <s v="Choapa"/>
    <x v="5"/>
    <s v="YO_EMP_SEM._Servicio_de_Apoyo_Integral_SSyO"/>
    <n v="5911"/>
    <n v="20"/>
    <x v="46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6"/>
    <s v="04-591101-06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m/>
    <x v="3"/>
    <x v="29"/>
    <s v="Limarí"/>
    <x v="5"/>
    <s v="YO_EMP_SEM._Servicio_de_Apoyo_Integral_SSyO"/>
    <n v="5911"/>
    <n v="110"/>
    <x v="48"/>
    <n v="818000"/>
    <m/>
    <n v="11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4"/>
    <s v="04-591101-04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8998000"/>
    <m/>
    <m/>
    <n v="80982000"/>
    <m/>
    <m/>
    <m/>
    <m/>
    <m/>
    <m/>
    <n v="89980000"/>
    <n v="89980000"/>
    <s v="OK"/>
    <n v="2"/>
    <m/>
    <m/>
  </r>
  <r>
    <m/>
    <x v="3"/>
    <x v="38"/>
    <s v="Limarí"/>
    <x v="5"/>
    <s v="YO_EMP_SEM._Servicio_de_Apoyo_Integral_SSyO"/>
    <n v="5911"/>
    <n v="20"/>
    <x v="46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5"/>
    <s v="04-591101-05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m/>
    <x v="3"/>
    <x v="32"/>
    <s v="Limarí"/>
    <x v="5"/>
    <s v="YO_EMP_SEM._Servicio_de_Apoyo_Integral_SSyO"/>
    <n v="5911"/>
    <n v="38"/>
    <x v="99"/>
    <n v="818000"/>
    <m/>
    <n v="38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5"/>
    <s v="04-591101-05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3108400"/>
    <m/>
    <m/>
    <n v="27975600"/>
    <m/>
    <m/>
    <m/>
    <m/>
    <m/>
    <m/>
    <n v="31084000"/>
    <n v="31084000"/>
    <s v="OK"/>
    <n v="2"/>
    <m/>
    <m/>
  </r>
  <r>
    <m/>
    <x v="3"/>
    <x v="39"/>
    <s v="Limarí"/>
    <x v="5"/>
    <s v="YO_EMP_SEM._Servicio_de_Apoyo_Integral_SSyO"/>
    <n v="5911"/>
    <n v="20"/>
    <x v="46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5"/>
    <s v="04-591101-05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m/>
    <x v="3"/>
    <x v="40"/>
    <s v="Limarí"/>
    <x v="5"/>
    <s v="YO_EMP_SEM._Servicio_de_Apoyo_Integral_SSyO"/>
    <n v="5911"/>
    <n v="20"/>
    <x v="46"/>
    <n v="818000"/>
    <m/>
    <n v="20"/>
    <s v="NO"/>
    <s v="Persona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x v="2"/>
    <s v="Licitación Pública Regular"/>
    <n v="1"/>
    <n v="591101"/>
    <m/>
    <n v="4"/>
    <s v="04-591101-04-22"/>
    <m/>
    <d v="2022-03-14T00:00:00"/>
    <n v="18"/>
    <d v="2022-04-01T00:00:00"/>
    <x v="19"/>
    <n v="15"/>
    <x v="19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  <m/>
    <m/>
  </r>
  <r>
    <m/>
    <x v="4"/>
    <x v="41"/>
    <s v="Provincia Petorca"/>
    <x v="0"/>
    <s v="Fortalecimiento_Planes_de_Trabajo_Familiar"/>
    <n v="3881"/>
    <n v="19"/>
    <x v="100"/>
    <n v="600327"/>
    <n v="19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1"/>
    <s v="05-388101-01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140621"/>
    <m/>
    <m/>
    <n v="10265592"/>
    <m/>
    <m/>
    <m/>
    <n v="11406213"/>
    <n v="11406213"/>
    <s v="OK"/>
    <n v="2"/>
    <m/>
    <m/>
  </r>
  <r>
    <m/>
    <x v="4"/>
    <x v="42"/>
    <s v="Provincia Petorca"/>
    <x v="0"/>
    <s v="Fortalecimiento_Planes_de_Trabajo_Familiar"/>
    <n v="3881"/>
    <n v="25"/>
    <x v="51"/>
    <n v="600327"/>
    <n v="25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1"/>
    <s v="05-388101-01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m/>
    <x v="4"/>
    <x v="43"/>
    <s v="Provincia Petorca"/>
    <x v="0"/>
    <s v="Fortalecimiento_Planes_de_Trabajo_Familiar"/>
    <n v="3881"/>
    <n v="15"/>
    <x v="101"/>
    <n v="600327"/>
    <n v="15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1"/>
    <s v="05-388101-01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900491"/>
    <m/>
    <m/>
    <n v="8104414"/>
    <m/>
    <m/>
    <m/>
    <n v="9004905"/>
    <n v="9004905"/>
    <s v="OK"/>
    <n v="2"/>
    <m/>
    <m/>
  </r>
  <r>
    <m/>
    <x v="4"/>
    <x v="44"/>
    <s v="Provincia San Felipe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2"/>
    <s v="05-388101-02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45"/>
    <s v="Provincia San Felipe"/>
    <x v="0"/>
    <s v="Fortalecimiento_Planes_de_Trabajo_Familiar"/>
    <n v="3881"/>
    <n v="25"/>
    <x v="51"/>
    <n v="600327"/>
    <n v="25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2"/>
    <s v="05-388101-02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m/>
    <x v="4"/>
    <x v="46"/>
    <s v="Povincia Quillota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3"/>
    <s v="05-388101-03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47"/>
    <s v="Povincia Quillota"/>
    <x v="0"/>
    <s v="Fortalecimiento_Planes_de_Trabajo_Familiar"/>
    <n v="3881"/>
    <n v="25"/>
    <x v="51"/>
    <n v="600327"/>
    <n v="25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3"/>
    <s v="05-388101-03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  <m/>
    <m/>
  </r>
  <r>
    <m/>
    <x v="4"/>
    <x v="48"/>
    <s v="Provincia San Antonio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4"/>
    <s v="05-388101-04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49"/>
    <s v="Provincia San Antonio"/>
    <x v="0"/>
    <s v="Fortalecimiento_Planes_de_Trabajo_Familiar"/>
    <n v="3881"/>
    <n v="20"/>
    <x v="102"/>
    <n v="600327"/>
    <n v="2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4"/>
    <s v="05-388101-04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m/>
    <x v="4"/>
    <x v="50"/>
    <s v="Provincia Los Andes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5"/>
    <s v="05-388101-05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51"/>
    <s v="Provincia Los Andes"/>
    <x v="0"/>
    <s v="Fortalecimiento_Planes_de_Trabajo_Familiar"/>
    <n v="3881"/>
    <n v="20"/>
    <x v="102"/>
    <n v="600327"/>
    <n v="2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5"/>
    <s v="05-388101-05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m/>
    <x v="4"/>
    <x v="52"/>
    <s v="Provincia Marga Marga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6"/>
    <s v="05-388101-06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53"/>
    <s v="Provincia Marga Marga"/>
    <x v="0"/>
    <s v="Fortalecimiento_Planes_de_Trabajo_Familiar"/>
    <n v="3881"/>
    <n v="20"/>
    <x v="102"/>
    <n v="600327"/>
    <n v="2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6"/>
    <s v="05-388101-06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m/>
    <x v="4"/>
    <x v="54"/>
    <s v="Quintero - Puchuncavi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7"/>
    <s v="05-388101-07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  <m/>
    <m/>
  </r>
  <r>
    <m/>
    <x v="4"/>
    <x v="55"/>
    <s v="Quintero - Puchuncavi"/>
    <x v="0"/>
    <s v="Fortalecimiento_Planes_de_Trabajo_Familiar"/>
    <n v="3881"/>
    <n v="20"/>
    <x v="102"/>
    <n v="600327"/>
    <n v="20"/>
    <n v="0"/>
    <s v="SI"/>
    <s v="Hogar (Aplica en Acción)"/>
    <s v="Grupo objetivo del Programa/Componente"/>
    <s v="Hogares con integrantes niños y niñas menores de 18 años que asisten a escuelas con alto IVE"/>
    <x v="0"/>
    <s v="Licitación Pública Regular"/>
    <n v="1"/>
    <n v="388101"/>
    <m/>
    <n v="7"/>
    <s v="05-388101-07-22"/>
    <m/>
    <m/>
    <m/>
    <s v="--"/>
    <x v="23"/>
    <n v="21"/>
    <x v="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  <m/>
    <m/>
  </r>
  <r>
    <m/>
    <x v="4"/>
    <x v="7"/>
    <s v="Provincia Petorca"/>
    <x v="1"/>
    <s v="Financiamiento_iniciativas_autogestionadas"/>
    <n v="3701"/>
    <n v="3"/>
    <x v="34"/>
    <n v="2088000"/>
    <n v="3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6264000"/>
    <m/>
    <m/>
    <m/>
    <n v="6264000"/>
    <n v="6264000"/>
    <s v="OK"/>
    <n v="1"/>
    <m/>
    <m/>
  </r>
  <r>
    <m/>
    <x v="4"/>
    <x v="7"/>
    <s v="Provincia San Felipe"/>
    <x v="1"/>
    <s v="Financiamiento_iniciativas_autogestionadas"/>
    <n v="3701"/>
    <n v="2"/>
    <x v="103"/>
    <n v="2088000"/>
    <n v="2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m/>
    <x v="4"/>
    <x v="7"/>
    <s v="Provincia Quillota"/>
    <x v="1"/>
    <s v="Financiamiento_iniciativas_autogestionadas"/>
    <n v="3701"/>
    <n v="2"/>
    <x v="103"/>
    <n v="2088000"/>
    <n v="2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  <m/>
    <m/>
  </r>
  <r>
    <m/>
    <x v="4"/>
    <x v="7"/>
    <s v="Provincia San Antonio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m/>
    <x v="4"/>
    <x v="56"/>
    <s v="Valparaiso - Casablanca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m/>
    <x v="4"/>
    <x v="57"/>
    <s v="Viña del Mar - Con Con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ganizaciones territoriales y/o funcionales del territorio "/>
    <x v="1"/>
    <s v="Licitación Pública Regular"/>
    <n v="1"/>
    <n v="370101"/>
    <m/>
    <m/>
    <s v="05-370101--22"/>
    <m/>
    <m/>
    <m/>
    <s v="--"/>
    <x v="24"/>
    <n v="28"/>
    <x v="24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  <m/>
    <m/>
  </r>
  <r>
    <m/>
    <x v="4"/>
    <x v="57"/>
    <s v="Barrio San Expedito"/>
    <x v="2"/>
    <s v="Accion_local_territorios_vulnerables"/>
    <n v="7233"/>
    <n v="1"/>
    <x v="104"/>
    <n v="35738500"/>
    <n v="1"/>
    <n v="0"/>
    <s v="NO"/>
    <s v="Territorios/Barrios (Aplica en Acción Local)"/>
    <s v="Grupo objetivo del Programa/Componente"/>
    <s v="barrio con 75% de hogares en el 40% RSH, viviendas sociales"/>
    <x v="0"/>
    <s v="Licitación Pública Regular"/>
    <n v="1"/>
    <n v="72331"/>
    <m/>
    <n v="1"/>
    <s v="05-72331-1-22"/>
    <m/>
    <m/>
    <m/>
    <s v="--"/>
    <x v="22"/>
    <n v="13"/>
    <x v="25"/>
    <d v="2022-02-17T00:00:00"/>
    <n v="11"/>
    <d v="2022-02-28T00:00:00"/>
    <d v="2022-03-04T00:00:00"/>
    <n v="25"/>
    <d v="2022-03-29T00:00:00"/>
    <n v="11"/>
    <d v="2023-02-28T00:00:00"/>
    <d v="2023-04-29T00:00:00"/>
    <m/>
    <m/>
    <m/>
    <n v="3573850"/>
    <m/>
    <m/>
    <n v="32164650"/>
    <m/>
    <m/>
    <m/>
    <m/>
    <m/>
    <n v="35738500"/>
    <n v="35738500"/>
    <s v="OK"/>
    <n v="2"/>
    <m/>
    <m/>
  </r>
  <r>
    <m/>
    <x v="4"/>
    <x v="58"/>
    <s v="Provincia San Felipe"/>
    <x v="6"/>
    <s v="YO_TR_SSyO_Apoyo_a_tu_Plan_Laboral"/>
    <n v="8913"/>
    <n v="10"/>
    <x v="105"/>
    <n v="636000"/>
    <m/>
    <n v="10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m/>
    <x v="4"/>
    <x v="59"/>
    <s v="Provincia Los Andes"/>
    <x v="6"/>
    <s v="YO_TR_SSyO_Apoyo_a_tu_Plan_Laboral"/>
    <n v="8913"/>
    <n v="3"/>
    <x v="106"/>
    <n v="636000"/>
    <m/>
    <n v="3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95400"/>
    <m/>
    <n v="1812600"/>
    <m/>
    <m/>
    <m/>
    <m/>
    <m/>
    <m/>
    <m/>
    <n v="1908000"/>
    <n v="1908000"/>
    <s v="OK"/>
    <n v="2"/>
    <m/>
    <m/>
  </r>
  <r>
    <m/>
    <x v="4"/>
    <x v="60"/>
    <s v="Provincia Los Andes"/>
    <x v="6"/>
    <s v="YO_TR_SSyO_Apoyo_a_tu_Plan_Laboral"/>
    <n v="8913"/>
    <n v="1"/>
    <x v="107"/>
    <n v="636000"/>
    <m/>
    <n v="1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"/>
    <m/>
    <n v="604200"/>
    <m/>
    <m/>
    <m/>
    <m/>
    <m/>
    <m/>
    <m/>
    <n v="636000"/>
    <n v="636000"/>
    <s v="OK"/>
    <n v="2"/>
    <m/>
    <m/>
  </r>
  <r>
    <m/>
    <x v="4"/>
    <x v="44"/>
    <s v="Provincia San Felipe"/>
    <x v="6"/>
    <s v="YO_TR_SSyO_Apoyo_a_tu_Plan_Laboral"/>
    <n v="8913"/>
    <n v="2"/>
    <x v="108"/>
    <n v="636000"/>
    <m/>
    <n v="2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m/>
    <x v="4"/>
    <x v="61"/>
    <s v="Provincia San Felipe"/>
    <x v="6"/>
    <s v="YO_TR_SSyO_Apoyo_a_tu_Plan_Laboral"/>
    <n v="8913"/>
    <n v="4"/>
    <x v="109"/>
    <n v="636000"/>
    <m/>
    <n v="4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m/>
    <x v="4"/>
    <x v="57"/>
    <s v="Viña del Mar-Concón"/>
    <x v="6"/>
    <s v="YO_TR_SSyO_Apoyo_a_tu_Plan_Laboral"/>
    <n v="8913"/>
    <n v="17"/>
    <x v="110"/>
    <n v="636000"/>
    <m/>
    <n v="17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540600"/>
    <m/>
    <n v="10271400"/>
    <m/>
    <m/>
    <m/>
    <m/>
    <m/>
    <m/>
    <m/>
    <n v="10812000"/>
    <n v="10812000"/>
    <s v="OK"/>
    <n v="2"/>
    <m/>
    <m/>
  </r>
  <r>
    <m/>
    <x v="4"/>
    <x v="56"/>
    <s v="Valparaíso"/>
    <x v="6"/>
    <s v="YO_TR_SSyO_Apoyo_a_tu_Plan_Laboral"/>
    <n v="8913"/>
    <n v="10"/>
    <x v="105"/>
    <n v="636000"/>
    <m/>
    <n v="10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m/>
    <x v="4"/>
    <x v="48"/>
    <s v="Provincia San Antonio"/>
    <x v="6"/>
    <s v="YO_TR_SSyO_Apoyo_a_tu_Plan_Laboral"/>
    <n v="8913"/>
    <n v="8"/>
    <x v="111"/>
    <n v="636000"/>
    <m/>
    <n v="8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254400"/>
    <m/>
    <n v="4833600"/>
    <m/>
    <m/>
    <m/>
    <m/>
    <m/>
    <m/>
    <m/>
    <n v="5088000"/>
    <n v="5088000"/>
    <s v="OK"/>
    <n v="2"/>
    <m/>
    <m/>
  </r>
  <r>
    <m/>
    <x v="4"/>
    <x v="52"/>
    <s v="Marga marga"/>
    <x v="6"/>
    <s v="YO_TR_SSyO_Apoyo_a_tu_Plan_Laboral"/>
    <n v="8913"/>
    <n v="4"/>
    <x v="109"/>
    <n v="636000"/>
    <m/>
    <n v="4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m/>
    <x v="4"/>
    <x v="62"/>
    <s v="Provincia Quillota"/>
    <x v="6"/>
    <s v="YO_TR_SSyO_Apoyo_a_tu_Plan_Laboral"/>
    <n v="8913"/>
    <n v="5"/>
    <x v="112"/>
    <n v="636000"/>
    <m/>
    <n v="5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m/>
    <x v="4"/>
    <x v="63"/>
    <s v="Provincia Quillota"/>
    <x v="6"/>
    <s v="YO_TR_SSyO_Apoyo_a_tu_Plan_Laboral"/>
    <n v="8913"/>
    <n v="4"/>
    <x v="109"/>
    <n v="636000"/>
    <m/>
    <n v="4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  <m/>
    <m/>
  </r>
  <r>
    <m/>
    <x v="4"/>
    <x v="64"/>
    <s v="Provincia Quillota"/>
    <x v="6"/>
    <s v="YO_TR_SSyO_Apoyo_a_tu_Plan_Laboral"/>
    <n v="8913"/>
    <n v="10"/>
    <x v="105"/>
    <n v="636000"/>
    <m/>
    <n v="10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  <m/>
    <m/>
  </r>
  <r>
    <m/>
    <x v="4"/>
    <x v="65"/>
    <s v="Marga marga"/>
    <x v="6"/>
    <s v="YO_TR_SSyO_Apoyo_a_tu_Plan_Laboral"/>
    <n v="8913"/>
    <n v="9"/>
    <x v="113"/>
    <n v="636000"/>
    <m/>
    <n v="9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286200"/>
    <m/>
    <n v="5437800"/>
    <m/>
    <m/>
    <m/>
    <m/>
    <m/>
    <m/>
    <m/>
    <n v="5724000"/>
    <n v="5724000"/>
    <s v="OK"/>
    <n v="2"/>
    <m/>
    <m/>
  </r>
  <r>
    <m/>
    <x v="4"/>
    <x v="66"/>
    <s v="Marga marga"/>
    <x v="6"/>
    <s v="YO_TR_SSyO_Apoyo_a_tu_Plan_Laboral"/>
    <n v="8913"/>
    <n v="5"/>
    <x v="112"/>
    <n v="636000"/>
    <m/>
    <n v="5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  <m/>
    <m/>
  </r>
  <r>
    <m/>
    <x v="4"/>
    <x v="67"/>
    <s v="Valparaíso"/>
    <x v="6"/>
    <s v="YO_TR_SSyO_Apoyo_a_tu_Plan_Laboral"/>
    <n v="8913"/>
    <n v="2"/>
    <x v="108"/>
    <n v="636000"/>
    <m/>
    <n v="2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m/>
    <x v="4"/>
    <x v="53"/>
    <s v="Marga marga"/>
    <x v="6"/>
    <s v="YO_TR_SSyO_Apoyo_a_tu_Plan_Laboral"/>
    <n v="8913"/>
    <n v="2"/>
    <x v="108"/>
    <n v="636000"/>
    <m/>
    <n v="2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m/>
    <x v="4"/>
    <x v="49"/>
    <s v="Provincia San Antonio"/>
    <x v="6"/>
    <s v="YO_TR_SSyO_Apoyo_a_tu_Plan_Laboral"/>
    <n v="8913"/>
    <n v="2"/>
    <x v="108"/>
    <n v="636000"/>
    <m/>
    <n v="2"/>
    <s v="NO"/>
    <s v="Persona"/>
    <s v="Grupo objetivo del Programa/Componente"/>
    <s v="Pertenecientes a Calle-Camino-Vínculo"/>
    <x v="2"/>
    <s v="Licitación Pública Regular"/>
    <m/>
    <n v="8913"/>
    <m/>
    <n v="1"/>
    <s v="05-8913-01-22"/>
    <m/>
    <d v="2022-03-15T00:00:00"/>
    <n v="21"/>
    <d v="2022-04-05T00:00:00"/>
    <x v="22"/>
    <n v="15"/>
    <x v="23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  <m/>
    <m/>
  </r>
  <r>
    <m/>
    <x v="4"/>
    <x v="56"/>
    <s v="Valparaíso-Casablanca"/>
    <x v="3"/>
    <s v="YO_EMPR._Avanzado"/>
    <n v="4883"/>
    <n v="23"/>
    <x v="114"/>
    <n v="1100000"/>
    <n v="2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1"/>
    <s v="05-488302-01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m/>
    <x v="4"/>
    <x v="67"/>
    <s v="Valparaíso-Casablanca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1"/>
    <s v="05-488302-01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57"/>
    <s v="Viña del Mar-Concón"/>
    <x v="3"/>
    <s v="YO_EMPR._Avanzado"/>
    <n v="4883"/>
    <n v="23"/>
    <x v="114"/>
    <n v="1100000"/>
    <n v="2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2"/>
    <s v="05-488302-02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  <m/>
    <m/>
  </r>
  <r>
    <m/>
    <x v="4"/>
    <x v="68"/>
    <s v="Viña del Mar-Concón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2"/>
    <s v="05-488302-02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65"/>
    <s v="Provincia Marga marga"/>
    <x v="3"/>
    <s v="YO_EMPR._Avanzado"/>
    <n v="4883"/>
    <n v="11"/>
    <x v="116"/>
    <n v="1100000"/>
    <n v="11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3"/>
    <s v="05-488302-03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m/>
    <x v="4"/>
    <x v="52"/>
    <s v="Provincia Marga marga"/>
    <x v="3"/>
    <s v="YO_EMPR._Avanzado"/>
    <n v="4883"/>
    <n v="4"/>
    <x v="117"/>
    <n v="1100000"/>
    <n v="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3"/>
    <s v="05-488302-03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m/>
    <x v="4"/>
    <x v="53"/>
    <s v="Provincia Marga marga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3"/>
    <s v="05-488302-03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66"/>
    <s v="Provincia Marga marga"/>
    <x v="3"/>
    <s v="YO_EMPR._Avanzado"/>
    <n v="4883"/>
    <n v="8"/>
    <x v="20"/>
    <n v="1100000"/>
    <n v="8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3"/>
    <s v="05-488302-03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440000"/>
    <m/>
    <m/>
    <n v="8360000"/>
    <m/>
    <m/>
    <n v="8800000"/>
    <n v="8800000"/>
    <s v="OK"/>
    <n v="2"/>
    <m/>
    <m/>
  </r>
  <r>
    <m/>
    <x v="4"/>
    <x v="48"/>
    <s v="Provincia San Antonio"/>
    <x v="3"/>
    <s v="YO_EMPR._Avanzado"/>
    <n v="4883"/>
    <n v="12"/>
    <x v="118"/>
    <n v="1100000"/>
    <n v="1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m/>
    <x v="4"/>
    <x v="69"/>
    <s v="Provincia San Antonio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49"/>
    <s v="Provincia San Antonio"/>
    <x v="3"/>
    <s v="YO_EMPR._Avanzado"/>
    <n v="4883"/>
    <n v="4"/>
    <x v="117"/>
    <n v="1100000"/>
    <n v="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m/>
    <x v="4"/>
    <x v="70"/>
    <s v="Provincia San Antonio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71"/>
    <s v="Provincia San Antonio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72"/>
    <s v="Provincia San Antonio"/>
    <x v="3"/>
    <s v="YO_EMPR._Avanzado"/>
    <n v="4883"/>
    <n v="1"/>
    <x v="120"/>
    <n v="1100000"/>
    <n v="1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4"/>
    <s v="05-488302-04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m/>
    <x v="4"/>
    <x v="64"/>
    <s v="Provincia Quillota"/>
    <x v="3"/>
    <s v="YO_EMPR._Avanzado"/>
    <n v="4883"/>
    <n v="11"/>
    <x v="116"/>
    <n v="1100000"/>
    <n v="11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5"/>
    <s v="05-488302-05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  <m/>
    <m/>
  </r>
  <r>
    <m/>
    <x v="4"/>
    <x v="62"/>
    <s v="Provincia Quillota"/>
    <x v="3"/>
    <s v="YO_EMPR._Avanzado"/>
    <n v="4883"/>
    <n v="7"/>
    <x v="121"/>
    <n v="1100000"/>
    <n v="7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5"/>
    <s v="05-488302-05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385000"/>
    <m/>
    <m/>
    <n v="7315000"/>
    <m/>
    <m/>
    <n v="7700000"/>
    <n v="7700000"/>
    <s v="OK"/>
    <n v="2"/>
    <m/>
    <m/>
  </r>
  <r>
    <m/>
    <x v="4"/>
    <x v="47"/>
    <s v="Provincia Quillota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5"/>
    <s v="05-488302-05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63"/>
    <s v="Provincia Quillota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5"/>
    <s v="05-488302-05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46"/>
    <s v="Provincia Quillota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5"/>
    <s v="05-488302-05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58"/>
    <s v="Provincia San Felipe"/>
    <x v="3"/>
    <s v="YO_EMPR._Avanzado"/>
    <n v="4883"/>
    <n v="12"/>
    <x v="118"/>
    <n v="1100000"/>
    <n v="1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  <m/>
    <m/>
  </r>
  <r>
    <m/>
    <x v="4"/>
    <x v="73"/>
    <s v="Provincia San Felipe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44"/>
    <s v="Provincia San Felipe"/>
    <x v="3"/>
    <s v="YO_EMPR._Avanzado"/>
    <n v="4883"/>
    <n v="4"/>
    <x v="117"/>
    <n v="1100000"/>
    <n v="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m/>
    <x v="4"/>
    <x v="45"/>
    <s v="Provincia San Felipe"/>
    <x v="3"/>
    <s v="YO_EMPR._Avanzado"/>
    <n v="4883"/>
    <n v="2"/>
    <x v="115"/>
    <n v="1100000"/>
    <n v="2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  <m/>
    <m/>
  </r>
  <r>
    <m/>
    <x v="4"/>
    <x v="74"/>
    <s v="Provincia San Felipe"/>
    <x v="3"/>
    <s v="YO_EMPR._Avanzado"/>
    <n v="4883"/>
    <n v="1"/>
    <x v="120"/>
    <n v="1100000"/>
    <n v="1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  <m/>
    <m/>
  </r>
  <r>
    <m/>
    <x v="4"/>
    <x v="61"/>
    <s v="Provincia San Felipe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6"/>
    <s v="05-488302-06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59"/>
    <s v="Provincia los Andes"/>
    <x v="3"/>
    <s v="YO_EMPR._Avanzado"/>
    <n v="4883"/>
    <n v="14"/>
    <x v="122"/>
    <n v="1100000"/>
    <n v="1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7"/>
    <s v="05-488302-07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770000"/>
    <m/>
    <m/>
    <n v="14630000"/>
    <m/>
    <m/>
    <n v="15400000"/>
    <n v="15400000"/>
    <s v="OK"/>
    <n v="2"/>
    <m/>
    <m/>
  </r>
  <r>
    <m/>
    <x v="4"/>
    <x v="50"/>
    <s v="Provincia los Andes"/>
    <x v="3"/>
    <s v="YO_EMPR._Avanzado"/>
    <n v="4883"/>
    <n v="4"/>
    <x v="117"/>
    <n v="1100000"/>
    <n v="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7"/>
    <s v="05-488302-07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m/>
    <x v="4"/>
    <x v="51"/>
    <s v="Provincia los Andes"/>
    <x v="3"/>
    <s v="YO_EMPR._Avanzado"/>
    <n v="4883"/>
    <n v="3"/>
    <x v="119"/>
    <n v="1100000"/>
    <n v="3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7"/>
    <s v="05-488302-07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  <m/>
    <m/>
  </r>
  <r>
    <m/>
    <x v="4"/>
    <x v="60"/>
    <s v="Provincia los Andes"/>
    <x v="3"/>
    <s v="YO_EMPR._Avanzado"/>
    <n v="4883"/>
    <n v="4"/>
    <x v="117"/>
    <n v="1100000"/>
    <n v="4"/>
    <m/>
    <s v="SI"/>
    <s v="Persona"/>
    <s v="Grupo objetivo del Programa/Componente"/>
    <s v="Pertenecientes al 40% más vulnerable del RSH con perfil YE avanzado"/>
    <x v="2"/>
    <s v="Licitación Pública Regular"/>
    <n v="2"/>
    <n v="488302"/>
    <m/>
    <n v="7"/>
    <s v="05-488302-07-22"/>
    <m/>
    <d v="2022-03-15T00:00:00"/>
    <n v="25"/>
    <d v="2022-04-05T00:00:00"/>
    <x v="25"/>
    <n v="25"/>
    <x v="26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  <m/>
    <m/>
  </r>
  <r>
    <m/>
    <x v="4"/>
    <x v="56"/>
    <s v="Valparaíso-Casablanca"/>
    <x v="3"/>
    <s v="YO_EMPR._Básico"/>
    <n v="4881"/>
    <n v="166"/>
    <x v="123"/>
    <n v="900000"/>
    <n v="16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1"/>
    <s v="05-488101-01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7470000"/>
    <m/>
    <m/>
    <n v="141930000"/>
    <m/>
    <m/>
    <m/>
    <n v="149400000"/>
    <n v="149400000"/>
    <s v="OK"/>
    <n v="2"/>
    <m/>
    <m/>
  </r>
  <r>
    <m/>
    <x v="4"/>
    <x v="67"/>
    <s v="Valparaíso-Casablanca"/>
    <x v="3"/>
    <s v="YO_EMPR._Básico"/>
    <n v="4881"/>
    <n v="14"/>
    <x v="124"/>
    <n v="900000"/>
    <n v="14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1"/>
    <s v="05-488101-01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m/>
    <x v="4"/>
    <x v="57"/>
    <s v="Viña del Mar-Concón"/>
    <x v="3"/>
    <s v="YO_EMPR._Básico"/>
    <n v="4881"/>
    <n v="146"/>
    <x v="125"/>
    <n v="900000"/>
    <n v="14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2"/>
    <s v="05-488101-02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570000"/>
    <m/>
    <m/>
    <n v="124830000"/>
    <m/>
    <m/>
    <m/>
    <n v="131400000"/>
    <n v="131400000"/>
    <s v="OK"/>
    <n v="2"/>
    <m/>
    <m/>
  </r>
  <r>
    <m/>
    <x v="4"/>
    <x v="68"/>
    <s v="Viña del Mar-Concón"/>
    <x v="3"/>
    <s v="YO_EMPR._Básico"/>
    <n v="4881"/>
    <n v="14"/>
    <x v="124"/>
    <n v="900000"/>
    <n v="14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2"/>
    <s v="05-488101-02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m/>
    <x v="4"/>
    <x v="54"/>
    <s v="Quintero - Puchuncavi"/>
    <x v="3"/>
    <s v="YO_EMPR._Básico"/>
    <n v="4881"/>
    <n v="27"/>
    <x v="126"/>
    <n v="900000"/>
    <n v="27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3"/>
    <s v="05-488101-03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215000"/>
    <m/>
    <m/>
    <n v="23085000"/>
    <m/>
    <m/>
    <m/>
    <n v="24300000"/>
    <n v="24300000"/>
    <s v="OK"/>
    <n v="2"/>
    <m/>
    <m/>
  </r>
  <r>
    <m/>
    <x v="4"/>
    <x v="55"/>
    <s v="Quintero - Puchuncavi"/>
    <x v="3"/>
    <s v="YO_EMPR._Básico"/>
    <n v="4881"/>
    <n v="18"/>
    <x v="13"/>
    <n v="900000"/>
    <n v="18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3"/>
    <s v="05-488101-03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m/>
    <x v="4"/>
    <x v="65"/>
    <s v="Provincia Marga marga"/>
    <x v="3"/>
    <s v="YO_EMPR._Básico"/>
    <n v="4881"/>
    <n v="67"/>
    <x v="127"/>
    <n v="900000"/>
    <n v="67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4"/>
    <s v="05-488101-04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015000"/>
    <m/>
    <m/>
    <n v="57285000"/>
    <m/>
    <m/>
    <m/>
    <n v="60300000"/>
    <n v="60300000"/>
    <s v="OK"/>
    <n v="2"/>
    <m/>
    <m/>
  </r>
  <r>
    <m/>
    <x v="4"/>
    <x v="66"/>
    <s v="Provincia Marga marga"/>
    <x v="3"/>
    <s v="YO_EMPR._Básico"/>
    <n v="4881"/>
    <n v="48"/>
    <x v="128"/>
    <n v="900000"/>
    <n v="48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4"/>
    <s v="05-488101-04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160000"/>
    <m/>
    <m/>
    <n v="41040000"/>
    <m/>
    <m/>
    <m/>
    <n v="43200000"/>
    <n v="43200000"/>
    <s v="OK"/>
    <n v="2"/>
    <m/>
    <m/>
  </r>
  <r>
    <m/>
    <x v="4"/>
    <x v="52"/>
    <s v="Provincia Marga marga"/>
    <x v="3"/>
    <s v="YO_EMPR._Básico"/>
    <n v="4881"/>
    <n v="24"/>
    <x v="129"/>
    <n v="900000"/>
    <n v="24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4"/>
    <s v="05-488101-04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080000"/>
    <m/>
    <m/>
    <n v="20520000"/>
    <m/>
    <m/>
    <m/>
    <n v="21600000"/>
    <n v="21600000"/>
    <s v="OK"/>
    <n v="2"/>
    <m/>
    <m/>
  </r>
  <r>
    <m/>
    <x v="4"/>
    <x v="53"/>
    <s v="Provincia Marga marga"/>
    <x v="3"/>
    <s v="YO_EMPR._Básico"/>
    <n v="4881"/>
    <n v="11"/>
    <x v="130"/>
    <n v="900000"/>
    <n v="11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4"/>
    <s v="05-488101-04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95000"/>
    <m/>
    <m/>
    <n v="9405000"/>
    <m/>
    <m/>
    <m/>
    <n v="9900000"/>
    <n v="9900000"/>
    <s v="OK"/>
    <n v="2"/>
    <m/>
    <m/>
  </r>
  <r>
    <m/>
    <x v="4"/>
    <x v="48"/>
    <s v="Provincia San Antonio"/>
    <x v="3"/>
    <s v="YO_EMPR._Básico"/>
    <n v="4881"/>
    <n v="51"/>
    <x v="131"/>
    <n v="900000"/>
    <n v="51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95000"/>
    <m/>
    <m/>
    <n v="43605000"/>
    <m/>
    <m/>
    <m/>
    <n v="45900000"/>
    <n v="45900000"/>
    <s v="OK"/>
    <n v="2"/>
    <m/>
    <m/>
  </r>
  <r>
    <m/>
    <x v="4"/>
    <x v="69"/>
    <s v="Provincia San Antonio"/>
    <x v="3"/>
    <s v="YO_EMPR._Básico"/>
    <n v="4881"/>
    <n v="9"/>
    <x v="132"/>
    <n v="900000"/>
    <n v="9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m/>
    <x v="4"/>
    <x v="49"/>
    <s v="Provincia San Antonio"/>
    <x v="3"/>
    <s v="YO_EMPR._Básico"/>
    <n v="4881"/>
    <n v="18"/>
    <x v="13"/>
    <n v="900000"/>
    <n v="18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  <m/>
    <m/>
  </r>
  <r>
    <m/>
    <x v="4"/>
    <x v="70"/>
    <s v="Provincia San Antonio"/>
    <x v="3"/>
    <s v="YO_EMPR._Básico"/>
    <n v="4881"/>
    <n v="14"/>
    <x v="124"/>
    <n v="900000"/>
    <n v="14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  <m/>
    <m/>
  </r>
  <r>
    <m/>
    <x v="4"/>
    <x v="71"/>
    <s v="Provincia San Antonio"/>
    <x v="3"/>
    <s v="YO_EMPR._Básico"/>
    <n v="4881"/>
    <n v="13"/>
    <x v="133"/>
    <n v="900000"/>
    <n v="13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585000"/>
    <m/>
    <m/>
    <n v="11115000"/>
    <m/>
    <m/>
    <m/>
    <n v="11700000"/>
    <n v="11700000"/>
    <s v="OK"/>
    <n v="2"/>
    <m/>
    <m/>
  </r>
  <r>
    <m/>
    <x v="4"/>
    <x v="72"/>
    <s v="Provincia San Antonio"/>
    <x v="3"/>
    <s v="YO_EMPR._Básico"/>
    <n v="4881"/>
    <n v="5"/>
    <x v="134"/>
    <n v="900000"/>
    <n v="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5"/>
    <s v="05-488101-05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m/>
    <x v="4"/>
    <x v="64"/>
    <s v="Provincia Quillota"/>
    <x v="3"/>
    <s v="YO_EMPR._Básico"/>
    <n v="4881"/>
    <n v="39"/>
    <x v="135"/>
    <n v="900000"/>
    <n v="39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6"/>
    <s v="05-488101-06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755000"/>
    <m/>
    <m/>
    <n v="33345000"/>
    <m/>
    <m/>
    <m/>
    <n v="35100000"/>
    <n v="35100000"/>
    <s v="OK"/>
    <n v="2"/>
    <m/>
    <m/>
  </r>
  <r>
    <m/>
    <x v="4"/>
    <x v="62"/>
    <s v="Provincia Quillota"/>
    <x v="3"/>
    <s v="YO_EMPR._Básico"/>
    <n v="4881"/>
    <n v="26"/>
    <x v="136"/>
    <n v="900000"/>
    <n v="2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6"/>
    <s v="05-488101-06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m/>
    <x v="4"/>
    <x v="47"/>
    <s v="Provincia Quillota"/>
    <x v="3"/>
    <s v="YO_EMPR._Básico"/>
    <n v="4881"/>
    <n v="9"/>
    <x v="132"/>
    <n v="900000"/>
    <n v="9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6"/>
    <s v="05-488101-06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m/>
    <x v="4"/>
    <x v="63"/>
    <s v="Provincia Quillota"/>
    <x v="3"/>
    <s v="YO_EMPR._Básico"/>
    <n v="4881"/>
    <n v="6"/>
    <x v="137"/>
    <n v="900000"/>
    <n v="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6"/>
    <s v="05-488101-06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m/>
    <x v="4"/>
    <x v="46"/>
    <s v="Provincia Quillota"/>
    <x v="3"/>
    <s v="YO_EMPR._Básico"/>
    <n v="4881"/>
    <n v="10"/>
    <x v="138"/>
    <n v="900000"/>
    <n v="10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6"/>
    <s v="05-488101-06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50000"/>
    <m/>
    <m/>
    <n v="8550000"/>
    <m/>
    <m/>
    <m/>
    <n v="9000000"/>
    <n v="9000000"/>
    <s v="OK"/>
    <n v="2"/>
    <m/>
    <m/>
  </r>
  <r>
    <m/>
    <x v="4"/>
    <x v="42"/>
    <s v="Provincia Petorca"/>
    <x v="3"/>
    <s v="YO_EMPR._Básico"/>
    <n v="4881"/>
    <n v="31"/>
    <x v="139"/>
    <n v="900000"/>
    <n v="31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7"/>
    <s v="05-488101-07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95000"/>
    <m/>
    <m/>
    <n v="26505000"/>
    <m/>
    <m/>
    <m/>
    <n v="27900000"/>
    <n v="27900000"/>
    <s v="OK"/>
    <n v="2"/>
    <m/>
    <m/>
  </r>
  <r>
    <m/>
    <x v="4"/>
    <x v="43"/>
    <s v="Provincia Petorca"/>
    <x v="3"/>
    <s v="YO_EMPR._Básico"/>
    <n v="4881"/>
    <n v="15"/>
    <x v="140"/>
    <n v="900000"/>
    <n v="1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7"/>
    <s v="05-488101-07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75000"/>
    <m/>
    <m/>
    <n v="12825000"/>
    <m/>
    <m/>
    <m/>
    <n v="13500000"/>
    <n v="13500000"/>
    <s v="OK"/>
    <n v="2"/>
    <m/>
    <m/>
  </r>
  <r>
    <m/>
    <x v="4"/>
    <x v="75"/>
    <s v="Provincia Petorca"/>
    <x v="3"/>
    <s v="YO_EMPR._Básico"/>
    <n v="4881"/>
    <n v="5"/>
    <x v="134"/>
    <n v="900000"/>
    <n v="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7"/>
    <s v="05-488101-07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m/>
    <x v="4"/>
    <x v="41"/>
    <s v="Provincia Petorca"/>
    <x v="3"/>
    <s v="YO_EMPR._Básico"/>
    <n v="4881"/>
    <n v="9"/>
    <x v="132"/>
    <n v="900000"/>
    <n v="9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7"/>
    <s v="05-488101-07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m/>
    <x v="4"/>
    <x v="76"/>
    <s v="Provincia Petorca"/>
    <x v="3"/>
    <s v="YO_EMPR._Básico"/>
    <n v="4881"/>
    <n v="5"/>
    <x v="134"/>
    <n v="900000"/>
    <n v="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7"/>
    <s v="05-488101-07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m/>
    <x v="4"/>
    <x v="58"/>
    <s v="Provincia San Felipe"/>
    <x v="3"/>
    <s v="YO_EMPR._Básico"/>
    <n v="4881"/>
    <n v="26"/>
    <x v="136"/>
    <n v="900000"/>
    <n v="2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  <m/>
    <m/>
  </r>
  <r>
    <m/>
    <x v="4"/>
    <x v="73"/>
    <s v="Provincia San Felipe"/>
    <x v="3"/>
    <s v="YO_EMPR._Básico"/>
    <n v="4881"/>
    <n v="6"/>
    <x v="137"/>
    <n v="900000"/>
    <n v="6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  <m/>
    <m/>
  </r>
  <r>
    <m/>
    <x v="4"/>
    <x v="44"/>
    <s v="Provincia San Felipe"/>
    <x v="3"/>
    <s v="YO_EMPR._Básico"/>
    <n v="4881"/>
    <n v="9"/>
    <x v="132"/>
    <n v="900000"/>
    <n v="9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  <m/>
    <m/>
  </r>
  <r>
    <m/>
    <x v="4"/>
    <x v="45"/>
    <s v="Provincia San Felipe"/>
    <x v="3"/>
    <s v="YO_EMPR._Básico"/>
    <n v="4881"/>
    <n v="5"/>
    <x v="134"/>
    <n v="900000"/>
    <n v="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m/>
    <x v="4"/>
    <x v="74"/>
    <s v="Provincia San Felipe"/>
    <x v="3"/>
    <s v="YO_EMPR._Básico"/>
    <n v="4881"/>
    <n v="3"/>
    <x v="141"/>
    <n v="900000"/>
    <n v="3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5000"/>
    <m/>
    <m/>
    <n v="2565000"/>
    <m/>
    <m/>
    <m/>
    <n v="2700000"/>
    <n v="2700000"/>
    <s v="OK"/>
    <n v="2"/>
    <m/>
    <m/>
  </r>
  <r>
    <m/>
    <x v="4"/>
    <x v="61"/>
    <s v="Provincia San Felipe"/>
    <x v="3"/>
    <s v="YO_EMPR._Básico"/>
    <n v="4881"/>
    <n v="7"/>
    <x v="142"/>
    <n v="900000"/>
    <n v="7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8"/>
    <s v="05-488101-08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m/>
    <x v="4"/>
    <x v="59"/>
    <s v="Provincia los Andes"/>
    <x v="3"/>
    <s v="YO_EMPR._Básico"/>
    <n v="4881"/>
    <n v="25"/>
    <x v="143"/>
    <n v="900000"/>
    <n v="2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9"/>
    <s v="05-488101-09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25000"/>
    <m/>
    <m/>
    <n v="21375000"/>
    <m/>
    <m/>
    <m/>
    <n v="22500000"/>
    <n v="22500000"/>
    <s v="OK"/>
    <n v="2"/>
    <m/>
    <m/>
  </r>
  <r>
    <m/>
    <x v="4"/>
    <x v="50"/>
    <s v="Provincia los Andes"/>
    <x v="3"/>
    <s v="YO_EMPR._Básico"/>
    <n v="4881"/>
    <n v="7"/>
    <x v="142"/>
    <n v="900000"/>
    <n v="7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9"/>
    <s v="05-488101-09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  <m/>
    <m/>
  </r>
  <r>
    <m/>
    <x v="4"/>
    <x v="51"/>
    <s v="Provincia los Andes"/>
    <x v="3"/>
    <s v="YO_EMPR._Básico"/>
    <n v="4881"/>
    <n v="5"/>
    <x v="134"/>
    <n v="900000"/>
    <n v="5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9"/>
    <s v="05-488101-09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  <m/>
    <m/>
  </r>
  <r>
    <m/>
    <x v="4"/>
    <x v="60"/>
    <s v="Provincia los Andes"/>
    <x v="3"/>
    <s v="YO_EMPR._Básico"/>
    <n v="4881"/>
    <n v="8"/>
    <x v="144"/>
    <n v="900000"/>
    <n v="8"/>
    <m/>
    <s v="SI"/>
    <s v="Persona"/>
    <s v="Grupo objetivo del Programa/Componente"/>
    <s v="Pertenecientes al 40% más vulnerable del RSH con perfil YE básico"/>
    <x v="2"/>
    <s v="Licitación Pública Regular"/>
    <n v="1"/>
    <n v="488101"/>
    <m/>
    <n v="9"/>
    <s v="05-488101-09-22"/>
    <m/>
    <d v="2022-03-15T00:00:00"/>
    <n v="21"/>
    <d v="2022-04-05T00:00:00"/>
    <x v="26"/>
    <n v="25"/>
    <x v="27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60000"/>
    <m/>
    <m/>
    <n v="6840000"/>
    <m/>
    <m/>
    <m/>
    <n v="7200000"/>
    <n v="7200000"/>
    <s v="OK"/>
    <n v="2"/>
    <m/>
    <m/>
  </r>
  <r>
    <m/>
    <x v="4"/>
    <x v="7"/>
    <s v="Región de Valparaíso"/>
    <x v="3"/>
    <s v="YO_EMPR._Feria_de_Emprendimiento"/>
    <n v="4889"/>
    <n v="120"/>
    <x v="145"/>
    <n v="666667"/>
    <n v="120"/>
    <m/>
    <s v="NO"/>
    <s v="Persona"/>
    <s v="Grupo objetivo del Programa/Componente"/>
    <s v="Usuarios previamente atendidos por proyectos FOSIS cuentan con oportunidades de comercialización."/>
    <x v="0"/>
    <s v="Licitación Pública Regular"/>
    <n v="4"/>
    <n v="488904"/>
    <m/>
    <n v="1"/>
    <s v="05-488904-01-22"/>
    <m/>
    <m/>
    <m/>
    <s v="--"/>
    <x v="27"/>
    <n v="15"/>
    <x v="28"/>
    <d v="2022-09-27T00:00:00"/>
    <n v="15"/>
    <d v="2022-10-12T00:00:00"/>
    <d v="2022-10-04T00:00:00"/>
    <n v="20"/>
    <d v="2022-10-24T00:00:00"/>
    <n v="6"/>
    <d v="2023-04-24T00:00:00"/>
    <d v="2023-06-23T00:00:00"/>
    <m/>
    <m/>
    <m/>
    <m/>
    <m/>
    <m/>
    <m/>
    <m/>
    <m/>
    <m/>
    <n v="80000000"/>
    <m/>
    <n v="80000000"/>
    <n v="80000000"/>
    <s v="OK"/>
    <n v="1"/>
    <m/>
    <m/>
  </r>
  <r>
    <m/>
    <x v="4"/>
    <x v="7"/>
    <s v="Provincia La Ligua"/>
    <x v="3"/>
    <s v="YO_EMPR._Grupal"/>
    <n v="4891"/>
    <n v="20"/>
    <x v="146"/>
    <n v="1415000"/>
    <n v="20"/>
    <m/>
    <s v="SI"/>
    <s v="Integrante de organización"/>
    <s v="Grupo objetivo del Programa/Componente"/>
    <s v="Agrupaciones productivas"/>
    <x v="0"/>
    <s v="Licitación Pública Regular"/>
    <n v="3"/>
    <n v="489103"/>
    <m/>
    <n v="1"/>
    <s v="05-489103-01-22"/>
    <m/>
    <m/>
    <m/>
    <m/>
    <x v="9"/>
    <n v="25"/>
    <x v="29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m/>
    <x v="4"/>
    <x v="7"/>
    <s v="Provincia San Felipe"/>
    <x v="3"/>
    <s v="YO_EMPR._Grupal"/>
    <n v="4891"/>
    <n v="20"/>
    <x v="146"/>
    <n v="1415000"/>
    <n v="20"/>
    <m/>
    <s v="SI"/>
    <s v="Integrante de organización"/>
    <s v="Grupo objetivo del Programa/Componente"/>
    <s v="Agrupaciones productivas"/>
    <x v="0"/>
    <s v="Licitación Pública Regular"/>
    <n v="3"/>
    <n v="489103"/>
    <m/>
    <n v="2"/>
    <s v="05-489103-02-22"/>
    <m/>
    <m/>
    <m/>
    <m/>
    <x v="9"/>
    <n v="25"/>
    <x v="29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  <m/>
    <m/>
  </r>
  <r>
    <m/>
    <x v="4"/>
    <x v="56"/>
    <s v="Valparaíso"/>
    <x v="4"/>
    <s v="YO_EMP_SEM._Servicio_de_Apoyo_Integral_Regular"/>
    <n v="5811"/>
    <n v="90"/>
    <x v="147"/>
    <n v="800000"/>
    <n v="90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0"/>
    <m/>
    <n v="68400000"/>
    <m/>
    <m/>
    <m/>
    <m/>
    <m/>
    <m/>
    <n v="72000000"/>
    <n v="72000000"/>
    <s v="OK"/>
    <n v="2"/>
    <m/>
    <m/>
  </r>
  <r>
    <m/>
    <x v="4"/>
    <x v="67"/>
    <s v="Valparaíso"/>
    <x v="4"/>
    <s v="YO_EMP_SEM._Servicio_de_Apoyo_Integral_Regular"/>
    <n v="5811"/>
    <n v="8"/>
    <x v="148"/>
    <n v="800000"/>
    <n v="8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m/>
    <x v="4"/>
    <x v="57"/>
    <s v="Viña del Mar-Concón"/>
    <x v="4"/>
    <s v="YO_EMP_SEM._Servicio_de_Apoyo_Integral_Regular"/>
    <n v="5811"/>
    <n v="80"/>
    <x v="149"/>
    <n v="800000"/>
    <n v="80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0"/>
    <m/>
    <n v="60800000"/>
    <m/>
    <m/>
    <m/>
    <m/>
    <m/>
    <m/>
    <n v="64000000"/>
    <n v="64000000"/>
    <s v="OK"/>
    <n v="2"/>
    <m/>
    <m/>
  </r>
  <r>
    <m/>
    <x v="4"/>
    <x v="68"/>
    <s v="Viña del Mar-Concón"/>
    <x v="4"/>
    <s v="YO_EMP_SEM._Servicio_de_Apoyo_Integral_Regular"/>
    <n v="5811"/>
    <n v="8"/>
    <x v="148"/>
    <n v="800000"/>
    <n v="8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m/>
    <x v="4"/>
    <x v="65"/>
    <s v="Marga marga"/>
    <x v="4"/>
    <s v="YO_EMP_SEM._Servicio_de_Apoyo_Integral_Regular"/>
    <n v="5811"/>
    <n v="40"/>
    <x v="150"/>
    <n v="800000"/>
    <n v="40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0"/>
    <m/>
    <n v="30400000"/>
    <m/>
    <m/>
    <m/>
    <m/>
    <m/>
    <m/>
    <n v="32000000"/>
    <n v="32000000"/>
    <s v="OK"/>
    <n v="2"/>
    <m/>
    <m/>
  </r>
  <r>
    <m/>
    <x v="4"/>
    <x v="66"/>
    <s v="Marga marga"/>
    <x v="4"/>
    <s v="YO_EMP_SEM._Servicio_de_Apoyo_Integral_Regular"/>
    <n v="5811"/>
    <n v="31"/>
    <x v="151"/>
    <n v="800000"/>
    <n v="31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40000"/>
    <m/>
    <n v="23560000"/>
    <m/>
    <m/>
    <m/>
    <m/>
    <m/>
    <m/>
    <n v="24800000"/>
    <n v="24800000"/>
    <s v="OK"/>
    <n v="2"/>
    <m/>
    <m/>
  </r>
  <r>
    <m/>
    <x v="4"/>
    <x v="52"/>
    <s v="Marga marga"/>
    <x v="4"/>
    <s v="YO_EMP_SEM._Servicio_de_Apoyo_Integral_Regular"/>
    <n v="5811"/>
    <n v="15"/>
    <x v="1"/>
    <n v="800000"/>
    <n v="15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53"/>
    <s v="Marga marga"/>
    <x v="4"/>
    <s v="YO_EMP_SEM._Servicio_de_Apoyo_Integral_Regular"/>
    <n v="5811"/>
    <n v="8"/>
    <x v="148"/>
    <n v="800000"/>
    <n v="8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m/>
    <x v="4"/>
    <x v="72"/>
    <s v="Provincia San Antonio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48"/>
    <s v="Provincia San Antonio"/>
    <x v="4"/>
    <s v="YO_EMP_SEM._Servicio_de_Apoyo_Integral_Regular"/>
    <n v="5811"/>
    <n v="27"/>
    <x v="129"/>
    <n v="800000"/>
    <n v="27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80000"/>
    <m/>
    <n v="20520000"/>
    <m/>
    <m/>
    <m/>
    <m/>
    <m/>
    <m/>
    <n v="21600000"/>
    <n v="21600000"/>
    <s v="OK"/>
    <n v="2"/>
    <m/>
    <m/>
  </r>
  <r>
    <m/>
    <x v="4"/>
    <x v="71"/>
    <s v="Provincia San Antonio"/>
    <x v="4"/>
    <s v="YO_EMP_SEM._Servicio_de_Apoyo_Integral_Regular"/>
    <n v="5811"/>
    <n v="7"/>
    <x v="153"/>
    <n v="800000"/>
    <n v="7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70"/>
    <s v="Provincia San Antonio"/>
    <x v="4"/>
    <s v="YO_EMP_SEM._Servicio_de_Apoyo_Integral_Regular"/>
    <n v="5811"/>
    <n v="5"/>
    <x v="154"/>
    <n v="800000"/>
    <n v="5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49"/>
    <s v="Provincia San Antonio"/>
    <x v="4"/>
    <s v="YO_EMP_SEM._Servicio_de_Apoyo_Integral_Regular"/>
    <n v="5811"/>
    <n v="7"/>
    <x v="153"/>
    <n v="800000"/>
    <n v="7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69"/>
    <s v="Provincia San Antonio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62"/>
    <s v="Provincia Quillota"/>
    <x v="4"/>
    <s v="YO_EMP_SEM._Servicio_de_Apoyo_Integral_Regular"/>
    <n v="5811"/>
    <n v="17"/>
    <x v="155"/>
    <n v="800000"/>
    <n v="17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m/>
    <x v="4"/>
    <x v="63"/>
    <s v="Provincia Quillota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64"/>
    <s v="Provincia Quillota"/>
    <x v="4"/>
    <s v="YO_EMP_SEM._Servicio_de_Apoyo_Integral_Regular"/>
    <n v="5811"/>
    <n v="24"/>
    <x v="69"/>
    <n v="800000"/>
    <n v="2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960000"/>
    <m/>
    <n v="18240000"/>
    <m/>
    <m/>
    <m/>
    <m/>
    <m/>
    <m/>
    <n v="19200000"/>
    <n v="19200000"/>
    <s v="OK"/>
    <n v="2"/>
    <m/>
    <m/>
  </r>
  <r>
    <m/>
    <x v="4"/>
    <x v="46"/>
    <s v="Provincia Quillota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47"/>
    <s v="Provincia Quillota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44"/>
    <s v="Provincia San Felipe-Los Andes"/>
    <x v="4"/>
    <s v="YO_EMP_SEM._Servicio_de_Apoyo_Integral_Regular"/>
    <n v="5811"/>
    <n v="8"/>
    <x v="148"/>
    <n v="800000"/>
    <n v="8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m/>
    <x v="4"/>
    <x v="58"/>
    <s v="Provincia San Felipe-Los Andes"/>
    <x v="4"/>
    <s v="YO_EMP_SEM._Servicio_de_Apoyo_Integral_Regular"/>
    <n v="5811"/>
    <n v="22"/>
    <x v="157"/>
    <n v="800000"/>
    <n v="22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m/>
    <x v="4"/>
    <x v="61"/>
    <s v="Provincia San Felipe-Los Andes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45"/>
    <s v="Provincia San Felipe-Los Andes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74"/>
    <s v="Provincia San Felipe-Los Andes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73"/>
    <s v="Provincia San Felipe-Los Andes"/>
    <x v="4"/>
    <s v="YO_EMP_SEM._Servicio_de_Apoyo_Integral_Regular"/>
    <n v="5811"/>
    <n v="5"/>
    <x v="154"/>
    <n v="800000"/>
    <n v="5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59"/>
    <s v="Provincia San Felipe-Los Andes"/>
    <x v="4"/>
    <s v="YO_EMP_SEM._Servicio_de_Apoyo_Integral_Regular"/>
    <n v="5811"/>
    <n v="13"/>
    <x v="158"/>
    <n v="800000"/>
    <n v="13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m/>
    <x v="4"/>
    <x v="50"/>
    <s v="Provincia San Felipe-Los Andes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51"/>
    <s v="Provincia San Felipe-Los Andes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60"/>
    <s v="Provincia San Felipe-Los Andes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41"/>
    <s v="Petorca-Quintero-Puchuncaví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76"/>
    <s v="Petorca-Quintero-Puchuncaví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42"/>
    <s v="Petorca-Quintero-Puchuncaví"/>
    <x v="4"/>
    <s v="YO_EMP_SEM._Servicio_de_Apoyo_Integral_Regular"/>
    <n v="5811"/>
    <n v="13"/>
    <x v="158"/>
    <n v="800000"/>
    <n v="13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m/>
    <x v="4"/>
    <x v="55"/>
    <s v="Petorca-Quintero-Puchuncaví"/>
    <x v="4"/>
    <s v="YO_EMP_SEM._Servicio_de_Apoyo_Integral_Regular"/>
    <n v="5811"/>
    <n v="7"/>
    <x v="153"/>
    <n v="800000"/>
    <n v="7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54"/>
    <s v="Petorca-Quintero-Puchuncaví"/>
    <x v="4"/>
    <s v="YO_EMP_SEM._Servicio_de_Apoyo_Integral_Regular"/>
    <n v="5811"/>
    <n v="10"/>
    <x v="159"/>
    <n v="800000"/>
    <n v="10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43"/>
    <s v="Petorca-Quintero-Puchuncaví"/>
    <x v="4"/>
    <s v="YO_EMP_SEM._Servicio_de_Apoyo_Integral_Regular"/>
    <n v="5811"/>
    <n v="6"/>
    <x v="156"/>
    <n v="800000"/>
    <n v="6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75"/>
    <s v="Petorca-Quintero-Puchuncaví"/>
    <x v="4"/>
    <s v="YO_EMP_SEM._Servicio_de_Apoyo_Integral_Regular"/>
    <n v="5811"/>
    <n v="4"/>
    <x v="152"/>
    <n v="800000"/>
    <n v="4"/>
    <m/>
    <s v="NO"/>
    <s v="Persona"/>
    <s v="Grupo objetivo del Programa/Componente"/>
    <s v="Pertenecientes al 40% más vulnerable del RSH"/>
    <x v="2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56"/>
    <s v="Valparaíso"/>
    <x v="4"/>
    <s v="YO_EMP_SEM._Servicio_de_Apoyo_Integral_Regular"/>
    <n v="5811"/>
    <n v="30"/>
    <x v="160"/>
    <n v="800000"/>
    <n v="30"/>
    <m/>
    <s v="NO"/>
    <s v="Persona"/>
    <s v="Personas con dependencia y cuidadores"/>
    <s v="TELETON"/>
    <x v="0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m/>
    <x v="4"/>
    <x v="56"/>
    <s v="Valparaíso"/>
    <x v="4"/>
    <s v="YO_EMP_SEM._Servicio_de_Apoyo_Integral_Regular"/>
    <n v="5811"/>
    <n v="30"/>
    <x v="160"/>
    <n v="800000"/>
    <n v="30"/>
    <m/>
    <s v="NO"/>
    <s v="Persona"/>
    <s v="Mujer víctima de violencia"/>
    <s v="CASA DE LA MUJER"/>
    <x v="0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m/>
    <x v="4"/>
    <x v="56"/>
    <s v="Valparaíso"/>
    <x v="4"/>
    <s v="YO_EMP_SEM._Servicio_de_Apoyo_Integral_Regular"/>
    <n v="5811"/>
    <n v="30"/>
    <x v="161"/>
    <n v="803000"/>
    <n v="30"/>
    <m/>
    <s v="NO"/>
    <s v="Persona"/>
    <s v="Personas cumpliendo condena"/>
    <s v="GENDARMERÍA"/>
    <x v="0"/>
    <s v="Licitación Pública Regular"/>
    <m/>
    <n v="5811"/>
    <m/>
    <n v="1"/>
    <s v="05-5811-01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4500"/>
    <m/>
    <n v="22885500"/>
    <m/>
    <m/>
    <m/>
    <m/>
    <m/>
    <m/>
    <n v="24090000"/>
    <n v="24090000"/>
    <s v="OK"/>
    <n v="2"/>
    <m/>
    <m/>
  </r>
  <r>
    <s v="Piloto"/>
    <x v="4"/>
    <x v="7"/>
    <s v="Valparaíso"/>
    <x v="4"/>
    <s v="YO_EMP_SEM_Reg_Piloto"/>
    <n v="5815"/>
    <n v="50"/>
    <x v="24"/>
    <n v="800000"/>
    <n v="50"/>
    <m/>
    <s v="NO"/>
    <s v="Persona"/>
    <s v="Otro"/>
    <s v="Cuidadores+migrantes+pescadores+noche digna PILOTO"/>
    <x v="0"/>
    <s v="Licitación Pública Regular"/>
    <s v="02"/>
    <s v="581502"/>
    <s v="05"/>
    <s v="02"/>
    <s v="05-581502-02-22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m/>
    <x v="4"/>
    <x v="69"/>
    <s v="Provincia San Antonio"/>
    <x v="5"/>
    <s v="YO_EMP_SEM._Servicio_de_Apoyo_Integral_SSyO"/>
    <n v="5911"/>
    <n v="12"/>
    <x v="70"/>
    <n v="800000"/>
    <m/>
    <n v="1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m/>
    <x v="4"/>
    <x v="43"/>
    <s v="Petorca-Quintero-Puchuncaví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50"/>
    <s v="Provincia San Felipe"/>
    <x v="5"/>
    <s v="YO_EMP_SEM._Servicio_de_Apoyo_Integral_SSyO"/>
    <n v="5911"/>
    <n v="37"/>
    <x v="162"/>
    <n v="800000"/>
    <m/>
    <n v="37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480000"/>
    <m/>
    <n v="28120000"/>
    <m/>
    <m/>
    <m/>
    <m/>
    <m/>
    <m/>
    <n v="29600000"/>
    <n v="29600000"/>
    <s v="OK"/>
    <n v="2"/>
    <m/>
    <m/>
  </r>
  <r>
    <m/>
    <x v="4"/>
    <x v="49"/>
    <s v="Provincia San Antonio"/>
    <x v="5"/>
    <s v="YO_EMP_SEM._Servicio_de_Apoyo_Integral_SSyO"/>
    <n v="5911"/>
    <n v="22"/>
    <x v="157"/>
    <n v="800000"/>
    <m/>
    <n v="2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m/>
    <x v="4"/>
    <x v="67"/>
    <s v="Valparaíso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45"/>
    <s v="Provincia San Felipe"/>
    <x v="5"/>
    <s v="YO_EMP_SEM._Servicio_de_Apoyo_Integral_SSyO"/>
    <n v="5911"/>
    <n v="17"/>
    <x v="155"/>
    <n v="800000"/>
    <m/>
    <n v="17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m/>
    <x v="4"/>
    <x v="68"/>
    <s v="Viña del Mar-Concón"/>
    <x v="5"/>
    <s v="YO_EMP_SEM._Servicio_de_Apoyo_Integral_SSyO"/>
    <n v="5911"/>
    <n v="17"/>
    <x v="155"/>
    <n v="800000"/>
    <m/>
    <n v="17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m/>
    <x v="4"/>
    <x v="70"/>
    <s v="Provincia San Antonio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71"/>
    <s v="Provincia San Antonio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47"/>
    <s v="Provincia Quillota"/>
    <x v="5"/>
    <s v="YO_EMP_SEM._Servicio_de_Apoyo_Integral_SSyO"/>
    <n v="5911"/>
    <n v="32"/>
    <x v="163"/>
    <n v="800000"/>
    <m/>
    <n v="3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m/>
    <x v="4"/>
    <x v="62"/>
    <s v="Provincia Quillota"/>
    <x v="5"/>
    <s v="YO_EMP_SEM._Servicio_de_Apoyo_Integral_SSyO"/>
    <n v="5911"/>
    <n v="30"/>
    <x v="160"/>
    <n v="800000"/>
    <m/>
    <n v="3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m/>
    <x v="4"/>
    <x v="63"/>
    <s v="Provincia Quillota"/>
    <x v="5"/>
    <s v="YO_EMP_SEM._Servicio_de_Apoyo_Integral_SSyO"/>
    <n v="5911"/>
    <n v="17"/>
    <x v="155"/>
    <n v="800000"/>
    <m/>
    <n v="17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  <m/>
    <m/>
  </r>
  <r>
    <m/>
    <x v="4"/>
    <x v="42"/>
    <s v="Petorca-Quintero-Puchuncaví"/>
    <x v="5"/>
    <s v="YO_EMP_SEM._Servicio_de_Apoyo_Integral_SSyO"/>
    <n v="5911"/>
    <n v="20"/>
    <x v="54"/>
    <n v="800000"/>
    <m/>
    <n v="2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52"/>
    <s v="Marga marga"/>
    <x v="5"/>
    <s v="YO_EMP_SEM._Servicio_de_Apoyo_Integral_SSyO"/>
    <n v="5911"/>
    <n v="20"/>
    <x v="54"/>
    <n v="800000"/>
    <m/>
    <n v="2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44"/>
    <s v="Provincia San Felipe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59"/>
    <s v="Provincia los andes"/>
    <x v="5"/>
    <s v="YO_EMP_SEM._Servicio_de_Apoyo_Integral_SSyO"/>
    <n v="5911"/>
    <n v="25"/>
    <x v="38"/>
    <n v="800000"/>
    <m/>
    <n v="2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m/>
    <x v="4"/>
    <x v="46"/>
    <s v="Provincia Quillota"/>
    <x v="5"/>
    <s v="YO_EMP_SEM._Servicio_de_Apoyo_Integral_SSyO"/>
    <n v="5911"/>
    <n v="22"/>
    <x v="157"/>
    <n v="800000"/>
    <m/>
    <n v="2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m/>
    <x v="4"/>
    <x v="53"/>
    <s v="Marga marga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74"/>
    <s v="Provincia San Felipe"/>
    <x v="5"/>
    <s v="YO_EMP_SEM._Servicio_de_Apoyo_Integral_SSyO"/>
    <n v="5911"/>
    <n v="22"/>
    <x v="157"/>
    <n v="800000"/>
    <m/>
    <n v="2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  <m/>
    <m/>
  </r>
  <r>
    <m/>
    <x v="4"/>
    <x v="75"/>
    <s v="Petorca-Quintero-Puchuncaví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41"/>
    <s v="Petorca-Quintero-Puchuncaví"/>
    <x v="5"/>
    <s v="YO_EMP_SEM._Servicio_de_Apoyo_Integral_SSyO"/>
    <n v="5911"/>
    <n v="20"/>
    <x v="54"/>
    <n v="800000"/>
    <m/>
    <n v="2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76"/>
    <s v="Petorca-Quintero-Puchuncaví"/>
    <x v="5"/>
    <s v="YO_EMP_SEM._Servicio_de_Apoyo_Integral_SSyO"/>
    <n v="5911"/>
    <n v="12"/>
    <x v="70"/>
    <n v="800000"/>
    <m/>
    <n v="1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m/>
    <x v="4"/>
    <x v="61"/>
    <s v="Provincia San Felipe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64"/>
    <s v="Provincia Quillota"/>
    <x v="5"/>
    <s v="YO_EMP_SEM._Servicio_de_Apoyo_Integral_SSyO"/>
    <n v="5911"/>
    <n v="25"/>
    <x v="38"/>
    <n v="800000"/>
    <m/>
    <n v="2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m/>
    <x v="4"/>
    <x v="65"/>
    <s v="Marga marga"/>
    <x v="5"/>
    <s v="YO_EMP_SEM._Servicio_de_Apoyo_Integral_SSyO"/>
    <n v="5911"/>
    <n v="50"/>
    <x v="24"/>
    <n v="800000"/>
    <m/>
    <n v="5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  <m/>
    <m/>
  </r>
  <r>
    <m/>
    <x v="4"/>
    <x v="55"/>
    <s v="Petorca-Quintero-Puchuncaví"/>
    <x v="5"/>
    <s v="YO_EMP_SEM._Servicio_de_Apoyo_Integral_SSyO"/>
    <n v="5911"/>
    <n v="30"/>
    <x v="160"/>
    <n v="800000"/>
    <m/>
    <n v="3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  <m/>
    <m/>
  </r>
  <r>
    <m/>
    <x v="4"/>
    <x v="51"/>
    <s v="Provincia los andes"/>
    <x v="5"/>
    <s v="YO_EMP_SEM._Servicio_de_Apoyo_Integral_SSyO"/>
    <n v="5911"/>
    <n v="20"/>
    <x v="54"/>
    <n v="800000"/>
    <m/>
    <n v="2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48"/>
    <s v="Provincia San Antonio"/>
    <x v="5"/>
    <s v="YO_EMP_SEM._Servicio_de_Apoyo_Integral_SSyO"/>
    <n v="5911"/>
    <n v="97"/>
    <x v="164"/>
    <n v="800000"/>
    <m/>
    <n v="97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880000"/>
    <m/>
    <n v="73720000"/>
    <m/>
    <m/>
    <m/>
    <m/>
    <m/>
    <m/>
    <n v="77600000"/>
    <n v="77600000"/>
    <s v="OK"/>
    <n v="2"/>
    <m/>
    <m/>
  </r>
  <r>
    <m/>
    <x v="4"/>
    <x v="60"/>
    <s v="Provincia los andes"/>
    <x v="5"/>
    <s v="YO_EMP_SEM._Servicio_de_Apoyo_Integral_SSyO"/>
    <n v="5911"/>
    <n v="5"/>
    <x v="154"/>
    <n v="800000"/>
    <m/>
    <n v="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58"/>
    <s v="Provincia San Felipe"/>
    <x v="5"/>
    <s v="YO_EMP_SEM._Servicio_de_Apoyo_Integral_SSyO"/>
    <n v="5911"/>
    <n v="32"/>
    <x v="163"/>
    <n v="800000"/>
    <m/>
    <n v="3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  <m/>
    <m/>
  </r>
  <r>
    <m/>
    <x v="4"/>
    <x v="73"/>
    <s v="Provincia San Felipe"/>
    <x v="5"/>
    <s v="YO_EMP_SEM._Servicio_de_Apoyo_Integral_SSyO"/>
    <n v="5911"/>
    <n v="12"/>
    <x v="70"/>
    <n v="800000"/>
    <m/>
    <n v="1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m/>
    <x v="4"/>
    <x v="72"/>
    <s v="Provincia San Antonio"/>
    <x v="5"/>
    <s v="YO_EMP_SEM._Servicio_de_Apoyo_Integral_SSyO"/>
    <n v="5911"/>
    <n v="12"/>
    <x v="70"/>
    <n v="800000"/>
    <m/>
    <n v="12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  <m/>
    <m/>
  </r>
  <r>
    <m/>
    <x v="4"/>
    <x v="56"/>
    <s v="Valparaíso"/>
    <x v="5"/>
    <s v="YO_EMP_SEM._Servicio_de_Apoyo_Integral_SSyO"/>
    <n v="5911"/>
    <n v="185"/>
    <x v="165"/>
    <n v="800000"/>
    <m/>
    <n v="18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7400000"/>
    <m/>
    <n v="140600000"/>
    <m/>
    <m/>
    <m/>
    <m/>
    <m/>
    <m/>
    <n v="148000000"/>
    <n v="148000000"/>
    <s v="OK"/>
    <n v="2"/>
    <m/>
    <m/>
  </r>
  <r>
    <m/>
    <x v="4"/>
    <x v="66"/>
    <s v="Marga marga"/>
    <x v="5"/>
    <s v="YO_EMP_SEM._Servicio_de_Apoyo_Integral_SSyO"/>
    <n v="5911"/>
    <n v="20"/>
    <x v="54"/>
    <n v="800000"/>
    <m/>
    <n v="20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57"/>
    <s v="Viña del Mar-Concón"/>
    <x v="5"/>
    <s v="YO_EMP_SEM._Servicio_de_Apoyo_Integral_SSyO"/>
    <n v="5911"/>
    <n v="128"/>
    <x v="166"/>
    <n v="800000"/>
    <m/>
    <n v="128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120000"/>
    <m/>
    <n v="97280000"/>
    <m/>
    <m/>
    <m/>
    <m/>
    <m/>
    <m/>
    <n v="102400000"/>
    <n v="102400000"/>
    <s v="OK"/>
    <n v="2"/>
    <m/>
    <m/>
  </r>
  <r>
    <m/>
    <x v="4"/>
    <x v="54"/>
    <s v="Petorca-Quintero-Puchuncaví"/>
    <x v="5"/>
    <s v="YO_EMP_SEM._Servicio_de_Apoyo_Integral_SSyO"/>
    <n v="5911"/>
    <n v="15"/>
    <x v="1"/>
    <n v="800000"/>
    <m/>
    <n v="15"/>
    <s v="NO"/>
    <s v="Persona"/>
    <s v="Grupo objetivo del Programa/Componente"/>
    <s v="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69"/>
    <s v="Provincia San Antonio"/>
    <x v="5"/>
    <s v="YO_EMP_SEM._Servicio_de_Apoyo_Integral_SSyO"/>
    <n v="5911"/>
    <n v="5"/>
    <x v="154"/>
    <n v="800000"/>
    <m/>
    <n v="5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43"/>
    <s v="Petorca-Quintero-Puchuncaví"/>
    <x v="5"/>
    <s v="YO_EMP_SEM._Servicio_de_Apoyo_Integral_SSyO"/>
    <n v="5911"/>
    <n v="4"/>
    <x v="152"/>
    <n v="800000"/>
    <m/>
    <n v="4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50"/>
    <s v="Provincia San Felipe"/>
    <x v="5"/>
    <s v="YO_EMP_SEM._Servicio_de_Apoyo_Integral_SSyO"/>
    <n v="5911"/>
    <n v="16"/>
    <x v="167"/>
    <n v="800000"/>
    <m/>
    <n v="1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40000"/>
    <m/>
    <n v="12160000"/>
    <m/>
    <m/>
    <m/>
    <m/>
    <m/>
    <m/>
    <n v="12800000"/>
    <n v="12800000"/>
    <s v="OK"/>
    <n v="2"/>
    <m/>
    <m/>
  </r>
  <r>
    <m/>
    <x v="4"/>
    <x v="49"/>
    <s v="Provincia San Antonio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67"/>
    <s v="Valparaíso"/>
    <x v="5"/>
    <s v="YO_EMP_SEM._Servicio_de_Apoyo_Integral_SSyO"/>
    <n v="5911"/>
    <n v="6"/>
    <x v="156"/>
    <n v="800000"/>
    <m/>
    <n v="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45"/>
    <s v="Provincia San Felipe"/>
    <x v="5"/>
    <s v="YO_EMP_SEM._Servicio_de_Apoyo_Integral_SSyO"/>
    <n v="5911"/>
    <n v="7"/>
    <x v="153"/>
    <n v="800000"/>
    <m/>
    <n v="7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68"/>
    <s v="Viña del Mar-Concón"/>
    <x v="5"/>
    <s v="YO_EMP_SEM._Servicio_de_Apoyo_Integral_SSyO"/>
    <n v="5911"/>
    <n v="7"/>
    <x v="153"/>
    <n v="800000"/>
    <m/>
    <n v="7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70"/>
    <s v="Provincia San Antonio"/>
    <x v="5"/>
    <s v="YO_EMP_SEM._Servicio_de_Apoyo_Integral_SSyO"/>
    <n v="5911"/>
    <n v="6"/>
    <x v="156"/>
    <n v="800000"/>
    <m/>
    <n v="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71"/>
    <s v="Provincia San Antonio"/>
    <x v="5"/>
    <s v="YO_EMP_SEM._Servicio_de_Apoyo_Integral_SSyO"/>
    <n v="5911"/>
    <n v="4"/>
    <x v="152"/>
    <n v="800000"/>
    <m/>
    <n v="4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47"/>
    <s v="Provincia Quillota"/>
    <x v="5"/>
    <s v="YO_EMP_SEM._Servicio_de_Apoyo_Integral_SSyO"/>
    <n v="5911"/>
    <n v="14"/>
    <x v="168"/>
    <n v="800000"/>
    <m/>
    <n v="14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m/>
    <x v="4"/>
    <x v="62"/>
    <s v="Provincia Quillota"/>
    <x v="5"/>
    <s v="YO_EMP_SEM._Servicio_de_Apoyo_Integral_SSyO"/>
    <n v="5911"/>
    <n v="13"/>
    <x v="158"/>
    <n v="800000"/>
    <m/>
    <n v="13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m/>
    <x v="4"/>
    <x v="63"/>
    <s v="Provincia Quillota"/>
    <x v="5"/>
    <s v="YO_EMP_SEM._Servicio_de_Apoyo_Integral_SSyO"/>
    <n v="5911"/>
    <n v="7"/>
    <x v="153"/>
    <n v="800000"/>
    <m/>
    <n v="7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  <m/>
    <m/>
  </r>
  <r>
    <m/>
    <x v="4"/>
    <x v="42"/>
    <s v="Petorca-Quintero-Puchuncaví"/>
    <x v="5"/>
    <s v="YO_EMP_SEM._Servicio_de_Apoyo_Integral_SSyO"/>
    <n v="5911"/>
    <n v="9"/>
    <x v="144"/>
    <n v="800000"/>
    <m/>
    <n v="9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m/>
    <x v="4"/>
    <x v="52"/>
    <s v="Marga marga"/>
    <x v="5"/>
    <s v="YO_EMP_SEM._Servicio_de_Apoyo_Integral_SSyO"/>
    <n v="5911"/>
    <n v="9"/>
    <x v="144"/>
    <n v="800000"/>
    <m/>
    <n v="9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m/>
    <x v="4"/>
    <x v="44"/>
    <s v="Provincia San Felipe"/>
    <x v="5"/>
    <s v="YO_EMP_SEM._Servicio_de_Apoyo_Integral_SSyO"/>
    <n v="5911"/>
    <n v="6"/>
    <x v="156"/>
    <n v="800000"/>
    <m/>
    <n v="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59"/>
    <s v="Provincia los andes"/>
    <x v="5"/>
    <s v="YO_EMP_SEM._Servicio_de_Apoyo_Integral_SSyO"/>
    <n v="5911"/>
    <n v="11"/>
    <x v="20"/>
    <n v="800000"/>
    <m/>
    <n v="11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m/>
    <x v="4"/>
    <x v="46"/>
    <s v="Provincia Quillota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53"/>
    <s v="Marga marga"/>
    <x v="5"/>
    <s v="YO_EMP_SEM._Servicio_de_Apoyo_Integral_SSyO"/>
    <n v="5911"/>
    <n v="8"/>
    <x v="148"/>
    <n v="800000"/>
    <m/>
    <n v="8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  <m/>
    <m/>
  </r>
  <r>
    <m/>
    <x v="4"/>
    <x v="74"/>
    <s v="Provincia San Felipe"/>
    <x v="5"/>
    <s v="YO_EMP_SEM._Servicio_de_Apoyo_Integral_SSyO"/>
    <n v="5911"/>
    <n v="10"/>
    <x v="159"/>
    <n v="800000"/>
    <m/>
    <n v="10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  <m/>
    <m/>
  </r>
  <r>
    <m/>
    <x v="4"/>
    <x v="75"/>
    <s v="Petorca-Quintero-Puchuncaví"/>
    <x v="5"/>
    <s v="YO_EMP_SEM._Servicio_de_Apoyo_Integral_SSyO"/>
    <n v="5911"/>
    <n v="4"/>
    <x v="152"/>
    <n v="800000"/>
    <m/>
    <n v="4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  <m/>
    <m/>
  </r>
  <r>
    <m/>
    <x v="4"/>
    <x v="41"/>
    <s v="Petorca-Quintero-Puchuncaví"/>
    <x v="5"/>
    <s v="YO_EMP_SEM._Servicio_de_Apoyo_Integral_SSyO"/>
    <n v="5911"/>
    <n v="9"/>
    <x v="144"/>
    <n v="800000"/>
    <m/>
    <n v="9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m/>
    <x v="4"/>
    <x v="76"/>
    <s v="Petorca-Quintero-Puchuncaví"/>
    <x v="5"/>
    <s v="YO_EMP_SEM._Servicio_de_Apoyo_Integral_SSyO"/>
    <n v="5911"/>
    <n v="5"/>
    <x v="154"/>
    <n v="800000"/>
    <m/>
    <n v="5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61"/>
    <s v="Provincia San Felipe"/>
    <x v="5"/>
    <s v="YO_EMP_SEM._Servicio_de_Apoyo_Integral_SSyO"/>
    <n v="5911"/>
    <n v="6"/>
    <x v="156"/>
    <n v="800000"/>
    <m/>
    <n v="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64"/>
    <s v="Provincia Quillota"/>
    <x v="5"/>
    <s v="YO_EMP_SEM._Servicio_de_Apoyo_Integral_SSyO"/>
    <n v="5911"/>
    <n v="11"/>
    <x v="20"/>
    <n v="800000"/>
    <m/>
    <n v="11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  <m/>
    <m/>
  </r>
  <r>
    <m/>
    <x v="4"/>
    <x v="65"/>
    <s v="Marga marga"/>
    <x v="5"/>
    <s v="YO_EMP_SEM._Servicio_de_Apoyo_Integral_SSyO"/>
    <n v="5911"/>
    <n v="21"/>
    <x v="169"/>
    <n v="800000"/>
    <m/>
    <n v="21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40000"/>
    <m/>
    <n v="15960000"/>
    <m/>
    <m/>
    <m/>
    <m/>
    <m/>
    <m/>
    <n v="16800000"/>
    <n v="16800000"/>
    <s v="OK"/>
    <n v="2"/>
    <m/>
    <m/>
  </r>
  <r>
    <m/>
    <x v="4"/>
    <x v="55"/>
    <s v="Petorca-Quintero-Puchuncaví"/>
    <x v="5"/>
    <s v="YO_EMP_SEM._Servicio_de_Apoyo_Integral_SSyO"/>
    <n v="5911"/>
    <n v="13"/>
    <x v="158"/>
    <n v="800000"/>
    <m/>
    <n v="13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  <m/>
    <m/>
  </r>
  <r>
    <m/>
    <x v="4"/>
    <x v="51"/>
    <s v="Provincia los andes"/>
    <x v="5"/>
    <s v="YO_EMP_SEM._Servicio_de_Apoyo_Integral_SSyO"/>
    <n v="5911"/>
    <n v="9"/>
    <x v="144"/>
    <n v="800000"/>
    <m/>
    <n v="9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m/>
    <x v="4"/>
    <x v="48"/>
    <s v="Provincia San Antonio"/>
    <x v="5"/>
    <s v="YO_EMP_SEM._Servicio_de_Apoyo_Integral_SSyO"/>
    <n v="5911"/>
    <n v="25"/>
    <x v="38"/>
    <n v="800000"/>
    <m/>
    <n v="25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m/>
    <x v="4"/>
    <x v="60"/>
    <s v="Provincia los andes"/>
    <x v="5"/>
    <s v="YO_EMP_SEM._Servicio_de_Apoyo_Integral_SSyO"/>
    <n v="5911"/>
    <n v="2"/>
    <x v="170"/>
    <n v="800000"/>
    <m/>
    <n v="2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"/>
    <m/>
    <n v="1520000"/>
    <m/>
    <m/>
    <m/>
    <m/>
    <m/>
    <m/>
    <n v="1600000"/>
    <n v="1600000"/>
    <s v="OK"/>
    <n v="2"/>
    <m/>
    <m/>
  </r>
  <r>
    <m/>
    <x v="4"/>
    <x v="58"/>
    <s v="Provincia San Felipe"/>
    <x v="5"/>
    <s v="YO_EMP_SEM._Servicio_de_Apoyo_Integral_SSyO"/>
    <n v="5911"/>
    <n v="14"/>
    <x v="168"/>
    <n v="800000"/>
    <m/>
    <n v="14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  <m/>
    <m/>
  </r>
  <r>
    <m/>
    <x v="4"/>
    <x v="73"/>
    <s v="Provincia San Felipe"/>
    <x v="5"/>
    <s v="YO_EMP_SEM._Servicio_de_Apoyo_Integral_SSyO"/>
    <n v="5911"/>
    <n v="5"/>
    <x v="154"/>
    <n v="800000"/>
    <m/>
    <n v="5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72"/>
    <s v="Provincia San Antonio"/>
    <x v="5"/>
    <s v="YO_EMP_SEM._Servicio_de_Apoyo_Integral_SSyO"/>
    <n v="5911"/>
    <n v="5"/>
    <x v="154"/>
    <n v="800000"/>
    <m/>
    <n v="5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  <m/>
    <m/>
  </r>
  <r>
    <m/>
    <x v="4"/>
    <x v="56"/>
    <s v="Valparaíso"/>
    <x v="5"/>
    <s v="YO_EMP_SEM._Servicio_de_Apoyo_Integral_SSyO"/>
    <n v="5911"/>
    <n v="46"/>
    <x v="171"/>
    <n v="800000"/>
    <m/>
    <n v="4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840000"/>
    <m/>
    <n v="34960000"/>
    <m/>
    <m/>
    <m/>
    <m/>
    <m/>
    <m/>
    <n v="36800000"/>
    <n v="36800000"/>
    <s v="OK"/>
    <n v="2"/>
    <m/>
    <m/>
  </r>
  <r>
    <m/>
    <x v="4"/>
    <x v="66"/>
    <s v="Marga marga"/>
    <x v="5"/>
    <s v="YO_EMP_SEM._Servicio_de_Apoyo_Integral_SSyO"/>
    <n v="5911"/>
    <n v="9"/>
    <x v="144"/>
    <n v="800000"/>
    <m/>
    <n v="9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  <m/>
    <m/>
  </r>
  <r>
    <m/>
    <x v="4"/>
    <x v="57"/>
    <s v="Viña del Mar-Concón"/>
    <x v="5"/>
    <s v="YO_EMP_SEM._Servicio_de_Apoyo_Integral_SSyO"/>
    <n v="5911"/>
    <n v="33"/>
    <x v="172"/>
    <n v="800000"/>
    <m/>
    <n v="33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320000"/>
    <m/>
    <n v="25080000"/>
    <m/>
    <m/>
    <m/>
    <m/>
    <m/>
    <m/>
    <n v="26400000"/>
    <n v="26400000"/>
    <s v="OK"/>
    <n v="2"/>
    <m/>
    <m/>
  </r>
  <r>
    <m/>
    <x v="4"/>
    <x v="54"/>
    <s v="Petorca-Quintero-Puchuncaví"/>
    <x v="5"/>
    <s v="YO_EMP_SEM._Servicio_de_Apoyo_Integral_SSyO"/>
    <n v="5911"/>
    <n v="6"/>
    <x v="156"/>
    <n v="800000"/>
    <m/>
    <n v="6"/>
    <s v="NO"/>
    <s v="Persona"/>
    <s v="Grupo objetivo del Programa/Componente"/>
    <s v="Pertenecientes a Subsistema de seguridades y oportunidades y que cuenten con trayectoria laboral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  <m/>
    <m/>
  </r>
  <r>
    <m/>
    <x v="4"/>
    <x v="56"/>
    <s v="Valparaíso-Casablanca"/>
    <x v="5"/>
    <s v="YO_EMP_SEM._Servicio_de_Apoyo_Integral_SSyO"/>
    <n v="5911"/>
    <n v="25"/>
    <x v="173"/>
    <n v="804200"/>
    <m/>
    <n v="25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5250"/>
    <m/>
    <n v="19099750"/>
    <m/>
    <m/>
    <m/>
    <m/>
    <m/>
    <m/>
    <n v="20105000"/>
    <n v="20105000"/>
    <s v="OK"/>
    <n v="2"/>
    <m/>
    <m/>
  </r>
  <r>
    <m/>
    <x v="4"/>
    <x v="57"/>
    <s v="Viña del mar-Concón"/>
    <x v="5"/>
    <s v="YO_EMP_SEM._Servicio_de_Apoyo_Integral_SSyO"/>
    <n v="5911"/>
    <n v="20"/>
    <x v="174"/>
    <n v="804200"/>
    <m/>
    <n v="20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0"/>
    <m/>
    <n v="15279800"/>
    <m/>
    <m/>
    <m/>
    <m/>
    <m/>
    <m/>
    <n v="16084000"/>
    <n v="16084000"/>
    <s v="OK"/>
    <n v="2"/>
    <m/>
    <m/>
  </r>
  <r>
    <m/>
    <x v="4"/>
    <x v="68"/>
    <s v="Viña del mar-Concón"/>
    <x v="5"/>
    <s v="YO_EMP_SEM._Servicio_de_Apoyo_Integral_SSyO"/>
    <n v="5911"/>
    <n v="5"/>
    <x v="175"/>
    <n v="804200"/>
    <m/>
    <n v="5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1050"/>
    <m/>
    <n v="3819950"/>
    <m/>
    <m/>
    <m/>
    <m/>
    <m/>
    <m/>
    <n v="4021000"/>
    <n v="4021000"/>
    <s v="OK"/>
    <n v="2"/>
    <m/>
    <m/>
  </r>
  <r>
    <m/>
    <x v="4"/>
    <x v="69"/>
    <s v="Provincia San Antonio"/>
    <x v="5"/>
    <s v="YO_EMP_SEM._Servicio_de_Apoyo_Integral_SSyO"/>
    <n v="5911"/>
    <n v="4"/>
    <x v="176"/>
    <n v="804200"/>
    <m/>
    <n v="4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840"/>
    <m/>
    <n v="3055960"/>
    <m/>
    <m/>
    <m/>
    <m/>
    <m/>
    <m/>
    <n v="3216800"/>
    <n v="3216800"/>
    <s v="OK"/>
    <n v="2"/>
    <m/>
    <m/>
  </r>
  <r>
    <m/>
    <x v="4"/>
    <x v="71"/>
    <s v="Provincia San Antonio"/>
    <x v="5"/>
    <s v="YO_EMP_SEM._Servicio_de_Apoyo_Integral_SSyO"/>
    <n v="5911"/>
    <n v="6"/>
    <x v="177"/>
    <n v="804200"/>
    <m/>
    <n v="6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  <m/>
    <m/>
  </r>
  <r>
    <m/>
    <x v="4"/>
    <x v="70"/>
    <s v="Provincia San Antonio"/>
    <x v="5"/>
    <s v="YO_EMP_SEM._Servicio_de_Apoyo_Integral_SSyO"/>
    <n v="5911"/>
    <n v="8"/>
    <x v="178"/>
    <n v="804200"/>
    <m/>
    <n v="8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  <m/>
    <m/>
  </r>
  <r>
    <m/>
    <x v="4"/>
    <x v="48"/>
    <s v="Provincia San Antonio"/>
    <x v="5"/>
    <s v="YO_EMP_SEM._Servicio_de_Apoyo_Integral_SSyO"/>
    <n v="5911"/>
    <n v="30"/>
    <x v="179"/>
    <n v="804200"/>
    <m/>
    <n v="30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0"/>
    <m/>
    <n v="22919700"/>
    <m/>
    <m/>
    <m/>
    <m/>
    <m/>
    <m/>
    <n v="24126000"/>
    <n v="24126000"/>
    <s v="OK"/>
    <n v="2"/>
    <m/>
    <m/>
  </r>
  <r>
    <m/>
    <x v="4"/>
    <x v="72"/>
    <s v="Provincia San Antonio"/>
    <x v="5"/>
    <s v="YO_EMP_SEM._Servicio_de_Apoyo_Integral_SSyO"/>
    <n v="5911"/>
    <n v="2"/>
    <x v="180"/>
    <n v="804200"/>
    <m/>
    <n v="2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m/>
    <x v="4"/>
    <x v="51"/>
    <s v="Provincia San Felipe-Los Andes"/>
    <x v="5"/>
    <s v="YO_EMP_SEM._Servicio_de_Apoyo_Integral_SSyO"/>
    <n v="5911"/>
    <n v="3"/>
    <x v="181"/>
    <n v="804200"/>
    <m/>
    <n v="3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m/>
    <x v="4"/>
    <x v="60"/>
    <s v="Provincia San Felipe-Los Andes"/>
    <x v="5"/>
    <s v="YO_EMP_SEM._Servicio_de_Apoyo_Integral_SSyO"/>
    <n v="5911"/>
    <n v="2"/>
    <x v="180"/>
    <n v="804200"/>
    <m/>
    <n v="2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m/>
    <x v="4"/>
    <x v="50"/>
    <s v="Provincia San Felipe-Los Andes"/>
    <x v="5"/>
    <s v="YO_EMP_SEM._Servicio_de_Apoyo_Integral_SSyO"/>
    <n v="5911"/>
    <n v="7"/>
    <x v="182"/>
    <n v="804200"/>
    <m/>
    <n v="7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1470"/>
    <m/>
    <n v="5347930"/>
    <m/>
    <m/>
    <m/>
    <m/>
    <m/>
    <m/>
    <n v="5629400"/>
    <n v="5629400"/>
    <s v="OK"/>
    <n v="2"/>
    <m/>
    <m/>
  </r>
  <r>
    <m/>
    <x v="4"/>
    <x v="45"/>
    <s v="Provincia San Felipe-Los Andes"/>
    <x v="5"/>
    <s v="YO_EMP_SEM._Servicio_de_Apoyo_Integral_SSyO"/>
    <n v="5911"/>
    <n v="3"/>
    <x v="181"/>
    <n v="804200"/>
    <m/>
    <n v="3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m/>
    <x v="4"/>
    <x v="44"/>
    <s v="Provincia San Felipe-Los Andes"/>
    <x v="5"/>
    <s v="YO_EMP_SEM._Servicio_de_Apoyo_Integral_SSyO"/>
    <n v="5911"/>
    <n v="3"/>
    <x v="181"/>
    <n v="804200"/>
    <m/>
    <n v="3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m/>
    <x v="4"/>
    <x v="59"/>
    <s v="Provincia San Felipe-Los Andes"/>
    <x v="5"/>
    <s v="YO_EMP_SEM._Servicio_de_Apoyo_Integral_SSyO"/>
    <n v="5911"/>
    <n v="8"/>
    <x v="178"/>
    <n v="804200"/>
    <m/>
    <n v="8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  <m/>
    <m/>
  </r>
  <r>
    <m/>
    <x v="4"/>
    <x v="74"/>
    <s v="Provincia San Felipe-Los Andes"/>
    <x v="5"/>
    <s v="YO_EMP_SEM._Servicio_de_Apoyo_Integral_SSyO"/>
    <n v="5911"/>
    <n v="2"/>
    <x v="180"/>
    <n v="804200"/>
    <m/>
    <n v="2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  <m/>
    <m/>
  </r>
  <r>
    <m/>
    <x v="4"/>
    <x v="61"/>
    <s v="Provincia San Felipe-Los Andes"/>
    <x v="5"/>
    <s v="YO_EMP_SEM._Servicio_de_Apoyo_Integral_SSyO"/>
    <n v="5911"/>
    <n v="3"/>
    <x v="181"/>
    <n v="804200"/>
    <m/>
    <n v="3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  <m/>
    <m/>
  </r>
  <r>
    <m/>
    <x v="4"/>
    <x v="58"/>
    <s v="Provincia San Felipe-Los Andes"/>
    <x v="5"/>
    <s v="YO_EMP_SEM._Servicio_de_Apoyo_Integral_SSyO"/>
    <n v="5911"/>
    <n v="13"/>
    <x v="183"/>
    <n v="804200"/>
    <m/>
    <n v="13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2730"/>
    <m/>
    <n v="9931870"/>
    <m/>
    <m/>
    <m/>
    <m/>
    <m/>
    <m/>
    <n v="10454600"/>
    <n v="10454600"/>
    <s v="OK"/>
    <n v="2"/>
    <m/>
    <m/>
  </r>
  <r>
    <m/>
    <x v="4"/>
    <x v="73"/>
    <s v="Provincia San Felipe-Los Andes"/>
    <x v="5"/>
    <s v="YO_EMP_SEM._Servicio_de_Apoyo_Integral_SSyO"/>
    <n v="5911"/>
    <n v="6"/>
    <x v="177"/>
    <n v="804200"/>
    <m/>
    <n v="6"/>
    <s v="NO"/>
    <s v="Persona"/>
    <s v="Adultos mayores"/>
    <s v="Adultos Mayores pertenecientes al Subistema de seguridades y 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  <m/>
    <m/>
  </r>
  <r>
    <m/>
    <x v="4"/>
    <x v="57"/>
    <s v="Valparaíso-Viña del mar"/>
    <x v="5"/>
    <s v="YO_EMP_SEM._Servicio_de_Apoyo_Integral_SSyO"/>
    <n v="5911"/>
    <n v="25"/>
    <x v="38"/>
    <n v="800000"/>
    <m/>
    <n v="25"/>
    <s v="NO"/>
    <s v="Persona"/>
    <s v="Campamento y barrios prioritarios"/>
    <s v="Pertenecientes a subsistema de seguridades y oportunidades radicadas en campamento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  <m/>
    <m/>
  </r>
  <r>
    <m/>
    <x v="4"/>
    <x v="56"/>
    <s v="Valparaíso-Viña del mar"/>
    <x v="5"/>
    <s v="YO_EMP_SEM._Servicio_de_Apoyo_Integral_SSyO"/>
    <n v="5911"/>
    <n v="15"/>
    <x v="1"/>
    <n v="800000"/>
    <m/>
    <n v="15"/>
    <s v="NO"/>
    <s v="Persona"/>
    <s v="Campamento y barrios prioritarios"/>
    <s v="Pertenecientes a subsistema de seguridades y oportunidades radicadas en campamento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4"/>
    <x v="57"/>
    <s v="Valparaíso-Viña del mar"/>
    <x v="5"/>
    <s v="YO_EMP_SEM._Servicio_de_Apoyo_Integral_SSyO"/>
    <n v="5911"/>
    <n v="20"/>
    <x v="54"/>
    <n v="800000"/>
    <m/>
    <n v="20"/>
    <s v="NO"/>
    <s v="Persona"/>
    <s v="Niños, niñas y jóvenes"/>
    <s v="Jóvenes 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  <m/>
    <m/>
  </r>
  <r>
    <m/>
    <x v="4"/>
    <x v="56"/>
    <s v="Valparaíso-Viña del mar"/>
    <x v="5"/>
    <s v="YO_EMP_SEM._Servicio_de_Apoyo_Integral_SSyO"/>
    <n v="5911"/>
    <n v="15"/>
    <x v="1"/>
    <n v="800000"/>
    <m/>
    <n v="15"/>
    <s v="NO"/>
    <s v="Persona"/>
    <s v="Niños, niñas y jóvenes"/>
    <s v="Jóvenes pertenecientes a subsistema de seguridades y oportunidades"/>
    <x v="2"/>
    <s v="Licitación Pública Regular"/>
    <m/>
    <n v="5911"/>
    <m/>
    <n v="1"/>
    <n v="-5934"/>
    <m/>
    <d v="2022-03-15T00:00:00"/>
    <n v="21"/>
    <d v="2022-04-05T00:00:00"/>
    <x v="28"/>
    <n v="25"/>
    <x v="3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  <m/>
    <m/>
  </r>
  <r>
    <m/>
    <x v="5"/>
    <x v="77"/>
    <s v="AC COM Territorio 1"/>
    <x v="0"/>
    <s v="Fortalecimiento_Planes_de_Trabajo_Comunitario"/>
    <n v="3882"/>
    <n v="20"/>
    <x v="138"/>
    <n v="450000"/>
    <n v="20"/>
    <m/>
    <s v="SI"/>
    <s v="Hogar (Aplica en Acción)"/>
    <s v="Grupo objetivo del Programa/Componente"/>
    <s v="Familias con precariedad económica y de vivienda."/>
    <x v="0"/>
    <s v="Licitación Pública Regular"/>
    <n v="1"/>
    <n v="3882"/>
    <n v="6"/>
    <n v="3"/>
    <s v="06-3882-03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78"/>
    <s v="AC COM Territorio 1"/>
    <x v="0"/>
    <s v="Fortalecimiento_Planes_de_Trabajo_Comunitario"/>
    <n v="3882"/>
    <n v="20"/>
    <x v="138"/>
    <n v="450000"/>
    <n v="20"/>
    <m/>
    <s v="SI"/>
    <s v="Hogar (Aplica en Acción)"/>
    <s v="Familias que vivien en sectores rurales"/>
    <s v="Familias con precariedad económica y de vivienda."/>
    <x v="0"/>
    <s v="Licitación Pública Regular"/>
    <n v="1"/>
    <n v="3882"/>
    <n v="6"/>
    <n v="3"/>
    <s v="06-3882-03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79"/>
    <s v="AC COM Territorio 1"/>
    <x v="0"/>
    <s v="Fortalecimiento_Planes_de_Trabajo_Comunitario"/>
    <n v="3882"/>
    <n v="20"/>
    <x v="138"/>
    <n v="450000"/>
    <n v="20"/>
    <m/>
    <s v="SI"/>
    <s v="Hogar (Aplica en Acción)"/>
    <s v="Grupo objetivo del Programa/Componente"/>
    <s v="Familias con precariedad económica y de vivienda."/>
    <x v="0"/>
    <s v="Licitación Pública Regular"/>
    <n v="1"/>
    <n v="3882"/>
    <n v="6"/>
    <n v="3"/>
    <s v="06-3882-03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0"/>
    <s v="AC COM Territorio 2"/>
    <x v="0"/>
    <s v="Fortalecimiento_Planes_de_Trabajo_Comunitario"/>
    <n v="3882"/>
    <n v="20"/>
    <x v="138"/>
    <n v="450000"/>
    <n v="20"/>
    <m/>
    <s v="SI"/>
    <s v="Hogar (Aplica en Acción)"/>
    <s v="Familias que vivien en sectores rurales"/>
    <s v="Familias con precariedad económica y de vivienda."/>
    <x v="0"/>
    <s v="Licitación Pública Regular"/>
    <n v="1"/>
    <n v="3882"/>
    <n v="6"/>
    <n v="3"/>
    <s v="06-3882-03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1"/>
    <s v="AC COM Territorio 2"/>
    <x v="0"/>
    <s v="Fortalecimiento_Planes_de_Trabajo_Comunitario"/>
    <n v="3882"/>
    <n v="15"/>
    <x v="184"/>
    <n v="450295"/>
    <n v="15"/>
    <m/>
    <s v="SI"/>
    <s v="Hogar (Aplica en Acción)"/>
    <s v="Grupo objetivo del Programa/Componente"/>
    <s v="Familias con precariedad económica y de vivienda."/>
    <x v="0"/>
    <s v="Licitación Pública Regular"/>
    <n v="1"/>
    <n v="3882"/>
    <n v="6"/>
    <n v="3"/>
    <s v="06-3882-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675442"/>
    <m/>
    <m/>
    <n v="6078977"/>
    <m/>
    <m/>
    <m/>
    <m/>
    <n v="6754419"/>
    <n v="6754419"/>
    <s v="OK"/>
    <n v="2"/>
    <m/>
    <m/>
  </r>
  <r>
    <m/>
    <x v="5"/>
    <x v="82"/>
    <s v="AC COM Territorio 2"/>
    <x v="0"/>
    <s v="Fortalecimiento_Planes_de_Trabajo_Comunitario"/>
    <n v="3882"/>
    <n v="15"/>
    <x v="185"/>
    <n v="546000"/>
    <n v="15"/>
    <m/>
    <s v="SI"/>
    <s v="Hogar (Aplica en Acción)"/>
    <s v="Grupo objetivo del Programa/Componente"/>
    <s v="Familias con precariedad económica y de vivienda."/>
    <x v="0"/>
    <s v="Licitación Pública Regular"/>
    <n v="1"/>
    <n v="3882"/>
    <n v="6"/>
    <n v="3"/>
    <s v="06-3882--22"/>
    <m/>
    <m/>
    <m/>
    <s v="--"/>
    <x v="29"/>
    <n v="21"/>
    <x v="2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819000"/>
    <m/>
    <m/>
    <n v="7371000"/>
    <m/>
    <m/>
    <m/>
    <m/>
    <n v="8190000"/>
    <n v="8190000"/>
    <s v="OK"/>
    <n v="2"/>
    <m/>
    <m/>
  </r>
  <r>
    <m/>
    <x v="5"/>
    <x v="83"/>
    <s v="AC FAM Territorio 1"/>
    <x v="0"/>
    <s v="Fortalecimiento_Planes_de_Trabajo_Familiar"/>
    <n v="3881"/>
    <n v="20"/>
    <x v="186"/>
    <n v="580000"/>
    <n v="20"/>
    <m/>
    <s v="SI"/>
    <s v="Hogar (Aplica en Acción)"/>
    <s v="Personas con dependencia y cuidadores"/>
    <s v="Familia que cuente con un menor con condición de autismo o  sordera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m/>
    <x v="5"/>
    <x v="84"/>
    <s v="AC FAM Territorio 1"/>
    <x v="0"/>
    <s v="Fortalecimiento_Planes_de_Trabajo_Familiar"/>
    <n v="3881"/>
    <n v="15"/>
    <x v="187"/>
    <n v="580000"/>
    <n v="15"/>
    <m/>
    <s v="SI"/>
    <s v="Hogar (Aplica en Acción)"/>
    <s v="Familias que vivien en sectores rurales"/>
    <s v="Familias con precariedad económica y de vivienda.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m/>
    <x v="5"/>
    <x v="85"/>
    <s v="AC FAM Territorio 1"/>
    <x v="0"/>
    <s v="Fortalecimiento_Planes_de_Trabajo_Familiar"/>
    <n v="3881"/>
    <n v="15"/>
    <x v="187"/>
    <n v="580000"/>
    <n v="15"/>
    <m/>
    <s v="SI"/>
    <s v="Hogar (Aplica en Acción)"/>
    <s v="Grupo objetivo del Programa/Componente"/>
    <s v="Familias con precariedad económica y de vivienda.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  <m/>
    <m/>
  </r>
  <r>
    <m/>
    <x v="5"/>
    <x v="86"/>
    <s v="AC FAM Territorio 2"/>
    <x v="0"/>
    <s v="Fortalecimiento_Planes_de_Trabajo_Familiar"/>
    <n v="3881"/>
    <n v="20"/>
    <x v="186"/>
    <n v="580000"/>
    <n v="20"/>
    <m/>
    <s v="SI"/>
    <s v="Hogar (Aplica en Acción)"/>
    <s v="Grupo objetivo del Programa/Componente"/>
    <s v="Familias con precariedad económica y de vivienda.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  <m/>
    <m/>
  </r>
  <r>
    <m/>
    <x v="5"/>
    <x v="87"/>
    <s v="AC FAM Territorio 2"/>
    <x v="0"/>
    <s v="Fortalecimiento_Planes_de_Trabajo_Familiar"/>
    <n v="3881"/>
    <n v="20"/>
    <x v="188"/>
    <n v="668000"/>
    <n v="20"/>
    <m/>
    <s v="SI"/>
    <s v="Hogar (Aplica en Acción)"/>
    <s v="Grupo objetivo del Programa/Componente"/>
    <s v="Familias con precariedad económica y de vivienda.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m/>
    <x v="5"/>
    <x v="88"/>
    <s v="AC FAM Territorio 2"/>
    <x v="0"/>
    <s v="Fortalecimiento_Planes_de_Trabajo_Familiar"/>
    <n v="3881"/>
    <n v="20"/>
    <x v="188"/>
    <n v="668000"/>
    <n v="20"/>
    <m/>
    <s v="SI"/>
    <s v="Hogar (Aplica en Acción)"/>
    <s v="Grupo objetivo del Programa/Componente"/>
    <s v="Familias con precariedad económica y de vivienda."/>
    <x v="0"/>
    <s v="Licitación Pública Regular"/>
    <n v="1"/>
    <n v="3881"/>
    <n v="6"/>
    <n v="4"/>
    <s v="06-3881--22"/>
    <m/>
    <m/>
    <m/>
    <s v="--"/>
    <x v="16"/>
    <n v="21"/>
    <x v="31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  <m/>
    <m/>
  </r>
  <r>
    <m/>
    <x v="5"/>
    <x v="7"/>
    <s v="Provincia Cachapoal"/>
    <x v="1"/>
    <s v="Financiamiento_iniciativas_autogestionadas"/>
    <n v="3701"/>
    <n v="4"/>
    <x v="71"/>
    <n v="2088000"/>
    <n v="4"/>
    <m/>
    <s v="SI"/>
    <s v="Organización (Aplica en Accion Autogestonada)"/>
    <s v="Grupo objetivo del Programa/Componente"/>
    <s v="organizaciones comunitarias, funcionales y territoriales, regidas por Ley 19.418, de las 16 comunas de la provincia de Cachapoal (exceptuando Machali)"/>
    <x v="1"/>
    <s v="Licitación Pública Regular"/>
    <n v="1"/>
    <n v="3701"/>
    <n v="6"/>
    <n v="1"/>
    <s v="06-3701--22"/>
    <m/>
    <m/>
    <m/>
    <s v="--"/>
    <x v="30"/>
    <n v="21"/>
    <x v="32"/>
    <d v="2022-03-10T00:00:00"/>
    <n v="25"/>
    <d v="2022-04-04T00:00:00"/>
    <d v="2022-04-22T00:00:00"/>
    <n v="20"/>
    <d v="2022-05-12T00:00:00"/>
    <n v="6"/>
    <d v="2022-11-12T00:00:00"/>
    <d v="2023-01-12T00:00:00"/>
    <m/>
    <m/>
    <m/>
    <n v="8352000"/>
    <m/>
    <m/>
    <m/>
    <m/>
    <m/>
    <m/>
    <m/>
    <m/>
    <n v="8352000"/>
    <n v="8352000"/>
    <s v="OK"/>
    <n v="1"/>
    <m/>
    <m/>
  </r>
  <r>
    <m/>
    <x v="5"/>
    <x v="89"/>
    <s v="Territorio 1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Familias con precariedad económica y de vivienda."/>
    <x v="0"/>
    <s v="Licitación Pública Regular"/>
    <n v="1"/>
    <n v="7233"/>
    <n v="6"/>
    <n v="2"/>
    <s v="06-7233--22"/>
    <m/>
    <m/>
    <m/>
    <s v="--"/>
    <x v="4"/>
    <n v="21"/>
    <x v="23"/>
    <d v="2022-02-21T00:00:00"/>
    <n v="25"/>
    <d v="2022-03-18T00:00:00"/>
    <d v="2022-03-25T00:00:00"/>
    <n v="20"/>
    <d v="2022-04-14T00:00:00"/>
    <n v="11"/>
    <d v="2023-03-14T00:00:00"/>
    <d v="2023-05-13T00:00:00"/>
    <m/>
    <m/>
    <m/>
    <n v="3570000"/>
    <m/>
    <n v="32130000"/>
    <m/>
    <m/>
    <m/>
    <m/>
    <m/>
    <m/>
    <n v="35700000"/>
    <n v="35700000"/>
    <s v="OK"/>
    <n v="2"/>
    <m/>
    <m/>
  </r>
  <r>
    <m/>
    <x v="5"/>
    <x v="80"/>
    <s v="APL Territorio 1"/>
    <x v="6"/>
    <s v="YO_TR_SSyO_Apoyo_a_tu_Plan_Laboral"/>
    <n v="8913"/>
    <n v="22"/>
    <x v="189"/>
    <n v="636000"/>
    <m/>
    <n v="22"/>
    <s v="NO"/>
    <s v="Persona"/>
    <s v="Grupo objetivo del Programa/Componente"/>
    <s v="Familias del SSyO que requieran de un apoyo a Plan Laboral"/>
    <x v="2"/>
    <s v="Licitación Pública Regular"/>
    <n v="1"/>
    <n v="891301"/>
    <n v="6"/>
    <n v="1"/>
    <s v="06-8913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399200"/>
    <m/>
    <m/>
    <n v="12592800"/>
    <m/>
    <m/>
    <m/>
    <m/>
    <m/>
    <n v="13992000"/>
    <n v="13992000"/>
    <s v="OK"/>
    <n v="2"/>
    <m/>
    <m/>
  </r>
  <r>
    <m/>
    <x v="5"/>
    <x v="90"/>
    <s v="APL Territorio 1"/>
    <x v="6"/>
    <s v="YO_TR_SSyO_Apoyo_a_tu_Plan_Laboral"/>
    <n v="8913"/>
    <n v="20"/>
    <x v="190"/>
    <n v="636000"/>
    <m/>
    <n v="20"/>
    <s v="NO"/>
    <s v="Persona"/>
    <s v="Grupo objetivo del Programa/Componente"/>
    <s v="Familias del SSyO que requieran de un apoyo a Plan Laboral"/>
    <x v="2"/>
    <s v="Licitación Pública Regular"/>
    <n v="1"/>
    <n v="891301"/>
    <n v="6"/>
    <n v="1"/>
    <s v="06-8913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72000"/>
    <m/>
    <m/>
    <n v="11448000"/>
    <m/>
    <m/>
    <m/>
    <m/>
    <m/>
    <n v="12720000"/>
    <n v="12720000"/>
    <s v="OK"/>
    <n v="2"/>
    <m/>
    <m/>
  </r>
  <r>
    <m/>
    <x v="5"/>
    <x v="7"/>
    <s v="YEA CD Territorio 1"/>
    <x v="3"/>
    <s v="YO_EMPR._Avanzado"/>
    <n v="4883"/>
    <n v="30"/>
    <x v="191"/>
    <n v="950000"/>
    <n v="30"/>
    <m/>
    <s v="NO"/>
    <s v="Persona"/>
    <s v="Grupo objetivo del Programa/Componente"/>
    <s v="Personas emprendedoras que requieren reducir brecha en comercio digital "/>
    <x v="0"/>
    <s v="Licitación Pública Regular"/>
    <n v="1"/>
    <n v="488301"/>
    <n v="6"/>
    <n v="1"/>
    <s v="06-488301-01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50000"/>
    <m/>
    <m/>
    <n v="25650000"/>
    <m/>
    <m/>
    <m/>
    <m/>
    <m/>
    <n v="28500000"/>
    <n v="28500000"/>
    <s v="OK"/>
    <n v="2"/>
    <m/>
    <m/>
  </r>
  <r>
    <m/>
    <x v="5"/>
    <x v="7"/>
    <s v="YEA CD Territorio 1"/>
    <x v="3"/>
    <s v="YO_EMPR._Avanzado"/>
    <n v="4883"/>
    <n v="20"/>
    <x v="192"/>
    <n v="950000"/>
    <n v="20"/>
    <m/>
    <s v="NO"/>
    <s v="Persona"/>
    <s v="Grupo objetivo del Programa/Componente"/>
    <s v="Personas emprendedoras que requieren reducir brecha en comercio digital "/>
    <x v="0"/>
    <s v="Licitación Pública Regular"/>
    <n v="1"/>
    <n v="488301"/>
    <n v="6"/>
    <n v="1"/>
    <s v="06-488301-01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900000"/>
    <m/>
    <m/>
    <n v="17100000"/>
    <m/>
    <m/>
    <m/>
    <m/>
    <m/>
    <n v="19000000"/>
    <n v="19000000"/>
    <s v="OK"/>
    <n v="2"/>
    <m/>
    <m/>
  </r>
  <r>
    <m/>
    <x v="5"/>
    <x v="7"/>
    <s v="YEA CD Territorio 1"/>
    <x v="3"/>
    <s v="YO_EMPR._Avanzado"/>
    <n v="4883"/>
    <n v="10"/>
    <x v="193"/>
    <n v="950000"/>
    <n v="10"/>
    <m/>
    <s v="NO"/>
    <s v="Persona"/>
    <s v="Grupo objetivo del Programa/Componente"/>
    <s v="Personas emprendedoras que requieren reducir brecha en comercio digital "/>
    <x v="0"/>
    <s v="Licitación Pública Regular"/>
    <n v="1"/>
    <n v="488301"/>
    <n v="6"/>
    <n v="1"/>
    <s v="06-488301-01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950000"/>
    <m/>
    <m/>
    <n v="8550000"/>
    <m/>
    <m/>
    <m/>
    <m/>
    <m/>
    <n v="9500000"/>
    <n v="9500000"/>
    <s v="OK"/>
    <n v="2"/>
    <m/>
    <m/>
  </r>
  <r>
    <m/>
    <x v="5"/>
    <x v="84"/>
    <s v="YEB Territorio 1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77"/>
    <s v="YEB Territorio 1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1"/>
    <s v="YEB Territorio 1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3"/>
    <s v="YEB Territorio 2"/>
    <x v="3"/>
    <s v="YO_EMPR._Básico"/>
    <n v="4881"/>
    <n v="30"/>
    <x v="194"/>
    <n v="900000"/>
    <n v="3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2700000"/>
    <m/>
    <m/>
    <n v="24300000"/>
    <m/>
    <m/>
    <m/>
    <m/>
    <n v="27000000"/>
    <n v="27000000"/>
    <s v="OK"/>
    <n v="2"/>
    <m/>
    <m/>
  </r>
  <r>
    <m/>
    <x v="5"/>
    <x v="78"/>
    <s v="YEB Territorio 2"/>
    <x v="3"/>
    <s v="YO_EMPR._Básico"/>
    <n v="4881"/>
    <n v="15"/>
    <x v="140"/>
    <n v="900000"/>
    <n v="15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m/>
    <x v="5"/>
    <x v="92"/>
    <s v="YEB Territorio 3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3"/>
    <s v="YEB Territorio 3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79"/>
    <s v="YEB Territorio 3"/>
    <x v="3"/>
    <s v="YO_EMPR._Básico"/>
    <n v="4881"/>
    <n v="15"/>
    <x v="140"/>
    <n v="900000"/>
    <n v="15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m/>
    <x v="5"/>
    <x v="94"/>
    <s v="YEB Territorio 3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5"/>
    <s v="YEB Territorio 4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5"/>
    <s v="YEB Territorio 4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6"/>
    <s v="YEB Territorio 4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7"/>
    <s v="YEB Territorio 4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8"/>
    <s v="YEB Territorio 5"/>
    <x v="3"/>
    <s v="YO_EMPR._Básico"/>
    <n v="4881"/>
    <n v="15"/>
    <x v="140"/>
    <n v="900000"/>
    <n v="15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m/>
    <x v="5"/>
    <x v="99"/>
    <s v="YEB Territorio 5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0"/>
    <s v="YEB Territorio 5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1"/>
    <s v="YEB Territorio 5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0"/>
    <s v="YEB Territorio 6"/>
    <x v="3"/>
    <s v="YO_EMPR._Básico"/>
    <n v="4881"/>
    <n v="20"/>
    <x v="0"/>
    <n v="900000"/>
    <n v="2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800000"/>
    <m/>
    <m/>
    <n v="16200000"/>
    <m/>
    <m/>
    <m/>
    <m/>
    <n v="18000000"/>
    <n v="18000000"/>
    <s v="OK"/>
    <n v="2"/>
    <m/>
    <m/>
  </r>
  <r>
    <m/>
    <x v="5"/>
    <x v="86"/>
    <s v="YEB Territorio 6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2"/>
    <s v="YEB Territorio 6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1"/>
    <s v="YEB Territorio 7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3"/>
    <s v="YEB Territorio 7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90"/>
    <s v="YEB Territorio 7"/>
    <x v="3"/>
    <s v="YO_EMPR._Básico"/>
    <n v="4881"/>
    <n v="15"/>
    <x v="140"/>
    <n v="900000"/>
    <n v="15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m/>
    <x v="5"/>
    <x v="104"/>
    <s v="YEB Territorio 7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2"/>
    <s v="YEB Territorio 8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5"/>
    <s v="YEB Territorio 8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7"/>
    <s v="YEB Territorio 8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6"/>
    <s v="YEB Territorio 9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7"/>
    <s v="YEB Territorio 9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9"/>
    <s v="YEB Territorio 9"/>
    <x v="3"/>
    <s v="YO_EMPR._Básico"/>
    <n v="4881"/>
    <n v="15"/>
    <x v="140"/>
    <n v="900000"/>
    <n v="15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  <m/>
    <m/>
  </r>
  <r>
    <m/>
    <x v="5"/>
    <x v="108"/>
    <s v="YEB Territorio 10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88"/>
    <s v="YEB Territorio 10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109"/>
    <s v="YEB Territorio 10"/>
    <x v="3"/>
    <s v="YO_EMPR._Básico"/>
    <n v="4881"/>
    <n v="10"/>
    <x v="138"/>
    <n v="900000"/>
    <n v="10"/>
    <m/>
    <s v="SI"/>
    <s v="Persona"/>
    <s v="Grupo objetivo del Programa/Componente"/>
    <s v="Mujeres jefas de hogar, campamentos, adultos mayores y emprendedores"/>
    <x v="2"/>
    <s v="Licitación Pública Regular"/>
    <n v="1"/>
    <n v="488101"/>
    <n v="6"/>
    <n v="3"/>
    <s v="06-488101-03-22"/>
    <m/>
    <d v="2022-03-16T00:00:00"/>
    <n v="23"/>
    <d v="2022-04-08T00:00:00"/>
    <x v="29"/>
    <n v="22"/>
    <x v="33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  <m/>
    <m/>
  </r>
  <r>
    <m/>
    <x v="5"/>
    <x v="7"/>
    <s v="FERIA Territorio 1"/>
    <x v="3"/>
    <s v="YO_EMPR._Feria_de_Emprendimiento"/>
    <n v="4889"/>
    <n v="30"/>
    <x v="195"/>
    <n v="550000"/>
    <n v="30"/>
    <m/>
    <s v="NO"/>
    <s v="Persona"/>
    <s v="Grupo objetivo del Programa/Componente"/>
    <s v="Regular"/>
    <x v="0"/>
    <s v="Licitación Pública Regular"/>
    <n v="1"/>
    <n v="488901"/>
    <n v="6"/>
    <n v="4"/>
    <s v="06-488901-04-22"/>
    <m/>
    <m/>
    <m/>
    <s v="--"/>
    <x v="31"/>
    <n v="20"/>
    <x v="34"/>
    <d v="2022-07-04T00:00:00"/>
    <n v="15"/>
    <d v="2022-07-19T00:00:00"/>
    <d v="2022-07-25T00:00:00"/>
    <n v="20"/>
    <d v="2022-08-14T00:00:00"/>
    <n v="6"/>
    <d v="2023-02-14T00:00:00"/>
    <d v="2023-04-15T00:00:00"/>
    <m/>
    <m/>
    <m/>
    <m/>
    <m/>
    <m/>
    <m/>
    <m/>
    <n v="16500000"/>
    <m/>
    <m/>
    <m/>
    <n v="16500000"/>
    <n v="16500000"/>
    <s v="OK"/>
    <n v="1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G Territorio 1"/>
    <x v="3"/>
    <s v="YO_EMPR._Grupal"/>
    <n v="4891"/>
    <n v="5"/>
    <x v="196"/>
    <n v="1400000"/>
    <n v="5"/>
    <m/>
    <s v="NO"/>
    <s v="Integrante de organización"/>
    <s v="Grupo objetivo del Programa/Componente"/>
    <s v="Organización productiva"/>
    <x v="0"/>
    <s v="Licitación Pública Regular"/>
    <n v="1"/>
    <n v="489101"/>
    <n v="6"/>
    <n v="2"/>
    <s v="06-489101-02-22"/>
    <m/>
    <m/>
    <m/>
    <m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  <m/>
    <m/>
  </r>
  <r>
    <m/>
    <x v="5"/>
    <x v="7"/>
    <s v="YES REGULAR T1"/>
    <x v="4"/>
    <s v="YO_EMP_SEM._Servicio_de_Apoyo_Integral_Regular"/>
    <n v="5811"/>
    <n v="80"/>
    <x v="197"/>
    <n v="850000"/>
    <n v="80"/>
    <m/>
    <s v="NO"/>
    <s v="Persona"/>
    <s v="Grupo objetivo del Programa/Componente"/>
    <s v="Personas mayores de 18 años desocupados, cesantes u ocupado precario"/>
    <x v="2"/>
    <s v="Licitación Pública Regular"/>
    <n v="1"/>
    <n v="581101"/>
    <n v="6"/>
    <n v="1"/>
    <s v="06-58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6800000"/>
    <m/>
    <m/>
    <n v="61200000"/>
    <m/>
    <m/>
    <m/>
    <m/>
    <m/>
    <n v="68000000"/>
    <n v="68000000"/>
    <s v="OK"/>
    <n v="2"/>
    <m/>
    <m/>
  </r>
  <r>
    <m/>
    <x v="5"/>
    <x v="7"/>
    <s v="YES REGULAR T2"/>
    <x v="4"/>
    <s v="YO_EMP_SEM._Servicio_de_Apoyo_Integral_Regular"/>
    <n v="5811"/>
    <n v="57"/>
    <x v="198"/>
    <n v="850000"/>
    <n v="57"/>
    <m/>
    <s v="NO"/>
    <s v="Persona"/>
    <s v="Grupo objetivo del Programa/Componente"/>
    <s v="Personas mayores de 18 años desocupados, cesantes u ocupado precario"/>
    <x v="2"/>
    <s v="Licitación Pública Regular"/>
    <n v="1"/>
    <n v="581101"/>
    <n v="6"/>
    <n v="1"/>
    <s v="06-58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4845000"/>
    <m/>
    <m/>
    <n v="43605000"/>
    <m/>
    <m/>
    <m/>
    <m/>
    <m/>
    <n v="48450000"/>
    <n v="48450000"/>
    <s v="OK"/>
    <n v="2"/>
    <m/>
    <m/>
  </r>
  <r>
    <m/>
    <x v="5"/>
    <x v="7"/>
    <s v="YES REGULAR T3"/>
    <x v="4"/>
    <s v="YO_EMP_SEM._Servicio_de_Apoyo_Integral_Regular"/>
    <n v="5811"/>
    <n v="37"/>
    <x v="199"/>
    <n v="850000"/>
    <n v="37"/>
    <m/>
    <s v="NO"/>
    <s v="Persona"/>
    <s v="Grupo objetivo del Programa/Componente"/>
    <s v="Personas mayores de 18 años desocupados, cesantes u ocupado precario"/>
    <x v="2"/>
    <s v="Licitación Pública Regular"/>
    <n v="1"/>
    <n v="581101"/>
    <n v="6"/>
    <n v="1"/>
    <s v="06-58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3145000"/>
    <m/>
    <m/>
    <n v="28305000"/>
    <m/>
    <m/>
    <m/>
    <m/>
    <m/>
    <n v="31450000"/>
    <n v="31450000"/>
    <s v="OK"/>
    <n v="2"/>
    <m/>
    <m/>
  </r>
  <r>
    <m/>
    <x v="5"/>
    <x v="7"/>
    <s v="YES REGULAR GENDARMERIA T1"/>
    <x v="4"/>
    <s v="YO_EMP_SEM._Servicio_de_Apoyo_Integral_Regular"/>
    <n v="5811"/>
    <n v="25"/>
    <x v="200"/>
    <n v="829800"/>
    <n v="25"/>
    <m/>
    <s v="NO"/>
    <s v="Persona"/>
    <s v="Personas cumpliendo condena"/>
    <s v="Personas infractores de ley en sistema abierto"/>
    <x v="0"/>
    <s v="Licitación Pública Regular"/>
    <n v="1"/>
    <n v="581101"/>
    <n v="6"/>
    <n v="2"/>
    <s v="06-58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m/>
    <x v="5"/>
    <x v="7"/>
    <s v="YES REGULAR SENADIS T1"/>
    <x v="4"/>
    <s v="YO_EMP_SEM._Servicio_de_Apoyo_Integral_Regular"/>
    <n v="5811"/>
    <n v="25"/>
    <x v="200"/>
    <n v="829800"/>
    <n v="25"/>
    <m/>
    <s v="NO"/>
    <s v="Persona"/>
    <s v="Personas con dependencia y cuidadores"/>
    <s v="Personas derivadas de programas SENADIS y TELETON"/>
    <x v="0"/>
    <s v="Licitación Pública Regular"/>
    <n v="1"/>
    <n v="581101"/>
    <n v="6"/>
    <n v="2"/>
    <s v="06-58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  <m/>
    <m/>
  </r>
  <r>
    <m/>
    <x v="5"/>
    <x v="84"/>
    <s v="YES SSyO Territorio 1"/>
    <x v="5"/>
    <s v="YO_EMP_SEM._Servicio_de_Apoyo_Integral_SSyO"/>
    <n v="5911"/>
    <n v="15"/>
    <x v="1"/>
    <n v="800000"/>
    <m/>
    <n v="1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m/>
    <x v="5"/>
    <x v="77"/>
    <s v="YES SSyO Territorio 1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91"/>
    <s v="YES SSyO Territorio 1"/>
    <x v="5"/>
    <s v="YO_EMP_SEM._Servicio_de_Apoyo_Integral_SSyO"/>
    <n v="5911"/>
    <n v="22"/>
    <x v="157"/>
    <n v="800000"/>
    <m/>
    <n v="22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760000"/>
    <m/>
    <m/>
    <n v="15840000"/>
    <m/>
    <m/>
    <m/>
    <m/>
    <m/>
    <n v="17600000"/>
    <n v="17600000"/>
    <s v="OK"/>
    <n v="2"/>
    <m/>
    <m/>
  </r>
  <r>
    <m/>
    <x v="5"/>
    <x v="83"/>
    <s v="YES SSyO Territorio 2"/>
    <x v="5"/>
    <s v="YO_EMP_SEM._Servicio_de_Apoyo_Integral_SSyO"/>
    <n v="5911"/>
    <n v="70"/>
    <x v="201"/>
    <n v="800000"/>
    <m/>
    <n v="7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5600000"/>
    <m/>
    <m/>
    <n v="50400000"/>
    <m/>
    <m/>
    <m/>
    <m/>
    <m/>
    <n v="56000000"/>
    <n v="56000000"/>
    <s v="OK"/>
    <n v="2"/>
    <m/>
    <m/>
  </r>
  <r>
    <m/>
    <x v="5"/>
    <x v="78"/>
    <s v="YES SSyO Territorio 2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3"/>
    <s v="YES SSyO Territorio 3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2"/>
    <s v="YES SSyO Territorio 3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94"/>
    <s v="YES SSyO Territorio 3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79"/>
    <s v="YES SSyO Territorio 3"/>
    <x v="5"/>
    <s v="YO_EMP_SEM._Servicio_de_Apoyo_Integral_SSyO"/>
    <n v="5911"/>
    <n v="30"/>
    <x v="160"/>
    <n v="800000"/>
    <m/>
    <n v="3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400000"/>
    <m/>
    <m/>
    <n v="21600000"/>
    <m/>
    <m/>
    <m/>
    <m/>
    <m/>
    <n v="24000000"/>
    <n v="24000000"/>
    <s v="OK"/>
    <n v="2"/>
    <m/>
    <m/>
  </r>
  <r>
    <m/>
    <x v="5"/>
    <x v="95"/>
    <s v="YES SSyO Territorio 4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6"/>
    <s v="YES SSyO Territorio 4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85"/>
    <s v="YES SSyO Territorio 4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7"/>
    <s v="YES SSyO Territorio 4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8"/>
    <s v="YES SSyO Territorio 5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9"/>
    <s v="YES SSyO Territorio 5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100"/>
    <s v="YES SSyO Territorio 5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101"/>
    <s v="YES SSyO Territorio 5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80"/>
    <s v="YES SSyO Territorio 6"/>
    <x v="5"/>
    <s v="YO_EMP_SEM._Servicio_de_Apoyo_Integral_SSyO"/>
    <n v="5911"/>
    <n v="35"/>
    <x v="26"/>
    <n v="800000"/>
    <m/>
    <n v="3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00000"/>
    <m/>
    <m/>
    <n v="25200000"/>
    <m/>
    <m/>
    <m/>
    <m/>
    <m/>
    <n v="28000000"/>
    <n v="28000000"/>
    <s v="OK"/>
    <n v="2"/>
    <m/>
    <m/>
  </r>
  <r>
    <m/>
    <x v="5"/>
    <x v="86"/>
    <s v="YES SSyO Territorio 6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102"/>
    <s v="YES SSyO Territorio 6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103"/>
    <s v="YES SSyO Territorio 7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81"/>
    <s v="YES SSyO Territorio 7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90"/>
    <s v="YES SSyO Territorio 7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104"/>
    <s v="YES SSyO Territorio 7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82"/>
    <s v="YES SSyO Territorio 8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87"/>
    <s v="YES SSyO Territorio 8"/>
    <x v="5"/>
    <s v="YO_EMP_SEM._Servicio_de_Apoyo_Integral_SSyO"/>
    <n v="5911"/>
    <n v="15"/>
    <x v="1"/>
    <n v="800000"/>
    <m/>
    <n v="1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m/>
    <x v="5"/>
    <x v="105"/>
    <s v="YES SSyO Territorio 8"/>
    <x v="5"/>
    <s v="YO_EMP_SEM._Servicio_de_Apoyo_Integral_SSyO"/>
    <n v="5911"/>
    <n v="15"/>
    <x v="1"/>
    <n v="800000"/>
    <m/>
    <n v="1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m/>
    <x v="5"/>
    <x v="106"/>
    <s v="YES SSyO Territorio 9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110"/>
    <s v="YES SSyO Territorio 9"/>
    <x v="5"/>
    <s v="YO_EMP_SEM._Servicio_de_Apoyo_Integral_SSyO"/>
    <n v="5911"/>
    <n v="20"/>
    <x v="54"/>
    <n v="800000"/>
    <m/>
    <n v="2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  <m/>
    <m/>
  </r>
  <r>
    <m/>
    <x v="5"/>
    <x v="89"/>
    <s v="YES SSyO Territorio 9"/>
    <x v="5"/>
    <s v="YO_EMP_SEM._Servicio_de_Apoyo_Integral_SSyO"/>
    <n v="5911"/>
    <n v="25"/>
    <x v="38"/>
    <n v="800000"/>
    <m/>
    <n v="25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108"/>
    <s v="YES SSyO Territorio 10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88"/>
    <s v="YES SSyO Territorio 10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109"/>
    <s v="YES SSyO Territorio 10"/>
    <x v="5"/>
    <s v="YO_EMP_SEM._Servicio_de_Apoyo_Integral_SSyO"/>
    <n v="5911"/>
    <n v="10"/>
    <x v="159"/>
    <n v="800000"/>
    <m/>
    <n v="10"/>
    <s v="NO"/>
    <s v="Persona"/>
    <s v="Grupo objetivo del Programa/Componente"/>
    <s v="Personas mayores de 18 años desocupados, cesantes u ocupado precario pertenecientes al SSyO"/>
    <x v="2"/>
    <s v="Licitación Pública Regular"/>
    <n v="1"/>
    <n v="591101"/>
    <n v="6"/>
    <n v="1"/>
    <s v="06-591101-01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7"/>
    <s v="YES SSyO Territorio Abriendo Camino"/>
    <x v="5"/>
    <s v="YO_EMP_SEM._Servicio_de_Apoyo_Integral_SSyO"/>
    <n v="5911"/>
    <n v="25"/>
    <x v="202"/>
    <n v="803200"/>
    <m/>
    <n v="25"/>
    <s v="NO"/>
    <s v="Persona"/>
    <s v="Otro"/>
    <s v="Personas programa Abriendo Caminos"/>
    <x v="0"/>
    <s v="Licitación Pública Regular"/>
    <n v="1"/>
    <n v="591101"/>
    <n v="6"/>
    <n v="2"/>
    <s v="06-59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8000"/>
    <m/>
    <m/>
    <n v="18072000"/>
    <m/>
    <m/>
    <m/>
    <m/>
    <m/>
    <n v="20080000"/>
    <n v="20080000"/>
    <s v="OK"/>
    <n v="2"/>
    <m/>
    <m/>
  </r>
  <r>
    <m/>
    <x v="5"/>
    <x v="7"/>
    <s v="YES SSyO Territorio Vinculo"/>
    <x v="5"/>
    <s v="YO_EMP_SEM._Servicio_de_Apoyo_Integral_SSyO"/>
    <n v="5911"/>
    <n v="25"/>
    <x v="38"/>
    <n v="800000"/>
    <m/>
    <n v="25"/>
    <s v="NO"/>
    <s v="Persona"/>
    <s v="Otro"/>
    <s v="Personas programa Vinculo"/>
    <x v="0"/>
    <s v="Licitación Pública Regular"/>
    <n v="1"/>
    <n v="591101"/>
    <n v="6"/>
    <n v="2"/>
    <s v="06-59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  <m/>
    <m/>
  </r>
  <r>
    <m/>
    <x v="5"/>
    <x v="83"/>
    <s v="YES SSyO Territorio 1 Calle"/>
    <x v="5"/>
    <s v="YO_EMP_SEM._Servicio_de_Apoyo_Integral_SSyO"/>
    <n v="5911"/>
    <n v="15"/>
    <x v="1"/>
    <n v="800000"/>
    <m/>
    <n v="15"/>
    <s v="NO"/>
    <s v="Persona"/>
    <s v="Otro"/>
    <s v="Personas en situación de calle"/>
    <x v="0"/>
    <s v="Licitación Pública Regular"/>
    <n v="1"/>
    <n v="591101"/>
    <n v="6"/>
    <n v="2"/>
    <s v="06-59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  <m/>
    <m/>
  </r>
  <r>
    <m/>
    <x v="5"/>
    <x v="79"/>
    <s v="YES SSyO Territorio 1 Calle"/>
    <x v="5"/>
    <s v="YO_EMP_SEM._Servicio_de_Apoyo_Integral_SSyO"/>
    <n v="5911"/>
    <n v="10"/>
    <x v="159"/>
    <n v="800000"/>
    <m/>
    <n v="10"/>
    <s v="NO"/>
    <s v="Persona"/>
    <s v="Otro"/>
    <s v="Personas en situación de calle"/>
    <x v="0"/>
    <s v="Licitación Pública Regular"/>
    <n v="1"/>
    <n v="591101"/>
    <n v="6"/>
    <n v="2"/>
    <s v="06-59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5"/>
    <x v="80"/>
    <s v="YES SSyO Territorio 1 Calle"/>
    <x v="5"/>
    <s v="YO_EMP_SEM._Servicio_de_Apoyo_Integral_SSyO"/>
    <n v="5911"/>
    <n v="10"/>
    <x v="159"/>
    <n v="800000"/>
    <m/>
    <n v="10"/>
    <s v="NO"/>
    <s v="Persona"/>
    <s v="Otro"/>
    <s v="Personas en situación de calle"/>
    <x v="0"/>
    <s v="Licitación Pública Regular"/>
    <n v="1"/>
    <n v="591101"/>
    <n v="6"/>
    <n v="2"/>
    <s v="06-591101-02-22"/>
    <m/>
    <d v="2022-03-16T00:00:00"/>
    <n v="23"/>
    <d v="2022-04-08T00:00:00"/>
    <x v="4"/>
    <n v="20"/>
    <x v="4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  <m/>
    <m/>
  </r>
  <r>
    <m/>
    <x v="6"/>
    <x v="111"/>
    <s v="Territorio 1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2"/>
    <s v="Territorio 1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3"/>
    <s v="Territorio 1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4"/>
    <s v="Territorio 1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5"/>
    <s v="Territorio 2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6"/>
    <s v="Territorio 2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7"/>
    <s v="Territorio 2"/>
    <x v="0"/>
    <s v="Fortalecimiento_Planes_de_Trabajo_Comunitario"/>
    <n v="3882"/>
    <n v="19"/>
    <x v="203"/>
    <n v="452069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  <m/>
    <m/>
  </r>
  <r>
    <m/>
    <x v="6"/>
    <x v="118"/>
    <s v="Territorio 2"/>
    <x v="0"/>
    <s v="Fortalecimiento_Planes_de_Trabajo_Comunitario"/>
    <n v="3882"/>
    <n v="19"/>
    <x v="204"/>
    <n v="452070"/>
    <n v="19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201"/>
    <s v="07"/>
    <n v="1"/>
    <s v="07-3882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91"/>
    <m/>
    <m/>
    <m/>
    <m/>
    <m/>
    <n v="8589323"/>
    <n v="8589323"/>
    <s v="OK"/>
    <n v="2"/>
    <m/>
    <m/>
  </r>
  <r>
    <m/>
    <x v="6"/>
    <x v="111"/>
    <s v="Territorio 1"/>
    <x v="0"/>
    <s v="Fortalecimiento_Planes_de_Trabajo_Familiar"/>
    <n v="3881"/>
    <n v="20"/>
    <x v="205"/>
    <n v="852000"/>
    <n v="20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101"/>
    <s v="07"/>
    <n v="1"/>
    <s v="07-3881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m/>
    <x v="6"/>
    <x v="119"/>
    <s v="Territorio 1"/>
    <x v="0"/>
    <s v="Fortalecimiento_Planes_de_Trabajo_Familiar"/>
    <n v="3881"/>
    <n v="20"/>
    <x v="205"/>
    <n v="852000"/>
    <n v="20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101"/>
    <s v="07"/>
    <n v="1"/>
    <s v="07-3881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m/>
    <x v="6"/>
    <x v="120"/>
    <s v="Territorio 2"/>
    <x v="0"/>
    <s v="Fortalecimiento_Planes_de_Trabajo_Familiar"/>
    <n v="3881"/>
    <n v="20"/>
    <x v="205"/>
    <n v="852000"/>
    <n v="20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101"/>
    <s v="07"/>
    <n v="1"/>
    <s v="07-3881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m/>
    <x v="6"/>
    <x v="121"/>
    <s v="Territorio 2"/>
    <x v="0"/>
    <s v="Fortalecimiento_Planes_de_Trabajo_Familiar"/>
    <n v="3881"/>
    <n v="20"/>
    <x v="205"/>
    <n v="852000"/>
    <n v="20"/>
    <m/>
    <s v="SI"/>
    <s v="Hogar (Aplica en Acción)"/>
    <s v="Familias que vivien en sectores rurales"/>
    <s v="Hogares  Vulnerables que vivan en territorios con alta ruralidad"/>
    <x v="0"/>
    <s v="Licitación Pública Regular"/>
    <n v="1"/>
    <n v="388101"/>
    <s v="07"/>
    <n v="1"/>
    <s v="07-388101-01-22"/>
    <m/>
    <m/>
    <m/>
    <s v="--"/>
    <x v="32"/>
    <n v="10"/>
    <x v="35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  <m/>
    <m/>
  </r>
  <r>
    <m/>
    <x v="6"/>
    <x v="111"/>
    <s v="Territorio 1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22"/>
    <s v="Territorio 2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23"/>
    <s v="Territorio 3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24"/>
    <s v="Territorio 4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19"/>
    <s v="Territorio 5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13"/>
    <s v="Territorio 6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 territoriales y funcionales regidas bajo la ley 19418 con concentracion de hogares con RSH 60%  y de sectores Rurales"/>
    <x v="1"/>
    <s v="Licitación Pública Regular"/>
    <n v="1"/>
    <n v="370101"/>
    <s v="07"/>
    <n v="1"/>
    <s v="07-370101-01-22"/>
    <m/>
    <m/>
    <m/>
    <s v="--"/>
    <x v="33"/>
    <n v="10"/>
    <x v="36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  <m/>
    <m/>
  </r>
  <r>
    <m/>
    <x v="6"/>
    <x v="119"/>
    <s v="Los Cristales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Comunidad con alta ruralidad localidad de  los Cristales"/>
    <x v="3"/>
    <s v="Licitación Pública Regular"/>
    <n v="1"/>
    <n v="723301"/>
    <s v="07"/>
    <n v="1"/>
    <s v="07-723301-01-22"/>
    <m/>
    <m/>
    <m/>
    <s v="--"/>
    <x v="32"/>
    <n v="10"/>
    <x v="35"/>
    <d v="2022-03-04T00:00:00"/>
    <n v="10"/>
    <d v="2022-03-14T00:00:00"/>
    <d v="2022-03-24T00:00:00"/>
    <n v="15"/>
    <d v="2022-04-08T00:00:00"/>
    <n v="11"/>
    <d v="2023-03-08T00:00:00"/>
    <d v="2023-05-07T00:00:00"/>
    <m/>
    <m/>
    <m/>
    <n v="3570000"/>
    <m/>
    <m/>
    <n v="32130000"/>
    <m/>
    <m/>
    <m/>
    <m/>
    <m/>
    <n v="35700000"/>
    <n v="35700000"/>
    <s v="OK"/>
    <n v="2"/>
    <m/>
    <m/>
  </r>
  <r>
    <m/>
    <x v="6"/>
    <x v="125"/>
    <s v="Territorio 1"/>
    <x v="6"/>
    <s v="YO_TR_SSyO_Apoyo_a_tu_Plan_Laboral"/>
    <n v="8913"/>
    <n v="20"/>
    <x v="190"/>
    <n v="636000"/>
    <m/>
    <n v="20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1272000"/>
    <m/>
    <m/>
    <n v="11448000"/>
    <m/>
    <m/>
    <m/>
    <m/>
    <n v="12720000"/>
    <n v="12720000"/>
    <s v="OK"/>
    <n v="2"/>
    <m/>
    <m/>
  </r>
  <r>
    <m/>
    <x v="6"/>
    <x v="126"/>
    <s v="Territorio 1"/>
    <x v="6"/>
    <s v="YO_TR_SSyO_Apoyo_a_tu_Plan_Laboral"/>
    <n v="8913"/>
    <n v="8"/>
    <x v="111"/>
    <n v="636000"/>
    <m/>
    <n v="8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m/>
    <x v="6"/>
    <x v="127"/>
    <s v="Territorio 1"/>
    <x v="6"/>
    <s v="YO_TR_SSyO_Apoyo_a_tu_Plan_Laboral"/>
    <n v="8913"/>
    <n v="8"/>
    <x v="111"/>
    <n v="636000"/>
    <m/>
    <n v="8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m/>
    <x v="6"/>
    <x v="128"/>
    <s v="Territorio 1"/>
    <x v="6"/>
    <s v="YO_TR_SSyO_Apoyo_a_tu_Plan_Laboral"/>
    <n v="8913"/>
    <n v="8"/>
    <x v="111"/>
    <n v="636000"/>
    <m/>
    <n v="8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m/>
    <x v="6"/>
    <x v="129"/>
    <s v="Territorio 1"/>
    <x v="6"/>
    <s v="YO_TR_SSyO_Apoyo_a_tu_Plan_Laboral"/>
    <n v="8913"/>
    <n v="8"/>
    <x v="111"/>
    <n v="636000"/>
    <m/>
    <n v="8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m/>
    <x v="6"/>
    <x v="130"/>
    <s v="Territorio 1"/>
    <x v="6"/>
    <s v="YO_TR_SSyO_Apoyo_a_tu_Plan_Laboral"/>
    <n v="8913"/>
    <n v="8"/>
    <x v="111"/>
    <n v="636000"/>
    <m/>
    <n v="8"/>
    <s v="NO"/>
    <s v="Persona"/>
    <s v="Grupo objetivo del Programa/Componente"/>
    <s v="Familias SSyOO "/>
    <x v="3"/>
    <s v="Licitación Pública Regular"/>
    <n v="1"/>
    <n v="891301"/>
    <s v="07"/>
    <n v="1"/>
    <s v="07-891301-01-22"/>
    <m/>
    <m/>
    <m/>
    <s v="--"/>
    <x v="30"/>
    <n v="15"/>
    <x v="35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  <m/>
    <m/>
  </r>
  <r>
    <m/>
    <x v="6"/>
    <x v="124"/>
    <s v="Territorio 1"/>
    <x v="3"/>
    <s v="YO_EMPR._Avanzado"/>
    <n v="4883"/>
    <n v="15"/>
    <x v="206"/>
    <n v="952727"/>
    <n v="15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429090"/>
    <m/>
    <m/>
    <n v="12861815"/>
    <m/>
    <m/>
    <m/>
    <m/>
    <n v="14290905"/>
    <n v="14290905"/>
    <s v="OK"/>
    <n v="2"/>
    <m/>
    <m/>
  </r>
  <r>
    <m/>
    <x v="6"/>
    <x v="131"/>
    <s v="Territorio 1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32"/>
    <s v="Territorio 1"/>
    <x v="3"/>
    <s v="YO_EMPR._Avanzado"/>
    <n v="4883"/>
    <n v="6"/>
    <x v="208"/>
    <n v="952727"/>
    <n v="6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571636"/>
    <m/>
    <m/>
    <n v="5144726"/>
    <m/>
    <m/>
    <m/>
    <m/>
    <n v="5716362"/>
    <n v="5716362"/>
    <s v="OK"/>
    <n v="2"/>
    <m/>
    <m/>
  </r>
  <r>
    <m/>
    <x v="6"/>
    <x v="133"/>
    <s v="Territorio 1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34"/>
    <s v="Territorio 1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35"/>
    <s v="Territorio 1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36"/>
    <s v="Territorio 1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1"/>
    <s v="07-4883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23"/>
    <s v="Territorio 2"/>
    <x v="3"/>
    <s v="YO_EMPR._Avanzado"/>
    <n v="4883"/>
    <n v="21"/>
    <x v="210"/>
    <n v="952727"/>
    <n v="21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00727"/>
    <m/>
    <m/>
    <n v="18006540"/>
    <m/>
    <m/>
    <m/>
    <m/>
    <n v="20007267"/>
    <n v="20007267"/>
    <s v="OK"/>
    <n v="2"/>
    <m/>
    <m/>
  </r>
  <r>
    <m/>
    <x v="6"/>
    <x v="137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38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39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15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40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41"/>
    <s v="Territorio 2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2"/>
    <s v="07-4883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42"/>
    <s v="Territorio 3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13"/>
    <s v="Territorio 3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43"/>
    <s v="Territorio 3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11"/>
    <s v="Territorio 3"/>
    <x v="3"/>
    <s v="YO_EMPR._Avanzado"/>
    <n v="4883"/>
    <n v="25"/>
    <x v="211"/>
    <n v="952727"/>
    <n v="25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381818"/>
    <m/>
    <m/>
    <n v="21436357"/>
    <m/>
    <m/>
    <m/>
    <m/>
    <n v="23818175"/>
    <n v="23818175"/>
    <s v="OK"/>
    <n v="2"/>
    <m/>
    <m/>
  </r>
  <r>
    <m/>
    <x v="6"/>
    <x v="119"/>
    <s v="Territorio 3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12"/>
    <s v="Territorio 3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44"/>
    <s v="Territorio 3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3"/>
    <s v="07-4883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26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27"/>
    <s v="Territorio 4"/>
    <x v="3"/>
    <s v="YO_EMPR._Avanzado"/>
    <n v="4883"/>
    <n v="8"/>
    <x v="209"/>
    <n v="952727"/>
    <n v="8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  <m/>
    <m/>
  </r>
  <r>
    <m/>
    <x v="6"/>
    <x v="129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28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45"/>
    <s v="Territorio 4"/>
    <x v="3"/>
    <s v="YO_EMPR._Avanzado"/>
    <n v="4883"/>
    <n v="22"/>
    <x v="212"/>
    <n v="952727"/>
    <n v="22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95999"/>
    <m/>
    <m/>
    <n v="18863995"/>
    <m/>
    <m/>
    <m/>
    <m/>
    <n v="20959994"/>
    <n v="20959994"/>
    <s v="OK"/>
    <n v="2"/>
    <m/>
    <m/>
  </r>
  <r>
    <m/>
    <x v="6"/>
    <x v="146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30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47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48"/>
    <s v="Territorio 4"/>
    <x v="3"/>
    <s v="YO_EMPR._Avanzado"/>
    <n v="4883"/>
    <n v="7"/>
    <x v="207"/>
    <n v="952727"/>
    <n v="7"/>
    <m/>
    <s v="SI"/>
    <s v="Persona"/>
    <s v="Grupo objetivo del Programa/Componente"/>
    <s v="Actividad economica independiente en funcionamiento "/>
    <x v="2"/>
    <s v="Licitación Pública Regular"/>
    <n v="1"/>
    <n v="488301"/>
    <s v="07"/>
    <n v="4"/>
    <s v="07-4883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  <m/>
    <m/>
  </r>
  <r>
    <m/>
    <x v="6"/>
    <x v="124"/>
    <s v="Territorio 1"/>
    <x v="3"/>
    <s v="YO_EMPR._Básico"/>
    <n v="4881"/>
    <n v="17"/>
    <x v="213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m/>
    <x v="6"/>
    <x v="131"/>
    <s v="Territorio 1"/>
    <x v="3"/>
    <s v="YO_EMPR._Básico"/>
    <n v="4881"/>
    <n v="12"/>
    <x v="214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m/>
    <x v="6"/>
    <x v="132"/>
    <s v="Territorio 1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33"/>
    <s v="Territorio 1"/>
    <x v="3"/>
    <s v="YO_EMPR._Básico"/>
    <n v="4881"/>
    <n v="12"/>
    <x v="214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m/>
    <x v="6"/>
    <x v="134"/>
    <s v="Territorio 1"/>
    <x v="3"/>
    <s v="YO_EMPR._Básico"/>
    <n v="4881"/>
    <n v="17"/>
    <x v="213"/>
    <n v="897098"/>
    <n v="17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  <m/>
    <m/>
  </r>
  <r>
    <m/>
    <x v="6"/>
    <x v="135"/>
    <s v="Territorio 1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36"/>
    <s v="Territorio 1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1"/>
    <s v="07-488101-01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23"/>
    <s v="Territorio 2"/>
    <x v="3"/>
    <s v="YO_EMPR._Básico"/>
    <n v="4881"/>
    <n v="20"/>
    <x v="216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m/>
    <x v="6"/>
    <x v="137"/>
    <s v="Territorio 2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38"/>
    <s v="Territorio 2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39"/>
    <s v="Territorio 2"/>
    <x v="3"/>
    <s v="YO_EMPR._Básico"/>
    <n v="4881"/>
    <n v="13"/>
    <x v="217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m/>
    <x v="6"/>
    <x v="115"/>
    <s v="Territorio 2"/>
    <x v="3"/>
    <s v="YO_EMPR._Básico"/>
    <n v="4881"/>
    <n v="13"/>
    <x v="217"/>
    <n v="897098"/>
    <n v="13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  <m/>
    <m/>
  </r>
  <r>
    <m/>
    <x v="6"/>
    <x v="140"/>
    <s v="Territorio 2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41"/>
    <s v="Territorio 2"/>
    <x v="3"/>
    <s v="YO_EMPR._Básico"/>
    <n v="4881"/>
    <n v="11"/>
    <x v="21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2"/>
    <s v="07-488101-02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m/>
    <x v="6"/>
    <x v="142"/>
    <s v="Territorio 3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13"/>
    <s v="Territorio 3"/>
    <x v="3"/>
    <s v="YO_EMPR._Básico"/>
    <n v="4881"/>
    <n v="20"/>
    <x v="216"/>
    <n v="897098"/>
    <n v="2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  <m/>
    <m/>
  </r>
  <r>
    <m/>
    <x v="6"/>
    <x v="143"/>
    <s v="Territorio 3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11"/>
    <s v="Territorio 3"/>
    <x v="3"/>
    <s v="YO_EMPR._Básico"/>
    <n v="4881"/>
    <n v="25"/>
    <x v="219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m/>
    <x v="6"/>
    <x v="119"/>
    <s v="Territorio 3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12"/>
    <s v="Territorio 3"/>
    <x v="3"/>
    <s v="YO_EMPR._Básico"/>
    <n v="4881"/>
    <n v="12"/>
    <x v="214"/>
    <n v="897098"/>
    <n v="12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  <m/>
    <m/>
  </r>
  <r>
    <m/>
    <x v="6"/>
    <x v="144"/>
    <s v="Territorio 3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3"/>
    <s v="07-488101-03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26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27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29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28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45"/>
    <s v="Territorio 4"/>
    <x v="3"/>
    <s v="YO_EMPR._Básico"/>
    <n v="4881"/>
    <n v="25"/>
    <x v="219"/>
    <n v="897098"/>
    <n v="25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  <m/>
    <m/>
  </r>
  <r>
    <m/>
    <x v="6"/>
    <x v="146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30"/>
    <s v="Territorio 4"/>
    <x v="3"/>
    <s v="YO_EMPR._Básico"/>
    <n v="4881"/>
    <n v="10"/>
    <x v="215"/>
    <n v="897098"/>
    <n v="10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  <m/>
    <m/>
  </r>
  <r>
    <m/>
    <x v="6"/>
    <x v="147"/>
    <s v="Territorio 4"/>
    <x v="3"/>
    <s v="YO_EMPR._Básico"/>
    <n v="4881"/>
    <n v="11"/>
    <x v="218"/>
    <n v="897098"/>
    <n v="11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  <m/>
    <m/>
  </r>
  <r>
    <m/>
    <x v="6"/>
    <x v="148"/>
    <s v="Territorio 4"/>
    <x v="3"/>
    <s v="YO_EMPR._Básico"/>
    <n v="4881"/>
    <n v="11"/>
    <x v="220"/>
    <n v="897092"/>
    <n v="11"/>
    <m/>
    <s v="SI"/>
    <s v="Persona"/>
    <s v="Grupo objetivo del Programa/Componente"/>
    <s v="poblacion objetivo regular del programa con acceso preferente , Personas con dependencia y cuidadores, Familias que viven en sectores rurales"/>
    <x v="2"/>
    <s v="Licitación Pública Regular"/>
    <n v="1"/>
    <n v="488101"/>
    <s v="07"/>
    <n v="4"/>
    <s v="07-488101-04-22"/>
    <m/>
    <d v="2022-03-07T00:00:00"/>
    <n v="15"/>
    <d v="2022-03-22T00:00:00"/>
    <x v="34"/>
    <n v="26"/>
    <x v="37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03"/>
    <m/>
    <m/>
    <m/>
    <m/>
    <n v="9868011"/>
    <n v="9868011"/>
    <s v="OK"/>
    <n v="2"/>
    <m/>
    <m/>
  </r>
  <r>
    <m/>
    <x v="6"/>
    <x v="7"/>
    <s v="Regional/Provincial"/>
    <x v="3"/>
    <s v="YO_EMPR._Feria_de_Emprendimiento"/>
    <n v="4889"/>
    <n v="80"/>
    <x v="221"/>
    <n v="750000"/>
    <n v="80"/>
    <m/>
    <s v="NO"/>
    <s v="Persona"/>
    <s v="Grupo objetivo del Programa/Componente"/>
    <s v="Actividad economica independiente en funcionamiento "/>
    <x v="0"/>
    <s v="Licitación Pública Regular"/>
    <n v="1"/>
    <n v="488901"/>
    <s v="07"/>
    <n v="1"/>
    <s v="07-488901-01-22"/>
    <m/>
    <m/>
    <m/>
    <s v="--"/>
    <x v="35"/>
    <n v="10"/>
    <x v="38"/>
    <d v="2022-08-14T00:00:00"/>
    <n v="10"/>
    <d v="2022-08-24T00:00:00"/>
    <d v="2022-08-25T00:00:00"/>
    <n v="21"/>
    <d v="2022-09-15T00:00:00"/>
    <n v="5"/>
    <d v="2023-02-15T00:00:00"/>
    <d v="2023-04-16T00:00:00"/>
    <m/>
    <m/>
    <m/>
    <m/>
    <m/>
    <m/>
    <m/>
    <m/>
    <n v="60000000"/>
    <m/>
    <m/>
    <m/>
    <n v="60000000"/>
    <n v="60000000"/>
    <s v="OK"/>
    <n v="1"/>
    <m/>
    <m/>
  </r>
  <r>
    <m/>
    <x v="6"/>
    <x v="124"/>
    <s v="Territorio 1"/>
    <x v="4"/>
    <s v="YO_EMP_SEM._Servicio_de_Apoyo_Integral_Regular"/>
    <n v="5811"/>
    <n v="10"/>
    <x v="44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m/>
    <x v="6"/>
    <x v="131"/>
    <s v="Territorio 1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3"/>
    <s v="Territorio 1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4"/>
    <s v="Territorio 1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6"/>
    <s v="Territorio 1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9"/>
    <s v="Territorio 1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1"/>
    <s v="07-581101-01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23"/>
    <s v="Territorio 2"/>
    <x v="4"/>
    <s v="YO_EMP_SEM._Servicio_de_Apoyo_Integral_Regular"/>
    <n v="5811"/>
    <n v="12"/>
    <x v="59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m/>
    <x v="6"/>
    <x v="137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8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5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2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50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4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0"/>
    <s v="Territorio 2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2"/>
    <s v="07-581101-02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1"/>
    <s v="Territorio 3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2"/>
    <s v="Territorio 3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3"/>
    <s v="Territorio 3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1"/>
    <s v="Territorio 3"/>
    <x v="4"/>
    <s v="YO_EMP_SEM._Servicio_de_Apoyo_Integral_Regular"/>
    <n v="5811"/>
    <n v="18"/>
    <x v="223"/>
    <n v="885000"/>
    <n v="18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593000"/>
    <m/>
    <m/>
    <n v="14337000"/>
    <m/>
    <m/>
    <m/>
    <m/>
    <n v="15930000"/>
    <n v="15930000"/>
    <s v="OK"/>
    <n v="2"/>
    <m/>
    <m/>
  </r>
  <r>
    <m/>
    <x v="6"/>
    <x v="119"/>
    <s v="Territorio 3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9"/>
    <s v="Territorio 3"/>
    <x v="4"/>
    <s v="YO_EMP_SEM._Servicio_de_Apoyo_Integral_Regular"/>
    <n v="5811"/>
    <n v="10"/>
    <x v="44"/>
    <n v="885000"/>
    <n v="10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  <m/>
    <m/>
  </r>
  <r>
    <m/>
    <x v="6"/>
    <x v="112"/>
    <s v="Territorio 3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3"/>
    <s v="07-581101-03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26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27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25"/>
    <s v="Territorio 4"/>
    <x v="4"/>
    <s v="YO_EMP_SEM._Servicio_de_Apoyo_Integral_Regular"/>
    <n v="5811"/>
    <n v="12"/>
    <x v="59"/>
    <n v="885000"/>
    <n v="12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  <m/>
    <m/>
  </r>
  <r>
    <m/>
    <x v="6"/>
    <x v="128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29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6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30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7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48"/>
    <s v="Territorio 4"/>
    <x v="4"/>
    <s v="YO_EMP_SEM._Servicio_de_Apoyo_Integral_Regular"/>
    <n v="5811"/>
    <n v="9"/>
    <x v="222"/>
    <n v="885000"/>
    <n v="9"/>
    <m/>
    <s v="NO"/>
    <s v="Persona"/>
    <s v="Grupo objetivo del Programa/Componente"/>
    <s v="Personas cesantes, ocupados precarios con una idea de negocio , con acceso preferente a perfiles de usuario : Personas con dependencia y cuidadores, Familias que viven en sectores rurales"/>
    <x v="2"/>
    <s v="Licitación Pública Regular"/>
    <n v="1"/>
    <n v="581101"/>
    <s v="07"/>
    <n v="4"/>
    <s v="07-581101-04-22"/>
    <m/>
    <d v="2022-03-07T00:00:00"/>
    <n v="15"/>
    <d v="2022-03-22T00:00:00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  <m/>
    <m/>
  </r>
  <r>
    <m/>
    <x v="6"/>
    <x v="111"/>
    <s v="Territorio 5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x v="3"/>
    <s v="Licitación Pública Regular"/>
    <n v="1"/>
    <n v="581101"/>
    <s v="07"/>
    <n v="5"/>
    <s v="07-581101-05-22"/>
    <m/>
    <m/>
    <m/>
    <s v="--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m/>
    <x v="6"/>
    <x v="125"/>
    <s v="Territorio 5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cesantes, ocupados precarios con una idea de negocio , perfiles de usuario tales como: Persona Cumpliendo Condena, Teleton"/>
    <x v="3"/>
    <s v="Licitación Pública Regular"/>
    <n v="1"/>
    <n v="581101"/>
    <s v="07"/>
    <n v="5"/>
    <s v="07-581101-05-22"/>
    <m/>
    <m/>
    <m/>
    <s v="--"/>
    <x v="34"/>
    <n v="30"/>
    <x v="35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  <m/>
    <m/>
  </r>
  <r>
    <m/>
    <x v="6"/>
    <x v="124"/>
    <s v="Territorio 1"/>
    <x v="5"/>
    <s v="YO_EMP_SEM._Servicio_de_Apoyo_Integral_SSyO"/>
    <n v="5911"/>
    <n v="50"/>
    <x v="49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1"/>
    <s v="07-591101-01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m/>
    <x v="6"/>
    <x v="131"/>
    <s v="Territorio 1"/>
    <x v="5"/>
    <s v="YO_EMP_SEM._Servicio_de_Apoyo_Integral_SSyO"/>
    <n v="5911"/>
    <n v="28"/>
    <x v="225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1"/>
    <s v="07-591101-01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m/>
    <x v="6"/>
    <x v="133"/>
    <s v="Territorio 1"/>
    <x v="5"/>
    <s v="YO_EMP_SEM._Servicio_de_Apoyo_Integral_SSyO"/>
    <n v="5911"/>
    <n v="34"/>
    <x v="226"/>
    <n v="818000"/>
    <m/>
    <n v="34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1"/>
    <s v="07-591101-01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781200"/>
    <m/>
    <m/>
    <n v="25030800"/>
    <m/>
    <m/>
    <m/>
    <m/>
    <n v="27812000"/>
    <n v="27812000"/>
    <s v="OK"/>
    <n v="2"/>
    <m/>
    <m/>
  </r>
  <r>
    <m/>
    <x v="6"/>
    <x v="134"/>
    <s v="Territorio 2"/>
    <x v="5"/>
    <s v="YO_EMP_SEM._Servicio_de_Apoyo_Integral_SSyO"/>
    <n v="5911"/>
    <n v="33"/>
    <x v="227"/>
    <n v="818000"/>
    <m/>
    <n v="3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2"/>
    <s v="07-591101-02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699400"/>
    <m/>
    <m/>
    <n v="24294600"/>
    <m/>
    <m/>
    <m/>
    <m/>
    <n v="26994000"/>
    <n v="26994000"/>
    <s v="OK"/>
    <n v="2"/>
    <m/>
    <m/>
  </r>
  <r>
    <m/>
    <x v="6"/>
    <x v="116"/>
    <s v="Territorio 2"/>
    <x v="5"/>
    <s v="YO_EMP_SEM._Servicio_de_Apoyo_Integral_SSyO"/>
    <n v="5911"/>
    <n v="23"/>
    <x v="228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2"/>
    <s v="07-591101-02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m/>
    <x v="6"/>
    <x v="149"/>
    <s v="Territorio 2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2"/>
    <s v="07-591101-02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m/>
    <x v="6"/>
    <x v="123"/>
    <s v="Territorio 2"/>
    <x v="5"/>
    <s v="YO_EMP_SEM._Servicio_de_Apoyo_Integral_SSyO"/>
    <n v="5911"/>
    <n v="50"/>
    <x v="49"/>
    <n v="818000"/>
    <m/>
    <n v="5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2"/>
    <s v="07-591101-02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  <m/>
    <m/>
  </r>
  <r>
    <m/>
    <x v="6"/>
    <x v="141"/>
    <s v="Territorio 3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3"/>
    <s v="07-591101-03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m/>
    <x v="6"/>
    <x v="137"/>
    <s v="Territorio 3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3"/>
    <s v="07-591101-03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m/>
    <x v="6"/>
    <x v="138"/>
    <s v="Territorio 3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3"/>
    <s v="07-591101-03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m/>
    <x v="6"/>
    <x v="115"/>
    <s v="Territorio 3"/>
    <x v="5"/>
    <s v="YO_EMP_SEM._Servicio_de_Apoyo_Integral_SSyO"/>
    <n v="5911"/>
    <n v="22"/>
    <x v="23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3"/>
    <s v="07-591101-03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m/>
    <x v="6"/>
    <x v="142"/>
    <s v="Territorio 4"/>
    <x v="5"/>
    <s v="YO_EMP_SEM._Servicio_de_Apoyo_Integral_SSyO"/>
    <n v="5911"/>
    <n v="22"/>
    <x v="230"/>
    <n v="818000"/>
    <m/>
    <n v="22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4"/>
    <s v="07-591101-04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  <m/>
    <m/>
  </r>
  <r>
    <m/>
    <x v="6"/>
    <x v="150"/>
    <s v="Territorio 4"/>
    <x v="5"/>
    <s v="YO_EMP_SEM._Servicio_de_Apoyo_Integral_SSyO"/>
    <n v="5911"/>
    <n v="19"/>
    <x v="231"/>
    <n v="818000"/>
    <m/>
    <n v="19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4"/>
    <s v="07-591101-04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554200"/>
    <m/>
    <m/>
    <n v="13987800"/>
    <m/>
    <m/>
    <m/>
    <m/>
    <n v="15542000"/>
    <n v="15542000"/>
    <s v="OK"/>
    <n v="2"/>
    <m/>
    <m/>
  </r>
  <r>
    <m/>
    <x v="6"/>
    <x v="113"/>
    <s v="Territorio 4"/>
    <x v="5"/>
    <s v="YO_EMP_SEM._Servicio_de_Apoyo_Integral_SSyO"/>
    <n v="5911"/>
    <n v="45"/>
    <x v="232"/>
    <n v="818000"/>
    <m/>
    <n v="4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4"/>
    <s v="07-591101-04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3681000"/>
    <m/>
    <m/>
    <n v="33129000"/>
    <m/>
    <m/>
    <m/>
    <m/>
    <n v="36810000"/>
    <n v="36810000"/>
    <s v="OK"/>
    <n v="2"/>
    <m/>
    <m/>
  </r>
  <r>
    <m/>
    <x v="6"/>
    <x v="114"/>
    <s v="Territorio 4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4"/>
    <s v="07-591101-04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11"/>
    <s v="Territorio 4"/>
    <x v="5"/>
    <s v="YO_EMP_SEM._Servicio_de_Apoyo_Integral_SSyO"/>
    <n v="5911"/>
    <n v="70"/>
    <x v="234"/>
    <n v="818000"/>
    <m/>
    <n v="70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4"/>
    <s v="07-591101-04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5726000"/>
    <m/>
    <m/>
    <n v="51534000"/>
    <m/>
    <m/>
    <m/>
    <m/>
    <n v="57260000"/>
    <n v="57260000"/>
    <s v="OK"/>
    <n v="2"/>
    <m/>
    <m/>
  </r>
  <r>
    <m/>
    <x v="6"/>
    <x v="140"/>
    <s v="Territorio 5"/>
    <x v="5"/>
    <s v="YO_EMP_SEM._Servicio_de_Apoyo_Integral_SSyO"/>
    <n v="5911"/>
    <n v="23"/>
    <x v="228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5"/>
    <s v="07-591101-05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m/>
    <x v="6"/>
    <x v="132"/>
    <s v="Territorio 5"/>
    <x v="5"/>
    <s v="YO_EMP_SEM._Servicio_de_Apoyo_Integral_SSyO"/>
    <n v="5911"/>
    <n v="23"/>
    <x v="228"/>
    <n v="818000"/>
    <m/>
    <n v="23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5"/>
    <s v="07-591101-05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  <m/>
    <m/>
  </r>
  <r>
    <m/>
    <x v="6"/>
    <x v="119"/>
    <s v="Territorio 5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5"/>
    <s v="07-591101-05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39"/>
    <s v="Territorio 5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5"/>
    <s v="07-591101-05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  <m/>
    <m/>
  </r>
  <r>
    <m/>
    <x v="6"/>
    <x v="112"/>
    <s v="Territorio 5"/>
    <x v="5"/>
    <s v="YO_EMP_SEM._Servicio_de_Apoyo_Integral_SSyO"/>
    <n v="5911"/>
    <n v="28"/>
    <x v="225"/>
    <n v="818000"/>
    <m/>
    <n v="28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5"/>
    <s v="07-591101-05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  <m/>
    <m/>
  </r>
  <r>
    <m/>
    <x v="6"/>
    <x v="125"/>
    <s v="Territorio 6"/>
    <x v="5"/>
    <s v="YO_EMP_SEM._Servicio_de_Apoyo_Integral_SSyO"/>
    <n v="5911"/>
    <n v="61"/>
    <x v="235"/>
    <n v="818000"/>
    <m/>
    <n v="61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6"/>
    <s v="07-591101-06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989800"/>
    <m/>
    <m/>
    <n v="44908200"/>
    <m/>
    <m/>
    <m/>
    <m/>
    <n v="49898000"/>
    <n v="49898000"/>
    <s v="OK"/>
    <n v="2"/>
    <m/>
    <m/>
  </r>
  <r>
    <m/>
    <x v="6"/>
    <x v="126"/>
    <s v="Territorio 6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6"/>
    <s v="07-591101-06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27"/>
    <s v="Territorio 6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6"/>
    <s v="07-591101-06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28"/>
    <s v="Territorio 6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6"/>
    <s v="07-591101-06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29"/>
    <s v="Territorio 7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7"/>
    <s v="07-591101-07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46"/>
    <s v="Territorio 7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7"/>
    <s v="07-591101-07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30"/>
    <s v="Territorio 7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7"/>
    <s v="07-591101-07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47"/>
    <s v="Territorio 7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7"/>
    <s v="07-591101-07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6"/>
    <x v="148"/>
    <s v="Territorio 7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x v="2"/>
    <s v="Licitación Pública Regular"/>
    <n v="1"/>
    <n v="591101"/>
    <s v="07"/>
    <n v="7"/>
    <s v="07-591101-07-22"/>
    <m/>
    <d v="2022-03-07T00:00:00"/>
    <n v="15"/>
    <d v="2022-03-22T00:00:00"/>
    <x v="34"/>
    <n v="30"/>
    <x v="35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  <m/>
    <m/>
  </r>
  <r>
    <m/>
    <x v="7"/>
    <x v="151"/>
    <s v="Provincia de Arauco"/>
    <x v="0"/>
    <s v="Fortalecimiento_Planes_de_Trabajo_Familiar"/>
    <n v="3881"/>
    <n v="30"/>
    <x v="0"/>
    <n v="600000"/>
    <n v="30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1"/>
    <s v="08-388101-01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m/>
    <x v="7"/>
    <x v="152"/>
    <s v="Provincia de Arauco"/>
    <x v="0"/>
    <s v="Fortalecimiento_Planes_de_Trabajo_Familiar"/>
    <n v="3881"/>
    <n v="36"/>
    <x v="236"/>
    <n v="601000"/>
    <n v="36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1"/>
    <s v="08-388101-01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63600"/>
    <m/>
    <m/>
    <n v="19472400"/>
    <m/>
    <m/>
    <m/>
    <m/>
    <n v="21636000"/>
    <n v="21636000"/>
    <s v="OK"/>
    <n v="2"/>
    <m/>
    <m/>
  </r>
  <r>
    <m/>
    <x v="7"/>
    <x v="153"/>
    <s v="Provincia de BioBío"/>
    <x v="0"/>
    <s v="Fortalecimiento_Planes_de_Trabajo_Familiar"/>
    <n v="3881"/>
    <n v="30"/>
    <x v="0"/>
    <n v="600000"/>
    <n v="30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2"/>
    <s v="08-388101-02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m/>
    <x v="7"/>
    <x v="154"/>
    <s v="Provincia de BioBío"/>
    <x v="0"/>
    <s v="Fortalecimiento_Planes_de_Trabajo_Familiar"/>
    <n v="3881"/>
    <n v="30"/>
    <x v="0"/>
    <n v="600000"/>
    <n v="30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2"/>
    <s v="08-388101-02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m/>
    <x v="7"/>
    <x v="155"/>
    <s v="Provincia de BioBío"/>
    <x v="0"/>
    <s v="Fortalecimiento_Planes_de_Trabajo_Familiar"/>
    <n v="3881"/>
    <n v="35"/>
    <x v="237"/>
    <n v="601000"/>
    <n v="35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2"/>
    <s v="08-388101-02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3500"/>
    <m/>
    <m/>
    <n v="18931500"/>
    <m/>
    <m/>
    <m/>
    <m/>
    <n v="21035000"/>
    <n v="21035000"/>
    <s v="OK"/>
    <n v="2"/>
    <m/>
    <m/>
  </r>
  <r>
    <m/>
    <x v="7"/>
    <x v="156"/>
    <s v="Provincia de Concepción"/>
    <x v="0"/>
    <s v="Fortalecimiento_Planes_de_Trabajo_Familiar"/>
    <n v="3881"/>
    <n v="30"/>
    <x v="0"/>
    <n v="600000"/>
    <n v="30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3"/>
    <s v="08-388101-03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  <m/>
    <m/>
  </r>
  <r>
    <m/>
    <x v="7"/>
    <x v="157"/>
    <s v="Provincia de Concepción"/>
    <x v="0"/>
    <s v="Fortalecimiento_Planes_de_Trabajo_Familiar"/>
    <n v="3881"/>
    <n v="35"/>
    <x v="238"/>
    <n v="600382"/>
    <n v="35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3"/>
    <s v="08-388101-03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1337"/>
    <m/>
    <m/>
    <n v="18912029"/>
    <m/>
    <m/>
    <m/>
    <m/>
    <n v="21013366"/>
    <n v="21013366"/>
    <s v="OK"/>
    <n v="2"/>
    <m/>
    <m/>
  </r>
  <r>
    <m/>
    <x v="7"/>
    <x v="158"/>
    <s v="Provincia de Concepción"/>
    <x v="0"/>
    <s v="Fortalecimiento_Planes_de_Trabajo_Familiar"/>
    <n v="3881"/>
    <n v="32"/>
    <x v="69"/>
    <n v="600000"/>
    <n v="32"/>
    <n v="0"/>
    <s v="SI"/>
    <s v="Hogar (Aplica en Acción)"/>
    <s v="Hogares del 60% de vulnerabilidad según RSH/niños, niñas y adolescentes hasta 18 años."/>
    <m/>
    <x v="0"/>
    <s v="Licitación Pública Regular"/>
    <n v="1"/>
    <n v="388101"/>
    <s v="08"/>
    <n v="3"/>
    <s v="08-388101-03-22"/>
    <m/>
    <m/>
    <m/>
    <s v="--"/>
    <x v="36"/>
    <n v="20"/>
    <x v="33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920000"/>
    <m/>
    <m/>
    <n v="17280000"/>
    <m/>
    <m/>
    <m/>
    <m/>
    <n v="19200000"/>
    <n v="19200000"/>
    <s v="OK"/>
    <n v="2"/>
    <m/>
    <m/>
  </r>
  <r>
    <m/>
    <x v="7"/>
    <x v="7"/>
    <s v="Provincia de Arauco"/>
    <x v="1"/>
    <s v="Financiamiento_iniciativas_autogestionadas"/>
    <n v="3701"/>
    <n v="3"/>
    <x v="34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x v="1"/>
    <s v="Licitación Pública Regular"/>
    <n v="1"/>
    <n v="370101"/>
    <s v="08"/>
    <n v="1"/>
    <s v="08-370101-01-22"/>
    <m/>
    <m/>
    <m/>
    <s v="--"/>
    <x v="37"/>
    <n v="15"/>
    <x v="39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m/>
    <x v="7"/>
    <x v="7"/>
    <s v="Provincia de BioBío"/>
    <x v="1"/>
    <s v="Financiamiento_iniciativas_autogestionadas"/>
    <n v="3701"/>
    <n v="3"/>
    <x v="34"/>
    <n v="2088000"/>
    <n v="3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x v="1"/>
    <s v="Licitación Pública Regular"/>
    <n v="1"/>
    <n v="370101"/>
    <s v="08"/>
    <n v="1"/>
    <s v="08-370101-01-22"/>
    <m/>
    <m/>
    <m/>
    <s v="--"/>
    <x v="37"/>
    <n v="15"/>
    <x v="39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  <m/>
    <m/>
  </r>
  <r>
    <m/>
    <x v="7"/>
    <x v="7"/>
    <s v="Provincia de Concepción"/>
    <x v="1"/>
    <s v="Financiamiento_iniciativas_autogestionadas"/>
    <n v="3701"/>
    <n v="4"/>
    <x v="71"/>
    <n v="2088000"/>
    <n v="4"/>
    <n v="0"/>
    <s v="SI"/>
    <s v="Organización (Aplica en Accion Autogestonada)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x v="1"/>
    <s v="Licitación Pública Regular"/>
    <n v="1"/>
    <n v="370101"/>
    <s v="08"/>
    <n v="1"/>
    <s v="08-370101-01-22"/>
    <m/>
    <m/>
    <m/>
    <s v="--"/>
    <x v="37"/>
    <n v="15"/>
    <x v="39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8352000"/>
    <m/>
    <m/>
    <m/>
    <m/>
    <m/>
    <m/>
    <n v="8352000"/>
    <n v="8352000"/>
    <s v="OK"/>
    <n v="1"/>
    <m/>
    <m/>
  </r>
  <r>
    <m/>
    <x v="7"/>
    <x v="159"/>
    <s v="Provincia de Concepción"/>
    <x v="2"/>
    <s v="Accion_local_territorios_vulnerables"/>
    <n v="7233"/>
    <n v="1"/>
    <x v="5"/>
    <n v="35700000"/>
    <n v="1"/>
    <n v="0"/>
    <s v="NO"/>
    <s v="Territorios/Barrios (Aplica en Acción Local)"/>
    <s v="Grupo objetivo del Programa/Componente"/>
    <s v="Territorios vulnerables, siendo estos barrios para sectores urbanos, con alta presencia de familias en situación de vulnerabilidad. Con proyección para vincular el programa al ámbito público y privado"/>
    <x v="0"/>
    <s v="Licitación Pública Regular"/>
    <n v="1"/>
    <n v="723301"/>
    <s v="08"/>
    <n v="1"/>
    <s v="08-723301-01-22"/>
    <m/>
    <m/>
    <m/>
    <s v="--"/>
    <x v="14"/>
    <n v="15"/>
    <x v="40"/>
    <d v="2022-04-07T00:00:00"/>
    <n v="15"/>
    <d v="2022-04-22T00:00:00"/>
    <d v="2022-04-28T00:00:00"/>
    <n v="10"/>
    <d v="2022-05-08T00:00:00"/>
    <n v="11"/>
    <d v="2023-04-08T00:00:00"/>
    <d v="2023-06-07T00:00:00"/>
    <m/>
    <m/>
    <m/>
    <m/>
    <n v="3570000"/>
    <m/>
    <m/>
    <n v="32130000"/>
    <m/>
    <m/>
    <m/>
    <m/>
    <n v="35700000"/>
    <n v="35700000"/>
    <s v="OK"/>
    <n v="2"/>
    <m/>
    <m/>
  </r>
  <r>
    <m/>
    <x v="7"/>
    <x v="160"/>
    <s v="ARAUCO - CONCEPCION 1"/>
    <x v="6"/>
    <s v="YO_TR_SSyO_Apoyo_a_tu_Plan_Laboral"/>
    <n v="8913"/>
    <n v="20"/>
    <x v="190"/>
    <n v="636000"/>
    <n v="0"/>
    <n v="20"/>
    <s v="NO"/>
    <s v="Persona"/>
    <s v="Grupo objetivo del Programa/Componente"/>
    <s v="Personas mayores de 18 años pertenecientes al SSYO con trayectoria laboral y sesion laboral"/>
    <x v="2"/>
    <s v="Licitación Pública Regular"/>
    <n v="1"/>
    <n v="891301"/>
    <s v="08"/>
    <n v="1"/>
    <s v="08-891301-01-22"/>
    <m/>
    <d v="2022-03-15T00:00:00"/>
    <n v="21"/>
    <d v="2022-04-05T00:00:00"/>
    <x v="38"/>
    <n v="20"/>
    <x v="41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m/>
    <x v="7"/>
    <x v="152"/>
    <s v="ARAUCO - CONCEPCION 1"/>
    <x v="6"/>
    <s v="YO_TR_SSyO_Apoyo_a_tu_Plan_Laboral"/>
    <n v="8913"/>
    <n v="25"/>
    <x v="239"/>
    <n v="636000"/>
    <n v="0"/>
    <n v="25"/>
    <s v="NO"/>
    <s v="Persona"/>
    <s v="Grupo objetivo del Programa/Componente"/>
    <s v="Personas mayores de 18 años pertenecientes al SSYO con trayectoria laboral y sesion laboral"/>
    <x v="2"/>
    <s v="Licitación Pública Regular"/>
    <n v="1"/>
    <n v="891301"/>
    <s v="08"/>
    <n v="1"/>
    <s v="08-891301-01-22"/>
    <m/>
    <d v="2022-03-15T00:00:00"/>
    <n v="21"/>
    <d v="2022-04-05T00:00:00"/>
    <x v="38"/>
    <n v="20"/>
    <x v="41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m/>
    <x v="7"/>
    <x v="161"/>
    <s v="ARAUCO - CONCEPCION 1"/>
    <x v="6"/>
    <s v="YO_TR_SSyO_Apoyo_a_tu_Plan_Laboral"/>
    <n v="8913"/>
    <n v="20"/>
    <x v="190"/>
    <n v="636000"/>
    <n v="0"/>
    <n v="20"/>
    <s v="NO"/>
    <s v="Persona"/>
    <s v="Grupo objetivo del Programa/Componente"/>
    <s v="Personas mayores de 18 años pertenecientes al SSYO con trayectoria laboral y sesion laboral"/>
    <x v="2"/>
    <s v="Licitación Pública Regular"/>
    <n v="1"/>
    <n v="891301"/>
    <s v="08"/>
    <n v="1"/>
    <s v="08-891301-01-22"/>
    <m/>
    <d v="2022-03-15T00:00:00"/>
    <n v="21"/>
    <d v="2022-04-05T00:00:00"/>
    <x v="38"/>
    <n v="20"/>
    <x v="41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  <m/>
    <m/>
  </r>
  <r>
    <m/>
    <x v="7"/>
    <x v="162"/>
    <s v="ARAUCO - CONCEPCION 1"/>
    <x v="6"/>
    <s v="YO_TR_SSyO_Apoyo_a_tu_Plan_Laboral"/>
    <n v="8913"/>
    <n v="25"/>
    <x v="239"/>
    <n v="636000"/>
    <n v="0"/>
    <n v="25"/>
    <s v="NO"/>
    <s v="Persona"/>
    <s v="Grupo objetivo del Programa/Componente"/>
    <s v="Personas mayores de 18 años pertenecientes al SSYO con trayectoria laboral y sesion laboral"/>
    <x v="2"/>
    <s v="Licitación Pública Regular"/>
    <n v="1"/>
    <n v="891301"/>
    <s v="08"/>
    <n v="1"/>
    <s v="08-891301-01-22"/>
    <m/>
    <d v="2022-03-15T00:00:00"/>
    <n v="21"/>
    <d v="2022-04-05T00:00:00"/>
    <x v="38"/>
    <n v="20"/>
    <x v="41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  <m/>
    <m/>
  </r>
  <r>
    <m/>
    <x v="7"/>
    <x v="163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64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62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65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59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66"/>
    <s v="CONCEPCION 1 AV"/>
    <x v="3"/>
    <s v="YO_EMPR._Avanzado"/>
    <n v="4883"/>
    <n v="16"/>
    <x v="240"/>
    <n v="950000"/>
    <n v="16"/>
    <n v="0"/>
    <s v="NO"/>
    <s v="Persona"/>
    <s v="Grupo objetivo del Programa/Componente"/>
    <s v="Personas que realizan una actividad económica independiente, que estén en situación de pobreza (40% RSH). Sus ventas deben ser de $400.000 hasta $1500000 mensual. YEA FORMALIZACIÓN"/>
    <x v="3"/>
    <s v="Licitación Pública Regular"/>
    <n v="3"/>
    <n v="488303"/>
    <s v="08"/>
    <n v="1"/>
    <s v="08-488303-01-22"/>
    <m/>
    <m/>
    <m/>
    <s v="--"/>
    <x v="39"/>
    <n v="15"/>
    <x v="42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  <m/>
    <m/>
  </r>
  <r>
    <m/>
    <x v="7"/>
    <x v="155"/>
    <s v="BIOBIO 1"/>
    <x v="3"/>
    <s v="YO_EMPR._Básico"/>
    <n v="4881"/>
    <n v="14"/>
    <x v="241"/>
    <n v="1000000"/>
    <n v="1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3"/>
    <s v="08-488101-03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400000"/>
    <m/>
    <m/>
    <n v="12600000"/>
    <m/>
    <m/>
    <m/>
    <n v="14000000"/>
    <n v="14000000"/>
    <s v="OK"/>
    <n v="2"/>
    <m/>
    <m/>
  </r>
  <r>
    <m/>
    <x v="7"/>
    <x v="167"/>
    <s v="BIOBIO 3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5"/>
    <s v="08-488101-05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60"/>
    <s v="Arauco 2"/>
    <x v="3"/>
    <s v="YO_EMPR._Básico"/>
    <n v="4881"/>
    <n v="28"/>
    <x v="243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2"/>
    <s v="08-488101-02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m/>
    <x v="7"/>
    <x v="168"/>
    <s v="BIOBIO 3"/>
    <x v="3"/>
    <s v="YO_EMPR._Básico"/>
    <n v="4881"/>
    <n v="24"/>
    <x v="244"/>
    <n v="960000"/>
    <n v="24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5"/>
    <s v="08-488101-05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04000"/>
    <m/>
    <m/>
    <n v="20736000"/>
    <m/>
    <m/>
    <m/>
    <n v="23040000"/>
    <n v="23040000"/>
    <s v="OK"/>
    <n v="2"/>
    <m/>
    <m/>
  </r>
  <r>
    <m/>
    <x v="7"/>
    <x v="151"/>
    <s v="Arauco 1"/>
    <x v="3"/>
    <s v="YO_EMPR._Básico"/>
    <n v="4881"/>
    <n v="25"/>
    <x v="40"/>
    <n v="100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1"/>
    <s v="08-488101-01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500000"/>
    <m/>
    <m/>
    <n v="22500000"/>
    <m/>
    <m/>
    <m/>
    <n v="25000000"/>
    <n v="25000000"/>
    <s v="OK"/>
    <n v="2"/>
    <m/>
    <m/>
  </r>
  <r>
    <m/>
    <x v="7"/>
    <x v="169"/>
    <s v="CONCEPCION 1 "/>
    <x v="3"/>
    <s v="YO_EMPR._Básico"/>
    <n v="4881"/>
    <n v="50"/>
    <x v="81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6"/>
    <s v="08-488101-06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m/>
    <x v="7"/>
    <x v="170"/>
    <s v="Arauco 1"/>
    <x v="3"/>
    <s v="YO_EMPR._Básico"/>
    <n v="4881"/>
    <n v="20"/>
    <x v="38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1"/>
    <s v="08-488101-01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m/>
    <x v="7"/>
    <x v="162"/>
    <s v="CONCEPCION 2"/>
    <x v="3"/>
    <s v="YO_EMPR._Básico"/>
    <n v="4881"/>
    <n v="25"/>
    <x v="245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7"/>
    <s v="08-488101-07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m/>
    <x v="7"/>
    <x v="152"/>
    <s v="Arauco 2"/>
    <x v="3"/>
    <s v="YO_EMPR._Básico"/>
    <n v="4881"/>
    <n v="28"/>
    <x v="243"/>
    <n v="970000"/>
    <n v="28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2"/>
    <s v="08-488101-02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  <m/>
    <m/>
  </r>
  <r>
    <m/>
    <x v="7"/>
    <x v="156"/>
    <s v="CONCEPCION 1"/>
    <x v="3"/>
    <s v="YO_EMPR._Básico"/>
    <n v="4881"/>
    <n v="50"/>
    <x v="81"/>
    <n v="950000"/>
    <n v="5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6"/>
    <s v="08-488101-06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  <m/>
    <m/>
  </r>
  <r>
    <m/>
    <x v="7"/>
    <x v="158"/>
    <s v="CONCEPCION 4"/>
    <x v="3"/>
    <s v="YO_EMPR._Básico"/>
    <n v="4881"/>
    <n v="22"/>
    <x v="246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9"/>
    <s v="08-488101-09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m/>
    <x v="7"/>
    <x v="171"/>
    <s v="BIOBIO 3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5"/>
    <s v="08-488101-05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72"/>
    <s v="Arauco 1"/>
    <x v="3"/>
    <s v="YO_EMPR._Básico"/>
    <n v="4881"/>
    <n v="29"/>
    <x v="247"/>
    <n v="970000"/>
    <n v="29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1"/>
    <s v="08-488101-01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813000"/>
    <m/>
    <m/>
    <n v="25317000"/>
    <m/>
    <m/>
    <m/>
    <n v="28130000"/>
    <n v="28130000"/>
    <s v="OK"/>
    <n v="2"/>
    <m/>
    <m/>
  </r>
  <r>
    <m/>
    <x v="7"/>
    <x v="173"/>
    <s v="BIOBIO 1"/>
    <x v="3"/>
    <s v="YO_EMPR._Básico"/>
    <n v="4881"/>
    <n v="40"/>
    <x v="85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3"/>
    <s v="08-488101-03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m/>
    <x v="7"/>
    <x v="161"/>
    <s v="CONCEPCION 2"/>
    <x v="3"/>
    <s v="YO_EMPR._Básico"/>
    <n v="4881"/>
    <n v="40"/>
    <x v="85"/>
    <n v="950000"/>
    <n v="4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7"/>
    <s v="08-488101-07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  <m/>
    <m/>
  </r>
  <r>
    <m/>
    <x v="7"/>
    <x v="174"/>
    <s v="BIOBIO 2"/>
    <x v="3"/>
    <s v="YO_EMPR._Básico"/>
    <n v="4881"/>
    <n v="20"/>
    <x v="69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4"/>
    <s v="08-488101-04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m/>
    <x v="7"/>
    <x v="175"/>
    <s v="BIOBIO 2"/>
    <x v="3"/>
    <s v="YO_EMPR._Básico"/>
    <n v="4881"/>
    <n v="20"/>
    <x v="69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4"/>
    <s v="08-488101-04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m/>
    <x v="7"/>
    <x v="176"/>
    <s v="BIOBIO 2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4"/>
    <s v="08-488101-04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53"/>
    <s v="BIOBIO 1"/>
    <x v="3"/>
    <s v="YO_EMPR._Básico"/>
    <n v="4881"/>
    <n v="16"/>
    <x v="248"/>
    <n v="960000"/>
    <n v="16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3"/>
    <s v="08-488101-03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536000"/>
    <m/>
    <m/>
    <n v="13824000"/>
    <m/>
    <m/>
    <m/>
    <n v="15360000"/>
    <n v="15360000"/>
    <s v="OK"/>
    <n v="2"/>
    <m/>
    <m/>
  </r>
  <r>
    <m/>
    <x v="7"/>
    <x v="177"/>
    <s v="BIOBIO 2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4"/>
    <s v="08-488101-04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66"/>
    <s v="CONCEPCION 4"/>
    <x v="3"/>
    <s v="YO_EMPR._Básico"/>
    <n v="4881"/>
    <n v="35"/>
    <x v="249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9"/>
    <s v="08-488101-09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m/>
    <x v="7"/>
    <x v="178"/>
    <s v="BIOBIO 3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5"/>
    <s v="08-488101-05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54"/>
    <s v="BIOBIO 1"/>
    <x v="3"/>
    <s v="YO_EMPR._Básico"/>
    <n v="4881"/>
    <n v="20"/>
    <x v="69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3"/>
    <s v="08-488101-03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m/>
    <x v="7"/>
    <x v="157"/>
    <s v="CONCEPCION 2"/>
    <x v="3"/>
    <s v="YO_EMPR._Básico"/>
    <n v="4881"/>
    <n v="22"/>
    <x v="246"/>
    <n v="960000"/>
    <n v="2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7"/>
    <s v="08-488101-07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m/>
    <x v="7"/>
    <x v="159"/>
    <s v="CONCEPCION 4"/>
    <x v="3"/>
    <s v="YO_EMPR._Básico"/>
    <n v="4881"/>
    <n v="35"/>
    <x v="249"/>
    <n v="950000"/>
    <n v="3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9"/>
    <s v="08-488101-09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m/>
    <x v="7"/>
    <x v="179"/>
    <s v="Arauco 1"/>
    <x v="3"/>
    <s v="YO_EMPR._Básico"/>
    <n v="4881"/>
    <n v="20"/>
    <x v="38"/>
    <n v="100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1"/>
    <s v="08-488101-01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  <m/>
    <m/>
  </r>
  <r>
    <m/>
    <x v="7"/>
    <x v="180"/>
    <s v="BIOBIO 2"/>
    <x v="3"/>
    <s v="YO_EMPR._Básico"/>
    <n v="4881"/>
    <n v="12"/>
    <x v="242"/>
    <n v="960000"/>
    <n v="12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4"/>
    <s v="08-488101-04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  <m/>
    <m/>
  </r>
  <r>
    <m/>
    <x v="7"/>
    <x v="181"/>
    <s v="BIOBIO 3"/>
    <x v="3"/>
    <s v="YO_EMPR._Básico"/>
    <n v="4881"/>
    <n v="20"/>
    <x v="69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5"/>
    <s v="08-488101-05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  <m/>
    <m/>
  </r>
  <r>
    <m/>
    <x v="7"/>
    <x v="182"/>
    <s v="Arauco 2"/>
    <x v="3"/>
    <s v="YO_EMPR._Básico"/>
    <n v="4881"/>
    <n v="25"/>
    <x v="250"/>
    <n v="97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n v="1"/>
    <n v="488101"/>
    <s v="08"/>
    <n v="2"/>
    <s v="08-488101-02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425000"/>
    <m/>
    <m/>
    <n v="21825000"/>
    <m/>
    <m/>
    <m/>
    <n v="24250000"/>
    <n v="24250000"/>
    <s v="OK"/>
    <n v="2"/>
    <m/>
    <m/>
  </r>
  <r>
    <s v="Piloto"/>
    <x v="7"/>
    <x v="183"/>
    <s v="CONCEPCION 3"/>
    <x v="3"/>
    <s v="YO_EMPR._Básico_Piloto"/>
    <n v="4872"/>
    <n v="22"/>
    <x v="246"/>
    <n v="960000"/>
    <n v="20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s v="01"/>
    <s v="487201"/>
    <s v="08"/>
    <s v="08"/>
    <s v="08-487201-08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  <m/>
    <m/>
  </r>
  <r>
    <s v="Piloto"/>
    <x v="7"/>
    <x v="164"/>
    <s v="CONCEPCION 3"/>
    <x v="3"/>
    <s v="YO_EMPR._Básico_Piloto"/>
    <n v="4872"/>
    <n v="25"/>
    <x v="245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s v="01"/>
    <s v="487201"/>
    <s v="08"/>
    <s v="08"/>
    <s v="08-487201-08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s v="Piloto"/>
    <x v="7"/>
    <x v="163"/>
    <s v="CONCEPCION 3"/>
    <x v="3"/>
    <s v="YO_EMPR._Básico_Piloto"/>
    <n v="4872"/>
    <n v="25"/>
    <x v="245"/>
    <n v="950000"/>
    <n v="25"/>
    <n v="0"/>
    <s v="SI"/>
    <s v="Persona"/>
    <s v="Grupo objetivo del Programa/Componente"/>
    <s v="Personas que realizan una actividad económica independiente, que estén en situación de pobreza (40% RSH). Sus ventas deben ser de $130.001 hasta $900.000 mensual"/>
    <x v="2"/>
    <s v="Licitación Pública Regular"/>
    <s v="01"/>
    <s v="487201"/>
    <s v="08"/>
    <s v="08"/>
    <s v="08-487201-08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  <m/>
    <m/>
  </r>
  <r>
    <s v="Piloto"/>
    <x v="7"/>
    <x v="165"/>
    <s v="CONCEPCION 3 - REDISEÑO"/>
    <x v="3"/>
    <s v="YO_EMPR._Básico_Piloto"/>
    <n v="4872"/>
    <n v="35"/>
    <x v="249"/>
    <n v="950000"/>
    <n v="35"/>
    <n v="0"/>
    <s v="SI"/>
    <s v="Persona"/>
    <s v="Grupo objetivo del Programa/Componente"/>
    <s v="YEB REDISEÑO"/>
    <x v="2"/>
    <s v="Licitación Pública Regular"/>
    <s v="02"/>
    <s v="487202"/>
    <s v="08"/>
    <s v="01"/>
    <s v="08-487202-01-22"/>
    <m/>
    <d v="2022-03-15T00:00:00"/>
    <n v="21"/>
    <d v="2022-04-05T00:00:00"/>
    <x v="40"/>
    <n v="20"/>
    <x v="43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  <m/>
    <m/>
  </r>
  <r>
    <m/>
    <x v="7"/>
    <x v="7"/>
    <s v="Regional"/>
    <x v="3"/>
    <s v="YO_EMPR._Feria_de_Emprendimiento"/>
    <n v="4889"/>
    <n v="80"/>
    <x v="251"/>
    <n v="1017750"/>
    <n v="80"/>
    <n v="0"/>
    <s v="NO"/>
    <s v="Persona"/>
    <s v="Grupo objetivo del Programa/Componente"/>
    <s v="Personas mayores de 18 años en situación de pobreza  (60% RSH), con iniciativa económica en funcionamiento y que hayan participado en un programa FOSIS (incluido FNDR)en un plazo no superior a 3 años."/>
    <x v="0"/>
    <s v="Licitación Pública Regular"/>
    <n v="4"/>
    <n v="488904"/>
    <s v="08"/>
    <n v="1"/>
    <s v="08-488904-01-22"/>
    <m/>
    <m/>
    <m/>
    <s v="--"/>
    <x v="41"/>
    <n v="15"/>
    <x v="44"/>
    <d v="2022-09-12T00:00:00"/>
    <n v="15"/>
    <d v="2022-09-27T00:00:00"/>
    <d v="2022-09-30T00:00:00"/>
    <n v="10"/>
    <d v="2022-10-10T00:00:00"/>
    <n v="7"/>
    <d v="2023-05-10T00:00:00"/>
    <d v="2023-07-09T00:00:00"/>
    <m/>
    <m/>
    <m/>
    <m/>
    <m/>
    <m/>
    <m/>
    <m/>
    <m/>
    <n v="81420000"/>
    <m/>
    <m/>
    <n v="81420000"/>
    <n v="81420000"/>
    <s v="OK"/>
    <n v="1"/>
    <m/>
    <m/>
  </r>
  <r>
    <m/>
    <x v="7"/>
    <x v="7"/>
    <s v="CONCEPCIÓN  "/>
    <x v="4"/>
    <s v="YO_EMP_SEM._Servicio_de_Apoyo_Integral_Regular"/>
    <n v="5811"/>
    <n v="139"/>
    <x v="252"/>
    <n v="885000"/>
    <n v="139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x v="2"/>
    <s v="Licitación Pública Regular"/>
    <n v="1"/>
    <n v="581101"/>
    <s v="08"/>
    <n v="1"/>
    <s v="08-581101-01-22"/>
    <m/>
    <d v="2022-03-15T00:00:00"/>
    <n v="21"/>
    <d v="2022-04-05T00:00:00"/>
    <x v="13"/>
    <n v="20"/>
    <x v="45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2301500"/>
    <m/>
    <m/>
    <n v="110713500"/>
    <m/>
    <m/>
    <m/>
    <m/>
    <n v="123015000"/>
    <n v="123015000"/>
    <s v="OK"/>
    <n v="2"/>
    <m/>
    <m/>
  </r>
  <r>
    <m/>
    <x v="7"/>
    <x v="7"/>
    <s v="BIOBÍO"/>
    <x v="4"/>
    <s v="YO_EMP_SEM._Servicio_de_Apoyo_Integral_Regular"/>
    <n v="5811"/>
    <n v="125"/>
    <x v="253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x v="2"/>
    <s v="Licitación Pública Regular"/>
    <n v="1"/>
    <n v="581101"/>
    <s v="08"/>
    <n v="2"/>
    <s v="08-581101-02-22"/>
    <m/>
    <d v="2022-03-15T00:00:00"/>
    <n v="21"/>
    <d v="2022-04-05T00:00:00"/>
    <x v="13"/>
    <n v="20"/>
    <x v="45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m/>
    <x v="7"/>
    <x v="7"/>
    <s v="ARAUCO"/>
    <x v="4"/>
    <s v="YO_EMP_SEM._Servicio_de_Apoyo_Integral_Regular"/>
    <n v="5811"/>
    <n v="125"/>
    <x v="253"/>
    <n v="885000"/>
    <n v="125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x v="2"/>
    <s v="Licitación Pública Regular"/>
    <n v="1"/>
    <n v="581101"/>
    <s v="08"/>
    <n v="3"/>
    <s v="08-581101-03-22"/>
    <m/>
    <d v="2022-03-15T00:00:00"/>
    <n v="21"/>
    <d v="2022-04-05T00:00:00"/>
    <x v="13"/>
    <n v="20"/>
    <x v="45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  <m/>
    <m/>
  </r>
  <r>
    <m/>
    <x v="7"/>
    <x v="7"/>
    <s v="CONCEPCIÓN YES Casos Sociales"/>
    <x v="4"/>
    <s v="YO_EMP_SEM._Servicio_de_Apoyo_Integral_Regular"/>
    <n v="5811"/>
    <n v="40"/>
    <x v="41"/>
    <n v="885000"/>
    <n v="40"/>
    <n v="0"/>
    <s v="NO"/>
    <s v="Persona"/>
    <s v="Grupo objetivo del Programa/Componente"/>
    <s v="Hombres y mujeres mayores de 18 años, en situación de pobreza extrema y/o vulnerabilidad, desocupados, ocupados precarios o inactivos, con idea de negocios, que se califique como un caso social, acreditado con un informe socioeconomico.  "/>
    <x v="3"/>
    <s v="Licitación Pública Regular"/>
    <n v="2"/>
    <n v="581102"/>
    <s v="08"/>
    <n v="1"/>
    <s v="08-581102-01-22"/>
    <m/>
    <m/>
    <m/>
    <s v="--"/>
    <x v="42"/>
    <n v="15"/>
    <x v="46"/>
    <d v="2022-04-22T00:00:00"/>
    <n v="15"/>
    <d v="2022-05-07T00:00:00"/>
    <d v="2022-05-12T00:00:00"/>
    <n v="10"/>
    <d v="2022-05-22T00:00:00"/>
    <n v="8"/>
    <d v="2023-01-22T00:00:00"/>
    <d v="2023-03-23T00:00:00"/>
    <m/>
    <m/>
    <m/>
    <m/>
    <m/>
    <n v="3540000"/>
    <m/>
    <m/>
    <n v="31860000"/>
    <m/>
    <m/>
    <m/>
    <n v="35400000"/>
    <n v="35400000"/>
    <s v="OK"/>
    <n v="2"/>
    <m/>
    <m/>
  </r>
  <r>
    <m/>
    <x v="7"/>
    <x v="7"/>
    <s v="Regional"/>
    <x v="4"/>
    <s v="YO_EMP_SEM._Servicio_de_Apoyo_Integral_Regular"/>
    <n v="5811"/>
    <n v="30"/>
    <x v="91"/>
    <n v="885000"/>
    <n v="30"/>
    <n v="0"/>
    <s v="NO"/>
    <s v="Persona"/>
    <s v="Personas con dependencia y cuidadores"/>
    <s v="Hombres y mujeres mayores de 18 años, en situación de pobreza extrema y/o vulnerabilidad, desocupados, ocupados precarios o inactivos, con idea de negocios, que presenten situación de discapacidad o sus cuidadores que cumplan el perfil del programa. Provenientes de Teletón."/>
    <x v="0"/>
    <s v="Licitación Pública Regular"/>
    <n v="3"/>
    <n v="581103"/>
    <s v="08"/>
    <n v="1"/>
    <s v="08-581103-01-22"/>
    <m/>
    <m/>
    <m/>
    <s v="--"/>
    <x v="43"/>
    <n v="15"/>
    <x v="47"/>
    <d v="2022-04-26T00:00:00"/>
    <n v="15"/>
    <d v="2022-05-11T00:00:00"/>
    <d v="2022-05-17T00:00:00"/>
    <n v="10"/>
    <d v="2022-05-27T00:00:00"/>
    <n v="8"/>
    <d v="2023-01-27T00:00:00"/>
    <d v="2023-03-28T00:00:00"/>
    <m/>
    <m/>
    <m/>
    <m/>
    <m/>
    <n v="2655000"/>
    <m/>
    <m/>
    <n v="23895000"/>
    <m/>
    <m/>
    <m/>
    <n v="26550000"/>
    <n v="26550000"/>
    <s v="OK"/>
    <n v="2"/>
    <m/>
    <m/>
  </r>
  <r>
    <m/>
    <x v="7"/>
    <x v="7"/>
    <s v="PROVINCIA DE ARAUCO"/>
    <x v="5"/>
    <s v="YO_EMP_SEM._Servicio_de_Apoyo_Integral_SSyO"/>
    <n v="5911"/>
    <n v="80"/>
    <x v="254"/>
    <n v="818000"/>
    <n v="0"/>
    <n v="80"/>
    <s v="NO"/>
    <s v="Persona"/>
    <s v="Grupo objetivo del Programa/Componente"/>
    <s v="Jovenes de 18 a 29 años pertenecientes al ssyo y/o jovenes que hayan participado del programa Yo trabajo Joven entre los años 2019-2020 con desenlace independiente con una idea de negocio o negocio precario en funcionamiento."/>
    <x v="2"/>
    <s v="Licitación Pública Regular"/>
    <n v="1"/>
    <n v="591101"/>
    <s v="08"/>
    <n v="1"/>
    <s v="08-591101-01-22"/>
    <m/>
    <d v="2022-03-15T00:00:00"/>
    <n v="21"/>
    <d v="2022-04-05T00:00:00"/>
    <x v="44"/>
    <n v="20"/>
    <x v="48"/>
    <d v="2022-02-07T00:00:00"/>
    <n v="15"/>
    <d v="2022-02-22T00:00:00"/>
    <d v="2022-02-28T00:00:00"/>
    <n v="10"/>
    <d v="2022-03-10T00:00:00"/>
    <n v="8"/>
    <d v="2022-11-10T00:00:00"/>
    <d v="2023-01-09T00:00:00"/>
    <m/>
    <m/>
    <n v="6544000"/>
    <m/>
    <m/>
    <n v="58896000"/>
    <m/>
    <m/>
    <m/>
    <m/>
    <m/>
    <m/>
    <n v="65440000"/>
    <n v="65440000"/>
    <s v="OK"/>
    <n v="2"/>
    <m/>
    <m/>
  </r>
  <r>
    <m/>
    <x v="7"/>
    <x v="157"/>
    <s v="Concepción 1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3"/>
    <s v="08-591102-13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66"/>
    <s v="Concepción 1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3"/>
    <s v="08-591102-13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69"/>
    <s v="Concepción 2"/>
    <x v="5"/>
    <s v="YO_EMP_SEM._Servicio_de_Apoyo_Integral_SSyO"/>
    <n v="5911"/>
    <n v="35"/>
    <x v="229"/>
    <n v="818000"/>
    <n v="0"/>
    <n v="35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4"/>
    <s v="08-591102-14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863000"/>
    <m/>
    <m/>
    <n v="25767000"/>
    <m/>
    <m/>
    <m/>
    <m/>
    <m/>
    <n v="28630000"/>
    <n v="28630000"/>
    <s v="OK"/>
    <n v="2"/>
    <m/>
    <m/>
  </r>
  <r>
    <m/>
    <x v="7"/>
    <x v="158"/>
    <s v="Concepción 2"/>
    <x v="5"/>
    <s v="YO_EMP_SEM._Servicio_de_Apoyo_Integral_SSyO"/>
    <n v="5911"/>
    <n v="45"/>
    <x v="232"/>
    <n v="818000"/>
    <n v="0"/>
    <n v="45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4"/>
    <s v="08-591102-14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681000"/>
    <m/>
    <m/>
    <n v="33129000"/>
    <m/>
    <m/>
    <m/>
    <m/>
    <m/>
    <n v="36810000"/>
    <n v="36810000"/>
    <s v="OK"/>
    <n v="2"/>
    <m/>
    <m/>
  </r>
  <r>
    <m/>
    <x v="7"/>
    <x v="183"/>
    <s v="Concepción 3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5"/>
    <s v="08-591102-15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64"/>
    <s v="Concepción 3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5"/>
    <s v="08-591102-15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62"/>
    <s v="Concepción 4"/>
    <x v="5"/>
    <s v="YO_EMP_SEM._Servicio_de_Apoyo_Integral_SSyO"/>
    <n v="5911"/>
    <n v="80"/>
    <x v="254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6"/>
    <s v="08-591102-16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m/>
    <x v="7"/>
    <x v="161"/>
    <s v="Concepción 5"/>
    <x v="5"/>
    <s v="YO_EMP_SEM._Servicio_de_Apoyo_Integral_SSyO"/>
    <n v="5911"/>
    <n v="80"/>
    <x v="254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7"/>
    <s v="08-591102-17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m/>
    <x v="7"/>
    <x v="165"/>
    <s v="Concepción 6"/>
    <x v="5"/>
    <s v="YO_EMP_SEM._Servicio_de_Apoyo_Integral_SSyO"/>
    <n v="5911"/>
    <n v="80"/>
    <x v="254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8"/>
    <s v="08-591102-18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m/>
    <x v="7"/>
    <x v="163"/>
    <s v="Concepción 7"/>
    <x v="5"/>
    <s v="YO_EMP_SEM._Servicio_de_Apoyo_Integral_SSyO"/>
    <n v="5911"/>
    <n v="80"/>
    <x v="254"/>
    <n v="818000"/>
    <n v="0"/>
    <n v="8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9"/>
    <s v="08-591102-19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  <m/>
    <m/>
  </r>
  <r>
    <m/>
    <x v="7"/>
    <x v="156"/>
    <s v="Concepción 8"/>
    <x v="5"/>
    <s v="YO_EMP_SEM._Servicio_de_Apoyo_Integral_SSyO"/>
    <n v="5911"/>
    <n v="55"/>
    <x v="256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20"/>
    <s v="08-591102-20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m/>
    <x v="7"/>
    <x v="159"/>
    <s v="Concepción 8"/>
    <x v="5"/>
    <s v="YO_EMP_SEM._Servicio_de_Apoyo_Integral_SSyO"/>
    <n v="5911"/>
    <n v="60"/>
    <x v="257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20"/>
    <s v="08-591102-20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m/>
    <x v="7"/>
    <x v="179"/>
    <s v="Arauco 1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"/>
    <s v="08-591102-01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70"/>
    <s v="Arauco 1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"/>
    <s v="08-591102-01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51"/>
    <s v="Arauco 2"/>
    <x v="5"/>
    <s v="YO_EMP_SEM._Servicio_de_Apoyo_Integral_SSyO"/>
    <n v="5911"/>
    <n v="84"/>
    <x v="258"/>
    <n v="818000"/>
    <n v="0"/>
    <n v="84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2"/>
    <s v="08-591102-02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871200"/>
    <m/>
    <m/>
    <n v="61840800"/>
    <m/>
    <m/>
    <m/>
    <m/>
    <m/>
    <n v="68712000"/>
    <n v="68712000"/>
    <s v="OK"/>
    <n v="2"/>
    <m/>
    <m/>
  </r>
  <r>
    <m/>
    <x v="7"/>
    <x v="152"/>
    <s v="Arauco 3"/>
    <x v="5"/>
    <s v="YO_EMP_SEM._Servicio_de_Apoyo_Integral_SSyO"/>
    <n v="5911"/>
    <n v="78"/>
    <x v="259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3"/>
    <s v="08-591102-03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m/>
    <x v="7"/>
    <x v="160"/>
    <s v="Arauco 4"/>
    <x v="5"/>
    <s v="YO_EMP_SEM._Servicio_de_Apoyo_Integral_SSyO"/>
    <n v="5911"/>
    <n v="78"/>
    <x v="259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4"/>
    <s v="08-591102-04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m/>
    <x v="7"/>
    <x v="182"/>
    <s v="Arauco 5"/>
    <x v="5"/>
    <s v="YO_EMP_SEM._Servicio_de_Apoyo_Integral_SSyO"/>
    <n v="5911"/>
    <n v="60"/>
    <x v="257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5"/>
    <s v="08-591102-05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m/>
    <x v="7"/>
    <x v="172"/>
    <s v="Arauco 5"/>
    <x v="5"/>
    <s v="YO_EMP_SEM._Servicio_de_Apoyo_Integral_SSyO"/>
    <n v="5911"/>
    <n v="60"/>
    <x v="257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5"/>
    <s v="08-591102-05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m/>
    <x v="7"/>
    <x v="178"/>
    <s v="Bio Bio 1"/>
    <x v="5"/>
    <s v="YO_EMP_SEM._Servicio_de_Apoyo_Integral_SSyO"/>
    <n v="5911"/>
    <n v="20"/>
    <x v="46"/>
    <n v="818000"/>
    <n v="0"/>
    <n v="2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6"/>
    <s v="08-591102-06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636000"/>
    <m/>
    <m/>
    <n v="14724000"/>
    <m/>
    <m/>
    <m/>
    <m/>
    <m/>
    <n v="16360000"/>
    <n v="16360000"/>
    <s v="OK"/>
    <n v="2"/>
    <m/>
    <m/>
  </r>
  <r>
    <m/>
    <x v="7"/>
    <x v="171"/>
    <s v="Bio Bio 1"/>
    <x v="5"/>
    <s v="YO_EMP_SEM._Servicio_de_Apoyo_Integral_SSyO"/>
    <n v="5911"/>
    <n v="60"/>
    <x v="257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6"/>
    <s v="08-591102-06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  <m/>
    <m/>
  </r>
  <r>
    <m/>
    <x v="7"/>
    <x v="168"/>
    <s v="Bio Bio 2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7"/>
    <s v="08-591102-07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81"/>
    <s v="Bio Bio 2"/>
    <x v="5"/>
    <s v="YO_EMP_SEM._Servicio_de_Apoyo_Integral_SSyO"/>
    <n v="5911"/>
    <n v="40"/>
    <x v="255"/>
    <n v="818000"/>
    <n v="0"/>
    <n v="4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7"/>
    <s v="08-591102-07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  <m/>
    <m/>
  </r>
  <r>
    <m/>
    <x v="7"/>
    <x v="174"/>
    <s v="Bio Bio 3"/>
    <x v="5"/>
    <s v="YO_EMP_SEM._Servicio_de_Apoyo_Integral_SSyO"/>
    <n v="5911"/>
    <n v="50"/>
    <x v="49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8"/>
    <s v="08-591102-08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m/>
    <x v="7"/>
    <x v="153"/>
    <s v="Bio Bio 3"/>
    <x v="5"/>
    <s v="YO_EMP_SEM._Servicio_de_Apoyo_Integral_SSyO"/>
    <n v="5911"/>
    <n v="30"/>
    <x v="96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8"/>
    <s v="08-591102-08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m/>
    <x v="7"/>
    <x v="154"/>
    <s v="Bio Bio 4"/>
    <x v="5"/>
    <s v="YO_EMP_SEM._Servicio_de_Apoyo_Integral_SSyO"/>
    <n v="5911"/>
    <n v="30"/>
    <x v="96"/>
    <n v="818000"/>
    <n v="0"/>
    <n v="3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9"/>
    <s v="08-591102-09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  <m/>
    <m/>
  </r>
  <r>
    <m/>
    <x v="7"/>
    <x v="155"/>
    <s v="Bio Bio 4"/>
    <x v="5"/>
    <s v="YO_EMP_SEM._Servicio_de_Apoyo_Integral_SSyO"/>
    <n v="5911"/>
    <n v="50"/>
    <x v="49"/>
    <n v="818000"/>
    <n v="0"/>
    <n v="50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9"/>
    <s v="08-591102-09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  <m/>
    <m/>
  </r>
  <r>
    <m/>
    <x v="7"/>
    <x v="175"/>
    <s v="Bio Bio 5"/>
    <x v="5"/>
    <s v="YO_EMP_SEM._Servicio_de_Apoyo_Integral_SSyO"/>
    <n v="5911"/>
    <n v="55"/>
    <x v="256"/>
    <n v="818000"/>
    <n v="0"/>
    <n v="55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0"/>
    <s v="08-591102-10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  <m/>
    <m/>
  </r>
  <r>
    <m/>
    <x v="7"/>
    <x v="176"/>
    <s v="Bio Bio 5"/>
    <x v="5"/>
    <s v="YO_EMP_SEM._Servicio_de_Apoyo_Integral_SSyO"/>
    <n v="5911"/>
    <n v="25"/>
    <x v="233"/>
    <n v="818000"/>
    <n v="0"/>
    <n v="25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0"/>
    <s v="08-591102-10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045000"/>
    <m/>
    <m/>
    <n v="18405000"/>
    <m/>
    <m/>
    <m/>
    <m/>
    <m/>
    <n v="20450000"/>
    <n v="20450000"/>
    <s v="OK"/>
    <n v="2"/>
    <m/>
    <m/>
  </r>
  <r>
    <m/>
    <x v="7"/>
    <x v="173"/>
    <s v="Bio Bio 6"/>
    <x v="5"/>
    <s v="YO_EMP_SEM._Servicio_de_Apoyo_Integral_SSyO"/>
    <n v="5911"/>
    <n v="78"/>
    <x v="259"/>
    <n v="818000"/>
    <n v="0"/>
    <n v="78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1"/>
    <s v="08-591102-11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  <m/>
    <m/>
  </r>
  <r>
    <m/>
    <x v="7"/>
    <x v="167"/>
    <s v="Bio Bio 7"/>
    <x v="5"/>
    <s v="YO_EMP_SEM._Servicio_de_Apoyo_Integral_SSyO"/>
    <n v="5911"/>
    <n v="28"/>
    <x v="225"/>
    <n v="818000"/>
    <n v="0"/>
    <n v="28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2"/>
    <s v="08-591102-12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290400"/>
    <m/>
    <m/>
    <n v="20613600"/>
    <m/>
    <m/>
    <m/>
    <m/>
    <m/>
    <n v="22904000"/>
    <n v="22904000"/>
    <s v="OK"/>
    <n v="2"/>
    <m/>
    <m/>
  </r>
  <r>
    <m/>
    <x v="7"/>
    <x v="180"/>
    <s v="Bio Bio 7"/>
    <x v="5"/>
    <s v="YO_EMP_SEM._Servicio_de_Apoyo_Integral_SSyO"/>
    <n v="5911"/>
    <n v="56"/>
    <x v="260"/>
    <n v="818000"/>
    <n v="0"/>
    <n v="56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2"/>
    <s v="08-591102-12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580800"/>
    <m/>
    <m/>
    <n v="41227200"/>
    <m/>
    <m/>
    <m/>
    <m/>
    <m/>
    <n v="45808000"/>
    <n v="45808000"/>
    <s v="OK"/>
    <n v="2"/>
    <m/>
    <m/>
  </r>
  <r>
    <m/>
    <x v="7"/>
    <x v="177"/>
    <s v="Bio Bio 7"/>
    <x v="5"/>
    <s v="YO_EMP_SEM._Servicio_de_Apoyo_Integral_SSyO"/>
    <n v="5911"/>
    <n v="23"/>
    <x v="228"/>
    <n v="818000"/>
    <n v="0"/>
    <n v="23"/>
    <s v="NO"/>
    <s v="Persona"/>
    <s v="Grupo objetivo del Programa/Componente"/>
    <s v="Hombres y mujeres mayores de 18 años de edad con una idea de negocio o negocio precario en funcionamiento pertenecientes al SSYO"/>
    <x v="2"/>
    <s v="Licitación Pública Regular"/>
    <n v="2"/>
    <n v="591102"/>
    <s v="08"/>
    <n v="12"/>
    <s v="08-591102-12-22"/>
    <m/>
    <d v="2022-03-15T00:00:00"/>
    <n v="21"/>
    <d v="2022-04-05T00:00:00"/>
    <x v="11"/>
    <n v="20"/>
    <x v="49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881400"/>
    <m/>
    <m/>
    <n v="16932600"/>
    <m/>
    <m/>
    <m/>
    <m/>
    <m/>
    <n v="18814000"/>
    <n v="18814000"/>
    <s v="OK"/>
    <n v="2"/>
    <m/>
    <m/>
  </r>
  <r>
    <m/>
    <x v="7"/>
    <x v="7"/>
    <s v="CONCEPCIÓN YES AVANZADO SSYO"/>
    <x v="5"/>
    <s v="YO_EMP_SEM._Servicio_de_Apoyo_Integral_SSyO"/>
    <n v="5911"/>
    <n v="150"/>
    <x v="45"/>
    <n v="818000"/>
    <n v="0"/>
    <n v="150"/>
    <s v="NO"/>
    <s v="Persona"/>
    <s v="Grupo objetivo del Programa/Componente"/>
    <s v="Personas mayores de 18 años que hayan participado anteriormente en un YES con un emprendimiento en funcionamiento"/>
    <x v="3"/>
    <s v="Licitación Pública Regular"/>
    <n v="3"/>
    <n v="591103"/>
    <s v="08"/>
    <n v="1"/>
    <s v="08-591103-01-22"/>
    <m/>
    <m/>
    <m/>
    <s v="--"/>
    <x v="45"/>
    <n v="20"/>
    <x v="5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2270000"/>
    <m/>
    <m/>
    <n v="110430000"/>
    <m/>
    <m/>
    <m/>
    <m/>
    <n v="122700000"/>
    <n v="122700000"/>
    <s v="OK"/>
    <n v="2"/>
    <m/>
    <m/>
  </r>
  <r>
    <m/>
    <x v="7"/>
    <x v="7"/>
    <s v="BIOBÍO YES AVANZADO SSYO"/>
    <x v="5"/>
    <s v="YO_EMP_SEM._Servicio_de_Apoyo_Integral_SSyO"/>
    <n v="5911"/>
    <n v="135"/>
    <x v="261"/>
    <n v="818000"/>
    <n v="0"/>
    <n v="135"/>
    <s v="NO"/>
    <s v="Persona"/>
    <s v="Grupo objetivo del Programa/Componente"/>
    <s v="Personas mayores de 18 años que hayan participado anteriormente en un YES con un emprendimiento en funcionamiento"/>
    <x v="3"/>
    <s v="Licitación Pública Regular"/>
    <n v="3"/>
    <n v="591103"/>
    <s v="08"/>
    <n v="2"/>
    <s v="08-591103-02-22"/>
    <m/>
    <m/>
    <m/>
    <s v="--"/>
    <x v="45"/>
    <n v="20"/>
    <x v="5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m/>
    <x v="7"/>
    <x v="7"/>
    <s v="ARAUCO YES AVANZADO SSYO"/>
    <x v="5"/>
    <s v="YO_EMP_SEM._Servicio_de_Apoyo_Integral_SSyO"/>
    <n v="5911"/>
    <n v="135"/>
    <x v="261"/>
    <n v="818000"/>
    <n v="0"/>
    <n v="135"/>
    <s v="NO"/>
    <s v="Persona"/>
    <s v="Grupo objetivo del Programa/Componente"/>
    <s v="Personas mayores de 18 años que hayan participado anteriormente en un YES con un emprendimiento en funcionamiento"/>
    <x v="3"/>
    <s v="Licitación Pública Regular"/>
    <n v="3"/>
    <n v="591103"/>
    <s v="08"/>
    <n v="3"/>
    <s v="08-591103-03-22"/>
    <m/>
    <m/>
    <m/>
    <s v="--"/>
    <x v="45"/>
    <n v="20"/>
    <x v="5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  <m/>
    <m/>
  </r>
  <r>
    <m/>
    <x v="7"/>
    <x v="7"/>
    <s v="CALLE- Abriendo Caminos Prov Concepcion "/>
    <x v="5"/>
    <s v="YO_EMP_SEM._Servicio_de_Apoyo_Integral_SSyO"/>
    <n v="5911"/>
    <n v="60"/>
    <x v="257"/>
    <n v="818000"/>
    <n v="0"/>
    <n v="60"/>
    <s v="NO"/>
    <s v="Persona"/>
    <s v="Grupo objetivo del Programa/Componente"/>
    <s v="Hombres y mujeres mayores de 18 años de edad con una idea de negocio o negocio precario en funcionamiento pertenecientes al SSYO- Participantes de Programas Calle- Abriendo Caminos"/>
    <x v="3"/>
    <s v="Licitación Pública Regular"/>
    <n v="4"/>
    <n v="591104"/>
    <s v="08"/>
    <n v="1"/>
    <s v="08-591104-01-22"/>
    <m/>
    <m/>
    <m/>
    <s v="--"/>
    <x v="46"/>
    <n v="20"/>
    <x v="51"/>
    <d v="2022-03-28T00:00:00"/>
    <n v="15"/>
    <d v="2022-04-12T00:00:00"/>
    <d v="2022-04-15T00:00:00"/>
    <n v="10"/>
    <d v="2022-04-25T00:00:00"/>
    <n v="8"/>
    <d v="2022-12-25T00:00:00"/>
    <d v="2023-02-23T00:00:00"/>
    <m/>
    <m/>
    <m/>
    <m/>
    <n v="4908000"/>
    <m/>
    <m/>
    <n v="44172000"/>
    <m/>
    <m/>
    <m/>
    <m/>
    <n v="49080000"/>
    <n v="49080000"/>
    <s v="OK"/>
    <n v="2"/>
    <m/>
    <m/>
  </r>
  <r>
    <m/>
    <x v="7"/>
    <x v="160"/>
    <s v="ARAUCO 1 YES MEJOR"/>
    <x v="5"/>
    <s v="YO_EMP_SEM._Servicio_de_Apoyo_Integral_SSyO"/>
    <n v="5911"/>
    <n v="13"/>
    <x v="262"/>
    <n v="818000"/>
    <n v="0"/>
    <n v="13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063400"/>
    <m/>
    <m/>
    <n v="9570600"/>
    <m/>
    <m/>
    <m/>
    <m/>
    <n v="10634000"/>
    <n v="10634000"/>
    <s v="OK"/>
    <n v="2"/>
    <m/>
    <m/>
  </r>
  <r>
    <m/>
    <x v="7"/>
    <x v="151"/>
    <s v="ARAUCO 1 YES MEJOR"/>
    <x v="5"/>
    <s v="YO_EMP_SEM._Servicio_de_Apoyo_Integral_SSyO"/>
    <n v="5911"/>
    <n v="15"/>
    <x v="67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m/>
    <x v="7"/>
    <x v="170"/>
    <s v="ARAUCO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2"/>
    <s v="ARAUCO 1 YES MEJOR"/>
    <x v="5"/>
    <s v="YO_EMP_SEM._Servicio_de_Apoyo_Integral_SSyO"/>
    <n v="5911"/>
    <n v="15"/>
    <x v="67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m/>
    <x v="7"/>
    <x v="182"/>
    <s v="ARAUCO 1 YES MEJOR"/>
    <x v="5"/>
    <s v="YO_EMP_SEM._Servicio_de_Apoyo_Integral_SSyO"/>
    <n v="5911"/>
    <n v="12"/>
    <x v="95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m/>
    <x v="7"/>
    <x v="172"/>
    <s v="ARAUCO 1 YES MEJOR"/>
    <x v="5"/>
    <s v="YO_EMP_SEM._Servicio_de_Apoyo_Integral_SSyO"/>
    <n v="5911"/>
    <n v="15"/>
    <x v="67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m/>
    <x v="7"/>
    <x v="179"/>
    <s v="ARAUCO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1"/>
    <s v="08-591105-01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5"/>
    <s v="BIO BIO 1 YES MEJOR"/>
    <x v="5"/>
    <s v="YO_EMP_SEM._Servicio_de_Apoyo_Integral_SSyO"/>
    <n v="5911"/>
    <n v="8"/>
    <x v="263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m/>
    <x v="7"/>
    <x v="173"/>
    <s v="BIO BIO 1 YES MEJOR"/>
    <x v="5"/>
    <s v="YO_EMP_SEM._Servicio_de_Apoyo_Integral_SSyO"/>
    <n v="5911"/>
    <n v="15"/>
    <x v="67"/>
    <n v="818000"/>
    <n v="0"/>
    <n v="15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  <m/>
    <m/>
  </r>
  <r>
    <m/>
    <x v="7"/>
    <x v="175"/>
    <s v="BIO BIO 1 YES MEJOR"/>
    <x v="5"/>
    <s v="YO_EMP_SEM._Servicio_de_Apoyo_Integral_SSyO"/>
    <n v="5911"/>
    <n v="11"/>
    <x v="264"/>
    <n v="818000"/>
    <n v="0"/>
    <n v="11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99800"/>
    <m/>
    <m/>
    <n v="8098200"/>
    <m/>
    <m/>
    <m/>
    <m/>
    <n v="8998000"/>
    <n v="8998000"/>
    <s v="OK"/>
    <n v="2"/>
    <m/>
    <m/>
  </r>
  <r>
    <m/>
    <x v="7"/>
    <x v="176"/>
    <s v="BIO BIO 1 YES MEJOR"/>
    <x v="5"/>
    <s v="YO_EMP_SEM._Servicio_de_Apoyo_Integral_SSyO"/>
    <n v="5911"/>
    <n v="8"/>
    <x v="263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m/>
    <x v="7"/>
    <x v="178"/>
    <s v="BIO BIO 1 YES MEJOR"/>
    <x v="5"/>
    <s v="YO_EMP_SEM._Servicio_de_Apoyo_Integral_SSyO"/>
    <n v="5911"/>
    <n v="8"/>
    <x v="263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m/>
    <x v="7"/>
    <x v="180"/>
    <s v="BIO BIO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3"/>
    <s v="BIO BIO 1 YES MEJOR"/>
    <x v="5"/>
    <s v="YO_EMP_SEM._Servicio_de_Apoyo_Integral_SSyO"/>
    <n v="5911"/>
    <n v="8"/>
    <x v="263"/>
    <n v="818000"/>
    <n v="0"/>
    <n v="8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  <m/>
    <m/>
  </r>
  <r>
    <m/>
    <x v="7"/>
    <x v="181"/>
    <s v="BIO BIO 1 YES MEJOR"/>
    <x v="5"/>
    <s v="YO_EMP_SEM._Servicio_de_Apoyo_Integral_SSyO"/>
    <n v="5911"/>
    <n v="12"/>
    <x v="95"/>
    <n v="818000"/>
    <n v="0"/>
    <n v="12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2"/>
    <s v="08-591105-02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  <m/>
    <m/>
  </r>
  <r>
    <m/>
    <x v="7"/>
    <x v="169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5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2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83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6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8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1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4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6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7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59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m/>
    <x v="7"/>
    <x v="163"/>
    <s v="CONCEPCIÓN 1 YES MEJOR"/>
    <x v="5"/>
    <s v="YO_EMP_SEM._Servicio_de_Apoyo_Integral_SSyO"/>
    <n v="5911"/>
    <n v="10"/>
    <x v="47"/>
    <n v="818000"/>
    <n v="0"/>
    <n v="10"/>
    <s v="NO"/>
    <s v="Persona"/>
    <s v="Grupo objetivo del Programa/Componente"/>
    <s v="Hombres y mujeres mayores de 59 años de edad con una idea de negocio o negocio precario en funcionamiento pertenecientes al SSYO- programa vinculos"/>
    <x v="2"/>
    <s v="Licitación Pública Regular"/>
    <n v="5"/>
    <n v="591105"/>
    <s v="08"/>
    <n v="3"/>
    <s v="08-591105-03-22"/>
    <m/>
    <d v="2022-03-15T00:00:00"/>
    <n v="21"/>
    <d v="2022-04-05T00:00:00"/>
    <x v="23"/>
    <n v="20"/>
    <x v="52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  <m/>
    <m/>
  </r>
  <r>
    <s v="Piloto"/>
    <x v="7"/>
    <x v="159"/>
    <s v="PROVINCIA CONCEPCION REDISEÑO"/>
    <x v="5"/>
    <s v="YO_EMP_SEM_SSyOO_Piloto"/>
    <n v="5915"/>
    <n v="30"/>
    <x v="96"/>
    <n v="818000"/>
    <n v="0"/>
    <n v="30"/>
    <s v="NO"/>
    <s v="Persona"/>
    <s v="Otro"/>
    <s v="Hombres y mujeres mayores de 18 años de edad con una idea de negocio o negocio precario en funcionamiento pertenecientes al SSYO - YES SSYO REDISEÑO"/>
    <x v="2"/>
    <s v="Licitación Pública Regular"/>
    <s v="06"/>
    <s v="591506"/>
    <s v="08"/>
    <s v="01"/>
    <s v="08-591506-01-22"/>
    <m/>
    <d v="2022-03-15T00:00:00"/>
    <n v="21"/>
    <d v="2022-04-05T00:00:00"/>
    <x v="47"/>
    <n v="20"/>
    <x v="53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2454000"/>
    <m/>
    <m/>
    <n v="22086000"/>
    <m/>
    <m/>
    <m/>
    <n v="24540000"/>
    <n v="24540000"/>
    <s v="OK"/>
    <n v="2"/>
    <m/>
    <m/>
  </r>
  <r>
    <s v="Piloto"/>
    <x v="7"/>
    <x v="163"/>
    <s v="PROVINCIA CONCEPCION REDISEÑO"/>
    <x v="5"/>
    <s v="YO_EMP_SEM_SSyOO_Piloto"/>
    <n v="5915"/>
    <n v="20"/>
    <x v="46"/>
    <n v="818000"/>
    <n v="0"/>
    <n v="20"/>
    <s v="NO"/>
    <s v="Persona"/>
    <s v="Otro"/>
    <s v="Hombres y mujeres mayores de 18 años de edad con una idea de negocio o negocio precario en funcionamiento pertenecientes al SSYO - YES SSYO REDISEÑO"/>
    <x v="2"/>
    <s v="Licitación Pública Regular"/>
    <s v="06"/>
    <s v="591506"/>
    <s v="08"/>
    <s v="01"/>
    <s v="08-591506-01-22"/>
    <m/>
    <d v="2022-03-15T00:00:00"/>
    <n v="21"/>
    <d v="2022-04-05T00:00:00"/>
    <x v="47"/>
    <n v="20"/>
    <x v="53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s v="Piloto"/>
    <x v="7"/>
    <x v="165"/>
    <s v="PROVINCIA CONCEPCION REDISEÑO"/>
    <x v="5"/>
    <s v="YO_EMP_SEM_SSyOO_Piloto"/>
    <n v="5915"/>
    <n v="20"/>
    <x v="46"/>
    <n v="818000"/>
    <n v="0"/>
    <n v="20"/>
    <s v="NO"/>
    <s v="Persona"/>
    <s v="Otro"/>
    <s v="Hombres y mujeres mayores de 18 años de edad con una idea de negocio o negocio precario en funcionamiento pertenecientes al SSYO - YES SSYO REDISEÑO"/>
    <x v="2"/>
    <s v="Licitación Pública Regular"/>
    <s v="06"/>
    <s v="591506"/>
    <s v="08"/>
    <s v="01"/>
    <s v="08-591506-01-22"/>
    <m/>
    <d v="2022-03-15T00:00:00"/>
    <n v="21"/>
    <d v="2022-04-05T00:00:00"/>
    <x v="47"/>
    <n v="20"/>
    <x v="53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  <m/>
    <m/>
  </r>
  <r>
    <s v="Piloto"/>
    <x v="7"/>
    <x v="164"/>
    <s v="PROVINCIA CONCEPCION REDISEÑO"/>
    <x v="5"/>
    <s v="YO_EMP_SEM_SSyOO_Piloto"/>
    <n v="5915"/>
    <n v="10"/>
    <x v="47"/>
    <n v="818000"/>
    <n v="0"/>
    <n v="10"/>
    <s v="NO"/>
    <s v="Persona"/>
    <s v="Otro"/>
    <s v="Hombres y mujeres mayores de 18 años de edad con una idea de negocio o negocio precario en funcionamiento pertenecientes al SSYO - YES SSYO REDISEÑO"/>
    <x v="2"/>
    <s v="Licitación Pública Regular"/>
    <s v="06"/>
    <s v="591506"/>
    <s v="08"/>
    <s v="01"/>
    <s v="08-591506-01-22"/>
    <m/>
    <d v="2022-03-15T00:00:00"/>
    <n v="21"/>
    <d v="2022-04-05T00:00:00"/>
    <x v="47"/>
    <n v="20"/>
    <x v="53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s v="Piloto"/>
    <x v="7"/>
    <x v="156"/>
    <s v="PROVINCIA CONCEPCION REDISEÑO"/>
    <x v="5"/>
    <s v="YO_EMP_SEM_SSyOO_Piloto"/>
    <n v="5915"/>
    <n v="10"/>
    <x v="47"/>
    <n v="818000"/>
    <n v="0"/>
    <n v="10"/>
    <s v="NO"/>
    <s v="Persona"/>
    <s v="Otro"/>
    <s v="Hombres y mujeres mayores de 18 años de edad con una idea de negocio o negocio precario en funcionamiento pertenecientes al SSYO - YES SSYO REDISEÑO"/>
    <x v="2"/>
    <s v="Licitación Pública Regular"/>
    <s v="06"/>
    <s v="591506"/>
    <s v="08"/>
    <s v="01"/>
    <s v="08-591506-01-22"/>
    <m/>
    <d v="2022-03-15T00:00:00"/>
    <n v="21"/>
    <d v="2022-04-05T00:00:00"/>
    <x v="47"/>
    <n v="20"/>
    <x v="53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  <m/>
    <m/>
  </r>
  <r>
    <m/>
    <x v="8"/>
    <x v="184"/>
    <s v="Malleco Norte"/>
    <x v="0"/>
    <s v="Fortalecimiento_Planes_de_Trabajo_Familiar"/>
    <n v="3881"/>
    <n v="125"/>
    <x v="265"/>
    <n v="600327"/>
    <n v="125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101"/>
    <s v="09"/>
    <n v="1"/>
    <s v="09-388101-1-22"/>
    <m/>
    <m/>
    <m/>
    <s v="--"/>
    <x v="48"/>
    <n v="21"/>
    <x v="54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7504088"/>
    <m/>
    <m/>
    <n v="67536787"/>
    <m/>
    <m/>
    <n v="75040875"/>
    <n v="75040875"/>
    <s v="OK"/>
    <n v="2"/>
    <m/>
    <m/>
  </r>
  <r>
    <m/>
    <x v="8"/>
    <x v="185"/>
    <s v="Nahuelbuta"/>
    <x v="0"/>
    <s v="Fortalecimiento_Planes_de_Trabajo_Familiar"/>
    <n v="3881"/>
    <n v="20"/>
    <x v="102"/>
    <n v="600327"/>
    <n v="20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101"/>
    <s v="09"/>
    <n v="1"/>
    <s v="09-388101-1-22"/>
    <m/>
    <m/>
    <m/>
    <s v="--"/>
    <x v="48"/>
    <n v="21"/>
    <x v="54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200654"/>
    <m/>
    <m/>
    <n v="10805886"/>
    <m/>
    <m/>
    <n v="12006540"/>
    <n v="12006540"/>
    <s v="OK"/>
    <n v="2"/>
    <m/>
    <m/>
  </r>
  <r>
    <m/>
    <x v="8"/>
    <x v="186"/>
    <s v="Malleco Norte"/>
    <x v="0"/>
    <s v="Fortalecimiento_Planes_de_Trabajo_Familiar"/>
    <n v="3881"/>
    <n v="31"/>
    <x v="266"/>
    <n v="600327"/>
    <n v="31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101"/>
    <s v="09"/>
    <n v="1"/>
    <s v="09-388101-1-22"/>
    <m/>
    <m/>
    <m/>
    <s v="--"/>
    <x v="48"/>
    <n v="21"/>
    <x v="54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861014"/>
    <m/>
    <m/>
    <n v="16749123"/>
    <m/>
    <m/>
    <n v="18610137"/>
    <n v="18610137"/>
    <s v="OK"/>
    <n v="2"/>
    <m/>
    <m/>
  </r>
  <r>
    <m/>
    <x v="8"/>
    <x v="187"/>
    <s v="Valle Asociativo Central"/>
    <x v="0"/>
    <s v="Fortalecimiento_Planes_de_Trabajo_Familiar"/>
    <n v="3881"/>
    <n v="68"/>
    <x v="267"/>
    <n v="600327"/>
    <n v="68"/>
    <m/>
    <s v="SI"/>
    <s v="Hogar (Aplica en Acción)"/>
    <s v="Grupo objetivo del Programa/Componente"/>
    <s v="Hogares presentes en el Registro Social de Hogares que se encuentran en los tramos de hasta 60% de vulnerabilidad, con presencia de niños, niñas y adolescentes hasta 18 años."/>
    <x v="0"/>
    <s v="Licitación Pública Regular"/>
    <n v="1"/>
    <n v="388101"/>
    <s v="09"/>
    <n v="1"/>
    <s v="09-388101-1-22"/>
    <m/>
    <m/>
    <m/>
    <s v="--"/>
    <x v="48"/>
    <n v="21"/>
    <x v="54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4082224"/>
    <m/>
    <m/>
    <n v="36740012"/>
    <m/>
    <m/>
    <n v="40822236"/>
    <n v="40822236"/>
    <s v="OK"/>
    <n v="2"/>
    <m/>
    <m/>
  </r>
  <r>
    <m/>
    <x v="8"/>
    <x v="188"/>
    <s v="Nahuelbuta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comunitarias, funcionales y territoriales"/>
    <x v="1"/>
    <s v="Licitación Pública Regular"/>
    <n v="1"/>
    <n v="370101"/>
    <s v="09"/>
    <n v="1"/>
    <s v="09-370101-1-22"/>
    <m/>
    <m/>
    <m/>
    <s v="--"/>
    <x v="49"/>
    <n v="22"/>
    <x v="55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m/>
    <x v="8"/>
    <x v="189"/>
    <s v="Asociación Cautín Sur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comunitarias, funcionales y territoriales"/>
    <x v="1"/>
    <s v="Licitación Pública Regular"/>
    <n v="1"/>
    <n v="370101"/>
    <s v="09"/>
    <n v="1"/>
    <s v="09-370101-1-22"/>
    <m/>
    <m/>
    <m/>
    <s v="--"/>
    <x v="49"/>
    <n v="22"/>
    <x v="55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m/>
    <x v="8"/>
    <x v="190"/>
    <s v="Malleco Norte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comunitarias, funcionales y territoriales"/>
    <x v="1"/>
    <s v="Licitación Pública Regular"/>
    <n v="1"/>
    <n v="370101"/>
    <s v="09"/>
    <n v="1"/>
    <s v="09-370101-1-22"/>
    <m/>
    <m/>
    <m/>
    <s v="--"/>
    <x v="49"/>
    <n v="22"/>
    <x v="55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m/>
    <x v="8"/>
    <x v="191"/>
    <s v="Nahuelbuta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comunitarias, funcionales y territoriales"/>
    <x v="1"/>
    <s v="Licitación Pública Regular"/>
    <n v="1"/>
    <n v="370101"/>
    <s v="09"/>
    <n v="1"/>
    <s v="09-370101-1-22"/>
    <m/>
    <m/>
    <m/>
    <s v="--"/>
    <x v="49"/>
    <n v="22"/>
    <x v="55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  <m/>
    <m/>
  </r>
  <r>
    <m/>
    <x v="8"/>
    <x v="192"/>
    <s v="Unidad Vecinal N°008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Comunas donde el 60% de los hogares pertenecen al tramo del 40% más vulnerable según Registro Social de Hogares y donde la pobreza multidimensional tenga mayor concentración, al igual que la concentración de familias pertenecientes a pueblos indígenas."/>
    <x v="0"/>
    <s v="Licitación Pública Regular"/>
    <n v="1"/>
    <n v="723301"/>
    <s v="09"/>
    <n v="1"/>
    <s v="09-723301-1-22"/>
    <m/>
    <m/>
    <m/>
    <s v="--"/>
    <x v="50"/>
    <n v="15"/>
    <x v="56"/>
    <d v="2022-05-20T00:00:00"/>
    <n v="18"/>
    <d v="2022-06-07T00:00:00"/>
    <d v="2022-06-14T00:00:00"/>
    <n v="21"/>
    <d v="2022-07-05T00:00:00"/>
    <n v="11"/>
    <d v="2023-06-12T00:00:00"/>
    <d v="2023-08-11T00:00:00"/>
    <m/>
    <m/>
    <m/>
    <m/>
    <m/>
    <m/>
    <n v="3570000"/>
    <m/>
    <m/>
    <n v="32130000"/>
    <m/>
    <m/>
    <n v="35700000"/>
    <n v="35700000"/>
    <s v="OK"/>
    <n v="2"/>
    <m/>
    <m/>
  </r>
  <r>
    <m/>
    <x v="8"/>
    <x v="193"/>
    <s v="Asociación Cautín Sur"/>
    <x v="6"/>
    <s v="YO_TR_SSyO_Apoyo_a_tu_Plan_Laboral"/>
    <n v="8913"/>
    <n v="25"/>
    <x v="239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x v="3"/>
    <s v="Licitación Pública Regular"/>
    <n v="2"/>
    <n v="891302"/>
    <s v="09"/>
    <n v="1"/>
    <s v="09-891302-1-22"/>
    <m/>
    <m/>
    <m/>
    <s v="--"/>
    <x v="40"/>
    <n v="15"/>
    <x v="5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m/>
    <x v="8"/>
    <x v="194"/>
    <s v="Asociación Cautín Sur"/>
    <x v="6"/>
    <s v="YO_TR_SSyO_Apoyo_a_tu_Plan_Laboral"/>
    <n v="8913"/>
    <n v="24"/>
    <x v="268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x v="3"/>
    <s v="Licitación Pública Regular"/>
    <n v="2"/>
    <n v="891302"/>
    <s v="09"/>
    <n v="1"/>
    <s v="09-891302-1-22"/>
    <m/>
    <m/>
    <m/>
    <s v="--"/>
    <x v="40"/>
    <n v="15"/>
    <x v="5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m/>
    <x v="8"/>
    <x v="195"/>
    <s v="Asociación Cautín Sur"/>
    <x v="6"/>
    <s v="YO_TR_SSyO_Apoyo_a_tu_Plan_Laboral"/>
    <n v="8913"/>
    <n v="25"/>
    <x v="239"/>
    <n v="636000"/>
    <m/>
    <n v="25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x v="3"/>
    <s v="Licitación Pública Regular"/>
    <n v="2"/>
    <n v="891302"/>
    <s v="09"/>
    <n v="1"/>
    <s v="09-891302-1-22"/>
    <m/>
    <m/>
    <m/>
    <s v="--"/>
    <x v="40"/>
    <n v="15"/>
    <x v="5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  <m/>
    <m/>
  </r>
  <r>
    <m/>
    <x v="8"/>
    <x v="189"/>
    <s v="Asociación Cautín Sur"/>
    <x v="6"/>
    <s v="YO_TR_SSyO_Apoyo_a_tu_Plan_Laboral"/>
    <n v="8913"/>
    <n v="24"/>
    <x v="268"/>
    <n v="636000"/>
    <m/>
    <n v="24"/>
    <s v="NO"/>
    <s v="Persona"/>
    <s v="Grupo objetivo del Programa/Componente"/>
    <s v="Personas mayores de 18 años pertenecientes al SS y OO (programas Familias, Calle, Caminos y Vínculos), que participen del Acompañamiento Sociolaboral y que tengan Plan Laboral"/>
    <x v="3"/>
    <s v="Licitación Pública Regular"/>
    <n v="2"/>
    <n v="891302"/>
    <s v="09"/>
    <n v="1"/>
    <s v="09-891302-1-22"/>
    <m/>
    <m/>
    <m/>
    <s v="--"/>
    <x v="40"/>
    <n v="15"/>
    <x v="57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  <m/>
    <m/>
  </r>
  <r>
    <m/>
    <x v="8"/>
    <x v="184"/>
    <s v="Malleco Norte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5"/>
    <s v="09-488101-5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96"/>
    <s v="Intercultural de Ríos y Mar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4"/>
    <s v="09-488101-4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88"/>
    <s v="Nahuelbuta"/>
    <x v="3"/>
    <s v="YO_EMPR._Básico"/>
    <n v="4881"/>
    <n v="25"/>
    <x v="4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m/>
    <x v="8"/>
    <x v="197"/>
    <s v="Malleco Norte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5"/>
    <s v="09-488101-5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198"/>
    <s v="Araucanía Andina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1"/>
    <s v="09-488101-1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99"/>
    <s v="Araucanía Andina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1"/>
    <s v="09-488101-1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200"/>
    <s v="Araucanía Lacustre"/>
    <x v="3"/>
    <s v="YO_EMPR._Básico"/>
    <n v="4881"/>
    <n v="25"/>
    <x v="4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2"/>
    <s v="09-488101-2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m/>
    <x v="8"/>
    <x v="190"/>
    <s v="Malleco Norte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5"/>
    <s v="09-488101-5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93"/>
    <s v="Asociación Cautín Sur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3"/>
    <s v="09-488101-3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201"/>
    <s v="Nahuelbuta"/>
    <x v="3"/>
    <s v="YO_EMPR._Básico"/>
    <n v="4881"/>
    <n v="25"/>
    <x v="4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m/>
    <x v="8"/>
    <x v="194"/>
    <s v="Asociación Cautín Sur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3"/>
    <s v="09-488101-3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202"/>
    <s v="Valle Asociativo Central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8"/>
    <s v="09-488101-8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195"/>
    <s v="Asociación Cautín Sur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3"/>
    <s v="09-488101-3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192"/>
    <s v="Araucanía Andina"/>
    <x v="3"/>
    <s v="YO_EMPR._Básico"/>
    <n v="4881"/>
    <n v="25"/>
    <x v="4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1"/>
    <s v="09-488101-1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m/>
    <x v="8"/>
    <x v="203"/>
    <s v="Nahuelbuta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191"/>
    <s v="Nahuelbuta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204"/>
    <s v="Araucanía Andina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1"/>
    <s v="09-488101-1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205"/>
    <s v="Intercultural de Ríos y Mar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4"/>
    <s v="09-488101-4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206"/>
    <s v="Temuco - P. Las Casas"/>
    <x v="3"/>
    <s v="YO_EMPR._Básico"/>
    <n v="4881"/>
    <n v="35"/>
    <x v="35"/>
    <n v="1000000"/>
    <n v="3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7"/>
    <s v="09-488101-7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500000"/>
    <m/>
    <m/>
    <n v="31500000"/>
    <m/>
    <m/>
    <n v="35000000"/>
    <n v="35000000"/>
    <s v="OK"/>
    <n v="2"/>
    <m/>
    <m/>
  </r>
  <r>
    <m/>
    <x v="8"/>
    <x v="207"/>
    <s v="Valle Asociativo Central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8"/>
    <s v="09-488101-8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89"/>
    <s v="Asociación Cautín Sur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3"/>
    <s v="09-488101-3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208"/>
    <s v="Araucanía Lacustre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2"/>
    <s v="09-488101-2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209"/>
    <s v="Nahuelbuta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186"/>
    <s v="Malleco Norte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5"/>
    <s v="09-488101-5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210"/>
    <s v="Intercultural de Ríos y Mar"/>
    <x v="3"/>
    <s v="YO_EMPR._Básico"/>
    <n v="4881"/>
    <n v="30"/>
    <x v="37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4"/>
    <s v="09-488101-4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m/>
    <x v="8"/>
    <x v="211"/>
    <s v="Temuco - P. Las Casas"/>
    <x v="3"/>
    <s v="YO_EMPR._Básico"/>
    <n v="4881"/>
    <n v="45"/>
    <x v="269"/>
    <n v="1000000"/>
    <n v="4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7"/>
    <s v="09-488101-7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4500000"/>
    <m/>
    <m/>
    <n v="40500000"/>
    <m/>
    <m/>
    <n v="45000000"/>
    <n v="45000000"/>
    <s v="OK"/>
    <n v="2"/>
    <m/>
    <m/>
  </r>
  <r>
    <m/>
    <x v="8"/>
    <x v="212"/>
    <s v="Intercultural de Ríos y Mar"/>
    <x v="3"/>
    <s v="YO_EMPR._Básico"/>
    <n v="4881"/>
    <n v="30"/>
    <x v="37"/>
    <n v="1000000"/>
    <n v="3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4"/>
    <s v="09-488101-4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  <m/>
    <m/>
  </r>
  <r>
    <m/>
    <x v="8"/>
    <x v="213"/>
    <s v="Intercultural de Ríos y Mar"/>
    <x v="3"/>
    <s v="YO_EMPR._Básico"/>
    <n v="4881"/>
    <n v="25"/>
    <x v="40"/>
    <n v="1000000"/>
    <n v="25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4"/>
    <s v="09-488101-4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  <m/>
    <m/>
  </r>
  <r>
    <m/>
    <x v="8"/>
    <x v="214"/>
    <s v="Nahuelbuta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6"/>
    <s v="09-488101-6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187"/>
    <s v="Valle Asociativo Central"/>
    <x v="3"/>
    <s v="YO_EMPR._Básico"/>
    <n v="4881"/>
    <n v="16"/>
    <x v="54"/>
    <n v="1000000"/>
    <n v="16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8"/>
    <s v="09-488101-8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  <m/>
    <m/>
  </r>
  <r>
    <m/>
    <x v="8"/>
    <x v="215"/>
    <s v="Araucanía Andina"/>
    <x v="3"/>
    <s v="YO_EMPR._Básico"/>
    <n v="4881"/>
    <n v="18"/>
    <x v="0"/>
    <n v="1000000"/>
    <n v="18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1"/>
    <s v="09-488101-1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  <m/>
    <m/>
  </r>
  <r>
    <m/>
    <x v="8"/>
    <x v="216"/>
    <s v="Araucanía Lacustre"/>
    <x v="3"/>
    <s v="YO_EMPR._Básico"/>
    <n v="4881"/>
    <n v="20"/>
    <x v="38"/>
    <n v="1000000"/>
    <n v="20"/>
    <m/>
    <s v="SI"/>
    <s v="Persona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x v="2"/>
    <s v="Licitación Pública Regular"/>
    <n v="1"/>
    <n v="488101"/>
    <s v="09"/>
    <n v="2"/>
    <s v="09-488101-2-22"/>
    <m/>
    <d v="2022-03-15T00:00:00"/>
    <n v="21"/>
    <d v="2022-04-05T00:00:00"/>
    <x v="51"/>
    <n v="22"/>
    <x v="46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  <m/>
    <m/>
  </r>
  <r>
    <m/>
    <x v="8"/>
    <x v="211"/>
    <s v="Temuco - P. Las Casas"/>
    <x v="3"/>
    <s v="YO_EMPR._Feria_de_Emprendimiento"/>
    <n v="4889"/>
    <n v="60"/>
    <x v="270"/>
    <n v="833333"/>
    <n v="60"/>
    <m/>
    <s v="NO"/>
    <s v="Persona"/>
    <s v="Grupo objetivo del Programa/Componente"/>
    <s v="Personas mayores de 18 años, que pertenezcan al 60% más vulnerable de la población, según RSH, ocupado u ocupado precario, con una actividad económica independiente en funcionamiento que hayan participado o estén participando de programas de emprendimiento y/o empleabilidad de FOSIS"/>
    <x v="0"/>
    <s v="Licitación Pública Regular"/>
    <n v="1"/>
    <n v="488901"/>
    <s v="09"/>
    <n v="9"/>
    <s v="09-488901-9-22"/>
    <m/>
    <m/>
    <m/>
    <s v="--"/>
    <x v="52"/>
    <n v="15"/>
    <x v="58"/>
    <d v="2022-07-22T00:00:00"/>
    <n v="17"/>
    <d v="2022-08-08T00:00:00"/>
    <d v="2022-08-16T00:00:00"/>
    <n v="22"/>
    <d v="2022-09-07T00:00:00"/>
    <n v="5"/>
    <d v="2023-02-14T00:00:00"/>
    <d v="2023-04-15T00:00:00"/>
    <m/>
    <m/>
    <m/>
    <m/>
    <m/>
    <m/>
    <m/>
    <m/>
    <n v="50000000"/>
    <m/>
    <m/>
    <m/>
    <n v="50000000"/>
    <n v="50000000"/>
    <s v="OK"/>
    <n v="1"/>
    <m/>
    <m/>
  </r>
  <r>
    <m/>
    <x v="8"/>
    <x v="184"/>
    <s v="Malleco Norte"/>
    <x v="4"/>
    <s v="YO_EMP_SEM._Servicio_de_Apoyo_Integral_Regular"/>
    <n v="5811"/>
    <n v="30"/>
    <x v="91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m/>
    <x v="8"/>
    <x v="197"/>
    <s v="Malleco Norte"/>
    <x v="4"/>
    <s v="YO_EMP_SEM._Servicio_de_Apoyo_Integral_Regular"/>
    <n v="5811"/>
    <n v="30"/>
    <x v="91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m/>
    <x v="8"/>
    <x v="199"/>
    <s v="Araucanía Andina"/>
    <x v="4"/>
    <s v="YO_EMP_SEM._Servicio_de_Apoyo_Integral_Regular"/>
    <n v="5811"/>
    <n v="25"/>
    <x v="42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m/>
    <x v="8"/>
    <x v="190"/>
    <s v="Malleco Norte"/>
    <x v="4"/>
    <s v="YO_EMP_SEM._Servicio_de_Apoyo_Integral_Regular"/>
    <n v="5811"/>
    <n v="18"/>
    <x v="223"/>
    <n v="885000"/>
    <n v="18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593000"/>
    <m/>
    <m/>
    <n v="14337000"/>
    <m/>
    <m/>
    <m/>
    <n v="15930000"/>
    <n v="15930000"/>
    <s v="OK"/>
    <n v="2"/>
    <m/>
    <m/>
  </r>
  <r>
    <m/>
    <x v="8"/>
    <x v="192"/>
    <s v="Araucanía Andina"/>
    <x v="4"/>
    <s v="YO_EMP_SEM._Servicio_de_Apoyo_Integral_Regular"/>
    <n v="5811"/>
    <n v="25"/>
    <x v="42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m/>
    <x v="8"/>
    <x v="203"/>
    <s v="Nahuelbuta"/>
    <x v="4"/>
    <s v="YO_EMP_SEM._Servicio_de_Apoyo_Integral_Regular"/>
    <n v="5811"/>
    <n v="20"/>
    <x v="224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m/>
    <x v="8"/>
    <x v="191"/>
    <s v="Nahuelbuta"/>
    <x v="4"/>
    <s v="YO_EMP_SEM._Servicio_de_Apoyo_Integral_Regular"/>
    <n v="5811"/>
    <n v="20"/>
    <x v="224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m/>
    <x v="8"/>
    <x v="209"/>
    <s v="Nahuelbuta"/>
    <x v="4"/>
    <s v="YO_EMP_SEM._Servicio_de_Apoyo_Integral_Regular"/>
    <n v="5811"/>
    <n v="20"/>
    <x v="224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m/>
    <x v="8"/>
    <x v="186"/>
    <s v="Malleco Norte"/>
    <x v="4"/>
    <s v="YO_EMP_SEM._Servicio_de_Apoyo_Integral_Regular"/>
    <n v="5811"/>
    <n v="20"/>
    <x v="224"/>
    <n v="885000"/>
    <n v="2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  <m/>
    <m/>
  </r>
  <r>
    <m/>
    <x v="8"/>
    <x v="214"/>
    <s v="Nahuelbuta"/>
    <x v="4"/>
    <s v="YO_EMP_SEM._Servicio_de_Apoyo_Integral_Regular"/>
    <n v="5811"/>
    <n v="25"/>
    <x v="42"/>
    <n v="885000"/>
    <n v="25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  <m/>
    <m/>
  </r>
  <r>
    <m/>
    <x v="8"/>
    <x v="187"/>
    <s v="Araucanía Andina"/>
    <x v="4"/>
    <s v="YO_EMP_SEM._Servicio_de_Apoyo_Integral_Regular"/>
    <n v="5811"/>
    <n v="30"/>
    <x v="91"/>
    <n v="885000"/>
    <n v="30"/>
    <m/>
    <s v="NO"/>
    <s v="Persona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x v="2"/>
    <s v="Licitación Pública Regular"/>
    <n v="1"/>
    <n v="581101"/>
    <s v="09"/>
    <n v="1"/>
    <s v="09-581101-1-22"/>
    <m/>
    <d v="2022-03-15T00:00:00"/>
    <n v="21"/>
    <d v="2022-04-05T00:00:00"/>
    <x v="13"/>
    <n v="21"/>
    <x v="59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  <m/>
    <m/>
  </r>
  <r>
    <m/>
    <x v="8"/>
    <x v="7"/>
    <m/>
    <x v="4"/>
    <s v="YO_EMP_SEM._Servicio_de_Apoyo_Integral_Regular"/>
    <n v="5811"/>
    <n v="80"/>
    <x v="271"/>
    <n v="885000"/>
    <n v="80"/>
    <m/>
    <s v="NO"/>
    <s v="Persona"/>
    <s v="Grupo objetivo del Programa/Componente"/>
    <s v="Hombres y mujeres mayores de 18 años, en situación de pobreza extrema, pobreza y/o vulnerabilidad, desocupados, ocupados precarios o inactivos (derivados en marco de convenios con Teletón, GENCHI, SENAMA e INJUV)."/>
    <x v="3"/>
    <s v="Licitación Pública Regular"/>
    <n v="2"/>
    <n v="581102"/>
    <s v="09"/>
    <n v="1"/>
    <s v="09-581102-1-22"/>
    <m/>
    <m/>
    <m/>
    <s v="--"/>
    <x v="53"/>
    <n v="15"/>
    <x v="60"/>
    <d v="2022-05-13T00:00:00"/>
    <n v="20"/>
    <d v="2022-06-02T00:00:00"/>
    <d v="2022-06-09T00:00:00"/>
    <n v="21"/>
    <d v="2022-06-30T00:00:00"/>
    <n v="8"/>
    <d v="2023-03-07T00:00:00"/>
    <d v="2023-05-06T00:00:00"/>
    <m/>
    <m/>
    <m/>
    <m/>
    <m/>
    <m/>
    <n v="7080000"/>
    <m/>
    <m/>
    <n v="63720000"/>
    <m/>
    <m/>
    <n v="70800000"/>
    <n v="70800000"/>
    <s v="OK"/>
    <n v="2"/>
    <m/>
    <m/>
  </r>
  <r>
    <m/>
    <x v="8"/>
    <x v="208"/>
    <s v="Araucanía Lacustre"/>
    <x v="4"/>
    <s v="YO_EMP_SEM._Servicio_de_Apoyo_Integral_Regular"/>
    <n v="5811"/>
    <n v="20"/>
    <x v="224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x v="3"/>
    <s v="Licitación Pública Regular"/>
    <n v="3"/>
    <n v="581103"/>
    <s v="09"/>
    <n v="1"/>
    <s v="09-581103-1-22"/>
    <m/>
    <m/>
    <m/>
    <s v="--"/>
    <x v="54"/>
    <n v="15"/>
    <x v="18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m/>
    <x v="8"/>
    <x v="216"/>
    <s v="Araucanía Lacustre"/>
    <x v="4"/>
    <s v="YO_EMP_SEM._Servicio_de_Apoyo_Integral_Regular"/>
    <n v="5811"/>
    <n v="20"/>
    <x v="224"/>
    <n v="885000"/>
    <n v="20"/>
    <m/>
    <s v="NO"/>
    <s v="Persona"/>
    <s v="Migrantes"/>
    <s v="Hombres y mujeres migrantes, mayores de 18 años, cuya Situación Ocupacional sea: desocupados (cesantes y /o que buscan trabajo por primera vez), ocupado precario e inactivos,  que cuenten con al menos una idea de negocios"/>
    <x v="3"/>
    <s v="Licitación Pública Regular"/>
    <n v="3"/>
    <n v="581103"/>
    <s v="09"/>
    <n v="1"/>
    <s v="09-581103-1-22"/>
    <m/>
    <m/>
    <m/>
    <s v="--"/>
    <x v="54"/>
    <n v="15"/>
    <x v="18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  <m/>
    <m/>
  </r>
  <r>
    <m/>
    <x v="8"/>
    <x v="184"/>
    <s v="Malleco Norte"/>
    <x v="5"/>
    <s v="YO_EMP_SEM._Servicio_de_Apoyo_Integral_SSyO"/>
    <n v="5911"/>
    <n v="104"/>
    <x v="272"/>
    <n v="818000"/>
    <m/>
    <n v="10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4"/>
    <s v="09-591101-4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507200"/>
    <m/>
    <m/>
    <n v="76564800"/>
    <m/>
    <m/>
    <m/>
    <n v="85072000"/>
    <n v="85072000"/>
    <s v="OK"/>
    <n v="2"/>
    <m/>
    <m/>
  </r>
  <r>
    <m/>
    <x v="8"/>
    <x v="196"/>
    <s v="Intercultural de Ríos y Mar"/>
    <x v="5"/>
    <s v="YO_EMP_SEM._Servicio_de_Apoyo_Integral_SSyO"/>
    <n v="5911"/>
    <n v="68"/>
    <x v="273"/>
    <n v="818000"/>
    <m/>
    <n v="68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7"/>
    <s v="09-591101-7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562400"/>
    <m/>
    <m/>
    <n v="50061600"/>
    <m/>
    <m/>
    <m/>
    <n v="55624000"/>
    <n v="55624000"/>
    <s v="OK"/>
    <n v="2"/>
    <m/>
    <m/>
  </r>
  <r>
    <m/>
    <x v="8"/>
    <x v="188"/>
    <s v="Nahuelbuta"/>
    <x v="5"/>
    <s v="YO_EMP_SEM._Servicio_de_Apoyo_Integral_SSyO"/>
    <n v="5911"/>
    <n v="62"/>
    <x v="274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m/>
    <x v="8"/>
    <x v="197"/>
    <s v="Malleco Norte"/>
    <x v="5"/>
    <s v="YO_EMP_SEM._Servicio_de_Apoyo_Integral_SSyO"/>
    <n v="5911"/>
    <n v="79"/>
    <x v="275"/>
    <n v="818000"/>
    <m/>
    <n v="7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4"/>
    <s v="09-591101-4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462200"/>
    <m/>
    <m/>
    <n v="58159800"/>
    <m/>
    <m/>
    <m/>
    <n v="64622000"/>
    <n v="64622000"/>
    <s v="OK"/>
    <n v="2"/>
    <m/>
    <m/>
  </r>
  <r>
    <m/>
    <x v="8"/>
    <x v="198"/>
    <s v="Araucanía Andina"/>
    <x v="5"/>
    <s v="YO_EMP_SEM._Servicio_de_Apoyo_Integral_SSyO"/>
    <n v="5911"/>
    <n v="32"/>
    <x v="98"/>
    <n v="818000"/>
    <m/>
    <n v="3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1"/>
    <s v="09-591101-1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617600"/>
    <m/>
    <m/>
    <n v="23558400"/>
    <m/>
    <m/>
    <m/>
    <n v="26176000"/>
    <n v="26176000"/>
    <s v="OK"/>
    <n v="2"/>
    <m/>
    <m/>
  </r>
  <r>
    <m/>
    <x v="8"/>
    <x v="199"/>
    <s v="Araucanía Andina"/>
    <x v="5"/>
    <s v="YO_EMP_SEM._Servicio_de_Apoyo_Integral_SSyO"/>
    <n v="5911"/>
    <n v="71"/>
    <x v="276"/>
    <n v="818000"/>
    <m/>
    <n v="7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1"/>
    <s v="09-591101-1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07800"/>
    <m/>
    <m/>
    <n v="52270200"/>
    <m/>
    <m/>
    <m/>
    <n v="58078000"/>
    <n v="58078000"/>
    <s v="OK"/>
    <n v="2"/>
    <m/>
    <m/>
  </r>
  <r>
    <m/>
    <x v="8"/>
    <x v="200"/>
    <s v="Araucanía Lacustre"/>
    <x v="5"/>
    <s v="YO_EMP_SEM._Servicio_de_Apoyo_Integral_SSyO"/>
    <n v="5911"/>
    <n v="50"/>
    <x v="49"/>
    <n v="818000"/>
    <m/>
    <n v="5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2"/>
    <s v="09-591101-2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90000"/>
    <m/>
    <m/>
    <n v="36810000"/>
    <m/>
    <m/>
    <m/>
    <n v="40900000"/>
    <n v="40900000"/>
    <s v="OK"/>
    <n v="2"/>
    <m/>
    <m/>
  </r>
  <r>
    <m/>
    <x v="8"/>
    <x v="190"/>
    <s v="Malleco Norte"/>
    <x v="5"/>
    <s v="YO_EMP_SEM._Servicio_de_Apoyo_Integral_SSyO"/>
    <n v="5911"/>
    <n v="49"/>
    <x v="277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4"/>
    <s v="09-591101-4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m/>
    <x v="8"/>
    <x v="193"/>
    <s v="Asociación Cautín Sur"/>
    <x v="5"/>
    <s v="YO_EMP_SEM._Servicio_de_Apoyo_Integral_SSyO"/>
    <n v="5911"/>
    <n v="72"/>
    <x v="278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3"/>
    <s v="09-591101-3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m/>
    <x v="8"/>
    <x v="201"/>
    <s v="Nahuelbuta"/>
    <x v="5"/>
    <s v="YO_EMP_SEM._Servicio_de_Apoyo_Integral_SSyO"/>
    <n v="5911"/>
    <n v="40"/>
    <x v="255"/>
    <n v="818000"/>
    <m/>
    <n v="4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272000"/>
    <m/>
    <m/>
    <n v="29448000"/>
    <m/>
    <m/>
    <m/>
    <n v="32720000"/>
    <n v="32720000"/>
    <s v="OK"/>
    <n v="2"/>
    <m/>
    <m/>
  </r>
  <r>
    <m/>
    <x v="8"/>
    <x v="194"/>
    <s v="Asociación Cautín Sur"/>
    <x v="5"/>
    <s v="YO_EMP_SEM._Servicio_de_Apoyo_Integral_SSyO"/>
    <n v="5911"/>
    <n v="49"/>
    <x v="277"/>
    <n v="818000"/>
    <m/>
    <n v="4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3"/>
    <s v="09-591101-3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  <m/>
    <m/>
  </r>
  <r>
    <m/>
    <x v="8"/>
    <x v="202"/>
    <s v="Valle Asociativo Central"/>
    <x v="5"/>
    <s v="YO_EMP_SEM._Servicio_de_Apoyo_Integral_SSyO"/>
    <n v="5911"/>
    <n v="102"/>
    <x v="279"/>
    <n v="818000"/>
    <m/>
    <n v="10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8"/>
    <s v="09-591101-8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343600"/>
    <m/>
    <m/>
    <n v="75092400"/>
    <m/>
    <m/>
    <m/>
    <n v="83436000"/>
    <n v="83436000"/>
    <s v="OK"/>
    <n v="2"/>
    <m/>
    <m/>
  </r>
  <r>
    <m/>
    <x v="8"/>
    <x v="195"/>
    <s v="Asociación Cautín Sur"/>
    <x v="5"/>
    <s v="YO_EMP_SEM._Servicio_de_Apoyo_Integral_SSyO"/>
    <n v="5911"/>
    <n v="75"/>
    <x v="280"/>
    <n v="818000"/>
    <m/>
    <n v="75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3"/>
    <s v="09-591101-3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135000"/>
    <m/>
    <m/>
    <n v="55215000"/>
    <m/>
    <m/>
    <m/>
    <n v="61350000"/>
    <n v="61350000"/>
    <s v="OK"/>
    <n v="2"/>
    <m/>
    <m/>
  </r>
  <r>
    <m/>
    <x v="8"/>
    <x v="192"/>
    <s v="Araucanía Andina"/>
    <x v="5"/>
    <s v="YO_EMP_SEM._Servicio_de_Apoyo_Integral_SSyO"/>
    <n v="5911"/>
    <n v="72"/>
    <x v="278"/>
    <n v="818000"/>
    <m/>
    <n v="7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1"/>
    <s v="09-591101-1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  <m/>
    <m/>
  </r>
  <r>
    <m/>
    <x v="8"/>
    <x v="203"/>
    <s v="Nahuelbuta"/>
    <x v="5"/>
    <s v="YO_EMP_SEM._Servicio_de_Apoyo_Integral_SSyO"/>
    <n v="5911"/>
    <n v="24"/>
    <x v="281"/>
    <n v="818000"/>
    <m/>
    <n v="2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963200"/>
    <m/>
    <m/>
    <n v="17668800"/>
    <m/>
    <m/>
    <m/>
    <n v="19632000"/>
    <n v="19632000"/>
    <s v="OK"/>
    <n v="2"/>
    <m/>
    <m/>
  </r>
  <r>
    <m/>
    <x v="8"/>
    <x v="191"/>
    <s v="Nahuelbuta"/>
    <x v="5"/>
    <s v="YO_EMP_SEM._Servicio_de_Apoyo_Integral_SSyO"/>
    <n v="5911"/>
    <n v="62"/>
    <x v="274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m/>
    <x v="8"/>
    <x v="204"/>
    <s v="Araucanía Andina"/>
    <x v="5"/>
    <s v="YO_EMP_SEM._Servicio_de_Apoyo_Integral_SSyO"/>
    <n v="5911"/>
    <n v="31"/>
    <x v="66"/>
    <n v="818000"/>
    <m/>
    <n v="3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1"/>
    <s v="09-591101-1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535800"/>
    <m/>
    <m/>
    <n v="22822200"/>
    <m/>
    <m/>
    <m/>
    <n v="25358000"/>
    <n v="25358000"/>
    <s v="OK"/>
    <n v="2"/>
    <m/>
    <m/>
  </r>
  <r>
    <m/>
    <x v="8"/>
    <x v="205"/>
    <s v="Intercultural de Ríos y Mar"/>
    <x v="5"/>
    <s v="YO_EMP_SEM._Servicio_de_Apoyo_Integral_SSyO"/>
    <n v="5911"/>
    <n v="93"/>
    <x v="282"/>
    <n v="818000"/>
    <m/>
    <n v="9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7"/>
    <s v="09-591101-7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607400"/>
    <m/>
    <m/>
    <n v="68466600"/>
    <m/>
    <m/>
    <m/>
    <n v="76074000"/>
    <n v="76074000"/>
    <s v="OK"/>
    <n v="2"/>
    <m/>
    <m/>
  </r>
  <r>
    <m/>
    <x v="8"/>
    <x v="206"/>
    <s v="Temuco - P. Las Casas"/>
    <x v="5"/>
    <s v="YO_EMP_SEM._Servicio_de_Apoyo_Integral_SSyO"/>
    <n v="5911"/>
    <n v="80"/>
    <x v="254"/>
    <n v="818000"/>
    <m/>
    <n v="8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6"/>
    <s v="09-591101-6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544000"/>
    <m/>
    <m/>
    <n v="58896000"/>
    <m/>
    <m/>
    <m/>
    <n v="65440000"/>
    <n v="65440000"/>
    <s v="OK"/>
    <n v="2"/>
    <m/>
    <m/>
  </r>
  <r>
    <m/>
    <x v="8"/>
    <x v="207"/>
    <s v="Valle Asociativo Central"/>
    <x v="5"/>
    <s v="YO_EMP_SEM._Servicio_de_Apoyo_Integral_SSyO"/>
    <n v="5911"/>
    <n v="19"/>
    <x v="231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8"/>
    <s v="09-591101-8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m/>
    <x v="8"/>
    <x v="189"/>
    <s v="Asociación Cautín Sur"/>
    <x v="5"/>
    <s v="YO_EMP_SEM._Servicio_de_Apoyo_Integral_SSyO"/>
    <n v="5911"/>
    <n v="97"/>
    <x v="283"/>
    <n v="818000"/>
    <m/>
    <n v="9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3"/>
    <s v="09-591101-3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934600"/>
    <m/>
    <m/>
    <n v="71411400"/>
    <m/>
    <m/>
    <m/>
    <n v="79346000"/>
    <n v="79346000"/>
    <s v="OK"/>
    <n v="2"/>
    <m/>
    <m/>
  </r>
  <r>
    <m/>
    <x v="8"/>
    <x v="208"/>
    <s v="Araucanía Lacustre"/>
    <x v="5"/>
    <s v="YO_EMP_SEM._Servicio_de_Apoyo_Integral_SSyO"/>
    <n v="5911"/>
    <n v="53"/>
    <x v="284"/>
    <n v="818000"/>
    <m/>
    <n v="53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2"/>
    <s v="09-591101-2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335400"/>
    <m/>
    <m/>
    <n v="39018600"/>
    <m/>
    <m/>
    <m/>
    <n v="43354000"/>
    <n v="43354000"/>
    <s v="OK"/>
    <n v="2"/>
    <m/>
    <m/>
  </r>
  <r>
    <m/>
    <x v="8"/>
    <x v="209"/>
    <s v="Nahuelbuta"/>
    <x v="5"/>
    <s v="YO_EMP_SEM._Servicio_de_Apoyo_Integral_SSyO"/>
    <n v="5911"/>
    <n v="39"/>
    <x v="64"/>
    <n v="818000"/>
    <m/>
    <n v="3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190200"/>
    <m/>
    <m/>
    <n v="28711800"/>
    <m/>
    <m/>
    <m/>
    <n v="31902000"/>
    <n v="31902000"/>
    <s v="OK"/>
    <n v="2"/>
    <m/>
    <m/>
  </r>
  <r>
    <m/>
    <x v="8"/>
    <x v="186"/>
    <s v="Malleco Norte"/>
    <x v="5"/>
    <s v="YO_EMP_SEM._Servicio_de_Apoyo_Integral_SSyO"/>
    <n v="5911"/>
    <n v="19"/>
    <x v="231"/>
    <n v="818000"/>
    <m/>
    <n v="19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4"/>
    <s v="09-591101-4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  <m/>
    <m/>
  </r>
  <r>
    <m/>
    <x v="8"/>
    <x v="210"/>
    <s v="Intercultural de Ríos y Mar"/>
    <x v="5"/>
    <s v="YO_EMP_SEM._Servicio_de_Apoyo_Integral_SSyO"/>
    <n v="5911"/>
    <n v="41"/>
    <x v="61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7"/>
    <s v="09-591101-7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m/>
    <x v="8"/>
    <x v="211"/>
    <s v="Temuco - P. Las Casas"/>
    <x v="5"/>
    <s v="YO_EMP_SEM._Servicio_de_Apoyo_Integral_SSyO"/>
    <n v="5911"/>
    <n v="220"/>
    <x v="285"/>
    <n v="818000"/>
    <m/>
    <n v="220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6"/>
    <s v="09-591101-6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7996000"/>
    <m/>
    <m/>
    <n v="161964000"/>
    <m/>
    <m/>
    <m/>
    <n v="179960000"/>
    <n v="179960000"/>
    <s v="OK"/>
    <n v="2"/>
    <m/>
    <m/>
  </r>
  <r>
    <m/>
    <x v="8"/>
    <x v="212"/>
    <s v="Intercultural de Ríos y Mar"/>
    <x v="5"/>
    <s v="YO_EMP_SEM._Servicio_de_Apoyo_Integral_SSyO"/>
    <n v="5911"/>
    <n v="67"/>
    <x v="286"/>
    <n v="818000"/>
    <m/>
    <n v="6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7"/>
    <s v="09-591101-7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480600"/>
    <m/>
    <m/>
    <n v="49325400"/>
    <m/>
    <m/>
    <m/>
    <n v="54806000"/>
    <n v="54806000"/>
    <s v="OK"/>
    <n v="2"/>
    <m/>
    <m/>
  </r>
  <r>
    <m/>
    <x v="8"/>
    <x v="213"/>
    <s v="Intercultural de Ríos y Mar"/>
    <x v="5"/>
    <s v="YO_EMP_SEM._Servicio_de_Apoyo_Integral_SSyO"/>
    <n v="5911"/>
    <n v="41"/>
    <x v="61"/>
    <n v="818000"/>
    <m/>
    <n v="41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7"/>
    <s v="09-591101-7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  <m/>
    <m/>
  </r>
  <r>
    <m/>
    <x v="8"/>
    <x v="214"/>
    <s v="Nahuelbuta"/>
    <x v="5"/>
    <s v="YO_EMP_SEM._Servicio_de_Apoyo_Integral_SSyO"/>
    <n v="5911"/>
    <n v="62"/>
    <x v="274"/>
    <n v="818000"/>
    <m/>
    <n v="62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5"/>
    <s v="09-591101-5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  <m/>
    <m/>
  </r>
  <r>
    <m/>
    <x v="8"/>
    <x v="187"/>
    <s v="Valle Asociativo Central"/>
    <x v="5"/>
    <s v="YO_EMP_SEM._Servicio_de_Apoyo_Integral_SSyO"/>
    <n v="5911"/>
    <n v="54"/>
    <x v="287"/>
    <n v="818000"/>
    <m/>
    <n v="54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8"/>
    <s v="09-591101-8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417200"/>
    <m/>
    <m/>
    <n v="39754800"/>
    <m/>
    <m/>
    <m/>
    <n v="44172000"/>
    <n v="44172000"/>
    <s v="OK"/>
    <n v="2"/>
    <m/>
    <m/>
  </r>
  <r>
    <m/>
    <x v="8"/>
    <x v="215"/>
    <s v="Araucanía Andina"/>
    <x v="5"/>
    <s v="YO_EMP_SEM._Servicio_de_Apoyo_Integral_SSyO"/>
    <n v="5911"/>
    <n v="86"/>
    <x v="288"/>
    <n v="818000"/>
    <m/>
    <n v="86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1"/>
    <s v="09-591101-1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034800"/>
    <m/>
    <m/>
    <n v="63313200"/>
    <m/>
    <m/>
    <m/>
    <n v="70348000"/>
    <n v="70348000"/>
    <s v="OK"/>
    <n v="2"/>
    <m/>
    <m/>
  </r>
  <r>
    <m/>
    <x v="8"/>
    <x v="216"/>
    <s v="Araucanía Lacustre"/>
    <x v="5"/>
    <s v="YO_EMP_SEM._Servicio_de_Apoyo_Integral_SSyO"/>
    <n v="5911"/>
    <n v="147"/>
    <x v="289"/>
    <n v="818000"/>
    <m/>
    <n v="147"/>
    <s v="NO"/>
    <s v="Persona"/>
    <s v="Grupo objetivo del Programa/Componente"/>
    <s v="Hombres y mujeres, mayores de 18 años, en situación de pobreza y/o vulnerabilidad, que participen del Subsistema de SSyOO, desocupados, ocupados precarios o inactivos."/>
    <x v="2"/>
    <s v="Licitación Pública Regular"/>
    <n v="1"/>
    <n v="591101"/>
    <s v="09"/>
    <n v="2"/>
    <s v="09-591101-2-22"/>
    <m/>
    <d v="2022-03-15T00:00:00"/>
    <n v="21"/>
    <d v="2022-04-05T00:00:00"/>
    <x v="55"/>
    <n v="29"/>
    <x v="61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2024600"/>
    <m/>
    <m/>
    <n v="108221400"/>
    <m/>
    <m/>
    <m/>
    <n v="120246000"/>
    <n v="120246000"/>
    <s v="OK"/>
    <n v="2"/>
    <m/>
    <m/>
  </r>
  <r>
    <m/>
    <x v="9"/>
    <x v="217"/>
    <s v="Puerto Montt"/>
    <x v="0"/>
    <s v="Fortalecimiento_Planes_de_Trabajo_Familiar"/>
    <n v="3881"/>
    <n v="14"/>
    <x v="290"/>
    <n v="600327"/>
    <n v="57"/>
    <m/>
    <s v="SI"/>
    <s v="Hogar (Aplica en Acción)"/>
    <s v="Grupo objetivo del Programa/Componente"/>
    <s v="Hogares con NNA, RSH hasta 60% y de Puerto Montt"/>
    <x v="0"/>
    <s v="Licitación Pública Regular"/>
    <m/>
    <s v="3881"/>
    <m/>
    <s v="01"/>
    <s v="10-3881-01-22"/>
    <m/>
    <m/>
    <m/>
    <m/>
    <x v="56"/>
    <n v="20"/>
    <x v="6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420229"/>
    <n v="7984349"/>
    <m/>
    <m/>
    <m/>
    <m/>
    <m/>
    <n v="8404578"/>
    <n v="8404578"/>
    <s v="OK"/>
    <n v="2"/>
    <m/>
    <m/>
  </r>
  <r>
    <m/>
    <x v="9"/>
    <x v="218"/>
    <s v="Castro"/>
    <x v="0"/>
    <s v="Fortalecimiento_Planes_de_Trabajo_Familiar"/>
    <n v="3881"/>
    <n v="155"/>
    <x v="291"/>
    <n v="600327"/>
    <n v="155"/>
    <m/>
    <s v="SI"/>
    <s v="Hogar (Aplica en Acción)"/>
    <s v="Grupo objetivo del Programa/Componente"/>
    <s v="Hogares con NNA, RSH hasta 60% y de Castro"/>
    <x v="0"/>
    <s v="Licitación Pública Regular"/>
    <m/>
    <s v="3881"/>
    <m/>
    <s v="01"/>
    <s v="10-3881-01-22"/>
    <m/>
    <m/>
    <m/>
    <m/>
    <x v="56"/>
    <n v="20"/>
    <x v="62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4652534"/>
    <m/>
    <n v="88398151"/>
    <m/>
    <m/>
    <m/>
    <m/>
    <n v="93050685"/>
    <n v="93050685"/>
    <s v="OK"/>
    <n v="2"/>
    <m/>
    <m/>
  </r>
  <r>
    <m/>
    <x v="9"/>
    <x v="219"/>
    <s v="Rio Negro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funcionales o territoriales de Río Negro"/>
    <x v="1"/>
    <s v="Licitación Pública Regular"/>
    <m/>
    <n v="3701"/>
    <n v="3"/>
    <n v="3"/>
    <s v="10-3701-03-22"/>
    <m/>
    <m/>
    <m/>
    <s v="--"/>
    <x v="57"/>
    <n v="20"/>
    <x v="63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m/>
    <x v="9"/>
    <x v="220"/>
    <s v="Puyehue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funcionales o territoriales de Puyehue"/>
    <x v="1"/>
    <s v="Licitación Pública Regular"/>
    <m/>
    <n v="3701"/>
    <n v="3"/>
    <n v="3"/>
    <s v="10-3701-03-22"/>
    <m/>
    <m/>
    <m/>
    <s v="--"/>
    <x v="57"/>
    <n v="20"/>
    <x v="63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m/>
    <x v="9"/>
    <x v="221"/>
    <s v="San Pablo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funcionales o territoriales de San Pablo"/>
    <x v="1"/>
    <s v="Licitación Pública Regular"/>
    <m/>
    <n v="3701"/>
    <n v="3"/>
    <n v="3"/>
    <s v="10-3701-03-22"/>
    <m/>
    <m/>
    <m/>
    <s v="--"/>
    <x v="57"/>
    <n v="20"/>
    <x v="63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m/>
    <x v="9"/>
    <x v="222"/>
    <s v="Los Muermos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funcionales o territoriales de Los Muermos"/>
    <x v="1"/>
    <s v="Licitación Pública Regular"/>
    <m/>
    <n v="3701"/>
    <n v="3"/>
    <n v="3"/>
    <s v="10-3701-03-22"/>
    <m/>
    <m/>
    <m/>
    <s v="--"/>
    <x v="57"/>
    <n v="20"/>
    <x v="63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  <m/>
    <m/>
  </r>
  <r>
    <m/>
    <x v="9"/>
    <x v="219"/>
    <s v="Chan Chan"/>
    <x v="2"/>
    <s v="Accion_local_territorios_vulnerables"/>
    <n v="7233"/>
    <n v="1"/>
    <x v="5"/>
    <n v="35700000"/>
    <n v="1"/>
    <m/>
    <m/>
    <s v="Territorios/Barrios (Aplica en Acción Local)"/>
    <s v="Grupo objetivo del Programa/Componente"/>
    <s v="Territorio o barrio vulnerable de Río Negro"/>
    <x v="0"/>
    <s v="Licitación Pública Regular"/>
    <m/>
    <n v="7233"/>
    <n v="2"/>
    <n v="2"/>
    <s v="10-7233-02-22"/>
    <m/>
    <m/>
    <m/>
    <s v="--"/>
    <x v="20"/>
    <n v="20"/>
    <x v="64"/>
    <d v="2022-05-04T00:00:00"/>
    <n v="10"/>
    <d v="2022-05-14T00:00:00"/>
    <d v="2022-05-20T00:00:00"/>
    <n v="20"/>
    <d v="2022-06-09T00:00:00"/>
    <n v="11"/>
    <d v="2023-05-09T00:00:00"/>
    <d v="2023-07-08T00:00:00"/>
    <m/>
    <m/>
    <m/>
    <m/>
    <m/>
    <n v="1785000"/>
    <m/>
    <n v="33915000"/>
    <m/>
    <m/>
    <m/>
    <m/>
    <n v="35700000"/>
    <n v="35700000"/>
    <s v="OK"/>
    <n v="2"/>
    <m/>
    <m/>
  </r>
  <r>
    <m/>
    <x v="9"/>
    <x v="217"/>
    <s v="Puerto Montt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3"/>
    <s v="Calbuco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4"/>
    <s v="Cochamó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5"/>
    <s v="Fresia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6"/>
    <s v="Frutillar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2"/>
    <s v="Los Muermos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7"/>
    <s v="Llanquihue"/>
    <x v="6"/>
    <s v="YO_TR_SSyO_Apoyo_a_tu_Plan_Laboral"/>
    <n v="8913"/>
    <n v="6"/>
    <x v="292"/>
    <n v="636000"/>
    <m/>
    <n v="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  <m/>
    <m/>
  </r>
  <r>
    <m/>
    <x v="9"/>
    <x v="228"/>
    <s v="Maullín"/>
    <x v="6"/>
    <s v="YO_TR_SSyO_Apoyo_a_tu_Plan_Laboral"/>
    <n v="8913"/>
    <n v="4"/>
    <x v="109"/>
    <n v="636000"/>
    <m/>
    <n v="4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m/>
    <x v="9"/>
    <x v="229"/>
    <s v="Puerto Varas"/>
    <x v="6"/>
    <s v="YO_TR_SSyO_Apoyo_a_tu_Plan_Laboral"/>
    <n v="8913"/>
    <n v="4"/>
    <x v="109"/>
    <n v="636000"/>
    <m/>
    <n v="4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  <m/>
    <m/>
  </r>
  <r>
    <m/>
    <x v="9"/>
    <x v="230"/>
    <s v="Osorno"/>
    <x v="6"/>
    <s v="YO_TR_SSyO_Apoyo_a_tu_Plan_Laboral"/>
    <n v="8913"/>
    <n v="16"/>
    <x v="293"/>
    <n v="636000"/>
    <m/>
    <n v="16"/>
    <m/>
    <s v="Persona"/>
    <s v="Grupo objetivo del Programa/Componente"/>
    <s v="FAMILIA SS Y O/CCV"/>
    <x v="3"/>
    <s v="Licitación Pública Regular"/>
    <m/>
    <n v="8913"/>
    <n v="1"/>
    <n v="1"/>
    <s v="10-8913-01-22"/>
    <m/>
    <d v="2022-03-15T00:00:00"/>
    <n v="30"/>
    <d v="2022-04-14T00:00:00"/>
    <x v="16"/>
    <n v="7"/>
    <x v="65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508800"/>
    <m/>
    <n v="9667200"/>
    <m/>
    <m/>
    <m/>
    <m/>
    <m/>
    <n v="10176000"/>
    <n v="10176000"/>
    <s v="OK"/>
    <n v="2"/>
    <m/>
    <m/>
  </r>
  <r>
    <m/>
    <x v="9"/>
    <x v="7"/>
    <s v="Osorno"/>
    <x v="3"/>
    <s v="YO_EMPR._Avanzado"/>
    <n v="4883"/>
    <n v="40"/>
    <x v="294"/>
    <n v="850000"/>
    <n v="40"/>
    <m/>
    <s v="SI"/>
    <s v="Persona"/>
    <s v="Grupo objetivo del Programa/Componente"/>
    <s v="REGULAR"/>
    <x v="2"/>
    <s v="Licitación Pública Regular"/>
    <n v="2"/>
    <n v="488302"/>
    <n v="1"/>
    <n v="1"/>
    <s v="10-488302-01-22"/>
    <m/>
    <d v="2022-03-15T00:00:00"/>
    <n v="30"/>
    <d v="2022-04-14T00:00:00"/>
    <x v="58"/>
    <n v="17"/>
    <x v="13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m/>
    <x v="9"/>
    <x v="7"/>
    <s v="Llanquihue"/>
    <x v="3"/>
    <s v="YO_EMPR._Avanzado"/>
    <n v="4883"/>
    <n v="40"/>
    <x v="294"/>
    <n v="850000"/>
    <n v="40"/>
    <m/>
    <s v="SI"/>
    <s v="Persona"/>
    <s v="Grupo objetivo del Programa/Componente"/>
    <s v="REGULAR"/>
    <x v="2"/>
    <s v="Licitación Pública Regular"/>
    <n v="2"/>
    <n v="488302"/>
    <n v="2"/>
    <n v="2"/>
    <s v="10-488302-02-22"/>
    <m/>
    <d v="2022-03-15T00:00:00"/>
    <n v="30"/>
    <d v="2022-04-14T00:00:00"/>
    <x v="58"/>
    <n v="17"/>
    <x v="13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  <m/>
    <m/>
  </r>
  <r>
    <m/>
    <x v="9"/>
    <x v="7"/>
    <s v="Chiloe"/>
    <x v="3"/>
    <s v="YO_EMPR._Avanzado"/>
    <n v="4883"/>
    <n v="30"/>
    <x v="191"/>
    <n v="950000"/>
    <n v="30"/>
    <m/>
    <s v="SI"/>
    <s v="Persona"/>
    <s v="Grupo objetivo del Programa/Componente"/>
    <s v="REGULAR"/>
    <x v="2"/>
    <s v="Licitación Pública Regular"/>
    <n v="2"/>
    <n v="488302"/>
    <n v="3"/>
    <n v="3"/>
    <s v="10-488302-03-22"/>
    <m/>
    <d v="2022-03-15T00:00:00"/>
    <n v="30"/>
    <d v="2022-04-14T00:00:00"/>
    <x v="58"/>
    <n v="17"/>
    <x v="13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425000"/>
    <m/>
    <n v="27075000"/>
    <m/>
    <m/>
    <m/>
    <m/>
    <n v="28500000"/>
    <n v="28500000"/>
    <s v="OK"/>
    <n v="2"/>
    <m/>
    <m/>
  </r>
  <r>
    <m/>
    <x v="9"/>
    <x v="7"/>
    <s v="Regional/Provincial"/>
    <x v="3"/>
    <s v="YO_EMPR._Avanzado"/>
    <n v="4883"/>
    <n v="20"/>
    <x v="295"/>
    <n v="920000"/>
    <n v="20"/>
    <m/>
    <s v="SI"/>
    <s v="Persona"/>
    <s v="Grupo objetivo del Programa/Componente"/>
    <s v="Comercio Digital"/>
    <x v="3"/>
    <s v="Licitación Pública Regular"/>
    <n v="4"/>
    <n v="488304"/>
    <n v="1"/>
    <n v="1"/>
    <s v="10-488304-01-22"/>
    <m/>
    <m/>
    <m/>
    <s v="--"/>
    <x v="58"/>
    <n v="17"/>
    <x v="13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920000"/>
    <m/>
    <n v="17480000"/>
    <m/>
    <m/>
    <m/>
    <m/>
    <n v="18400000"/>
    <n v="18400000"/>
    <s v="OK"/>
    <n v="2"/>
    <m/>
    <m/>
  </r>
  <r>
    <m/>
    <x v="9"/>
    <x v="7"/>
    <s v="Osorno"/>
    <x v="3"/>
    <s v="YO_EMPR._Básico"/>
    <n v="4881"/>
    <n v="80"/>
    <x v="197"/>
    <n v="850000"/>
    <n v="60"/>
    <m/>
    <s v="SI"/>
    <s v="Persona"/>
    <s v="Grupo objetivo del Programa/Componente"/>
    <s v="REGULAR"/>
    <x v="2"/>
    <s v="Licitación Pública Regular"/>
    <n v="1"/>
    <n v="488101"/>
    <n v="1"/>
    <n v="1"/>
    <s v="10-488101-01-22"/>
    <m/>
    <d v="2022-03-15T00:00:00"/>
    <n v="30"/>
    <d v="2022-04-14T00:00:00"/>
    <x v="59"/>
    <n v="20"/>
    <x v="13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m/>
    <x v="9"/>
    <x v="7"/>
    <s v="Llanquihue"/>
    <x v="3"/>
    <s v="YO_EMPR._Básico"/>
    <n v="4881"/>
    <n v="80"/>
    <x v="197"/>
    <n v="850000"/>
    <n v="60"/>
    <m/>
    <s v="SI"/>
    <s v="Persona"/>
    <s v="Grupo objetivo del Programa/Componente"/>
    <s v="REGULAR"/>
    <x v="2"/>
    <s v="Licitación Pública Regular"/>
    <n v="1"/>
    <n v="488101"/>
    <n v="2"/>
    <n v="2"/>
    <s v="10-488101-02-22"/>
    <m/>
    <d v="2022-03-15T00:00:00"/>
    <n v="30"/>
    <d v="2022-04-14T00:00:00"/>
    <x v="59"/>
    <n v="20"/>
    <x v="13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  <m/>
    <m/>
  </r>
  <r>
    <m/>
    <x v="9"/>
    <x v="7"/>
    <s v="Chiloe"/>
    <x v="3"/>
    <s v="YO_EMPR._Básico"/>
    <n v="4881"/>
    <n v="60"/>
    <x v="30"/>
    <n v="920000"/>
    <n v="40"/>
    <m/>
    <s v="SI"/>
    <s v="Persona"/>
    <s v="Grupo objetivo del Programa/Componente"/>
    <s v="REGULAR"/>
    <x v="2"/>
    <s v="Licitación Pública Regular"/>
    <n v="1"/>
    <n v="488101"/>
    <n v="3"/>
    <n v="3"/>
    <s v="10-488101-03-22"/>
    <m/>
    <d v="2022-03-15T00:00:00"/>
    <n v="30"/>
    <d v="2022-04-14T00:00:00"/>
    <x v="59"/>
    <n v="20"/>
    <x v="13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2610000"/>
    <m/>
    <n v="52590000"/>
    <m/>
    <m/>
    <m/>
    <m/>
    <n v="55200000"/>
    <n v="55200000"/>
    <s v="OK"/>
    <n v="2"/>
    <m/>
    <m/>
  </r>
  <r>
    <m/>
    <x v="9"/>
    <x v="7"/>
    <s v="Palena"/>
    <x v="3"/>
    <s v="YO_EMPR._Básico"/>
    <n v="4881"/>
    <n v="20"/>
    <x v="192"/>
    <n v="950000"/>
    <n v="20"/>
    <m/>
    <s v="SI"/>
    <s v="Persona"/>
    <s v="Grupo objetivo del Programa/Componente"/>
    <s v="REGULAR"/>
    <x v="2"/>
    <s v="Licitación Pública Regular"/>
    <n v="1"/>
    <n v="488101"/>
    <n v="3"/>
    <n v="3"/>
    <s v="10-488101-03-22"/>
    <m/>
    <d v="2022-03-15T00:00:00"/>
    <n v="30"/>
    <d v="2022-04-14T00:00:00"/>
    <x v="59"/>
    <n v="20"/>
    <x v="13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950000"/>
    <m/>
    <n v="18050000"/>
    <m/>
    <m/>
    <m/>
    <m/>
    <n v="19000000"/>
    <n v="19000000"/>
    <s v="OK"/>
    <n v="2"/>
    <m/>
    <m/>
  </r>
  <r>
    <m/>
    <x v="9"/>
    <x v="7"/>
    <s v="Osorno - Llanquihue"/>
    <x v="3"/>
    <s v="YO_EMPR._Básico"/>
    <n v="4881"/>
    <n v="20"/>
    <x v="295"/>
    <n v="920000"/>
    <n v="20"/>
    <m/>
    <s v="NO"/>
    <s v="Persona"/>
    <s v="Grupo objetivo del Programa/Componente"/>
    <s v="Apalancamiento YES/YES SSyOO"/>
    <x v="3"/>
    <s v="Licitación Pública Regular"/>
    <n v="3"/>
    <n v="488103"/>
    <n v="1"/>
    <n v="1"/>
    <s v="10-488103-01-22"/>
    <m/>
    <m/>
    <m/>
    <m/>
    <x v="25"/>
    <n v="8"/>
    <x v="51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m/>
    <x v="9"/>
    <x v="7"/>
    <s v="Llanquihue - Osorno"/>
    <x v="3"/>
    <s v="YO_EMPR._Básico"/>
    <n v="4881"/>
    <n v="30"/>
    <x v="296"/>
    <n v="920000"/>
    <n v="30"/>
    <m/>
    <s v="NO"/>
    <s v="Persona"/>
    <s v="Mujer víctima de violencia"/>
    <s v="Convenio Fiscalia - SERNAMEG"/>
    <x v="3"/>
    <s v="Licitación Pública Regular"/>
    <n v="3"/>
    <n v="488103"/>
    <n v="2"/>
    <n v="2"/>
    <s v="10-488103-02-22"/>
    <m/>
    <m/>
    <m/>
    <s v="--"/>
    <x v="25"/>
    <n v="8"/>
    <x v="51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380000"/>
    <m/>
    <n v="26220000"/>
    <m/>
    <m/>
    <m/>
    <m/>
    <n v="27600000"/>
    <n v="27600000"/>
    <s v="OK"/>
    <n v="2"/>
    <m/>
    <m/>
  </r>
  <r>
    <m/>
    <x v="9"/>
    <x v="7"/>
    <s v="Llanquihue - Osorno"/>
    <x v="3"/>
    <s v="YO_EMPR._Básico"/>
    <n v="4881"/>
    <n v="20"/>
    <x v="295"/>
    <n v="920000"/>
    <n v="20"/>
    <m/>
    <s v="NO"/>
    <s v="Persona"/>
    <s v="Personas con dependencia y cuidadores"/>
    <s v="Convenio Teleton - SENADIS"/>
    <x v="3"/>
    <s v="Licitación Pública Regular"/>
    <n v="3"/>
    <n v="488103"/>
    <n v="3"/>
    <n v="3"/>
    <s v="10-488103-03-22"/>
    <m/>
    <m/>
    <m/>
    <s v="--"/>
    <x v="25"/>
    <n v="8"/>
    <x v="51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  <m/>
    <m/>
  </r>
  <r>
    <m/>
    <x v="9"/>
    <x v="7"/>
    <s v="Regional/Provincial"/>
    <x v="3"/>
    <s v="YO_EMPR._Básico"/>
    <n v="4881"/>
    <n v="25"/>
    <x v="297"/>
    <n v="920000"/>
    <n v="20"/>
    <m/>
    <s v="NO"/>
    <s v="Persona"/>
    <s v="Grupo objetivo del Programa/Componente"/>
    <s v="Un por definir (convenio)"/>
    <x v="3"/>
    <s v="Licitación Pública Regular"/>
    <n v="3"/>
    <n v="488103"/>
    <n v="4"/>
    <n v="4"/>
    <s v="10-488304-01-22"/>
    <m/>
    <m/>
    <m/>
    <s v="--"/>
    <x v="25"/>
    <n v="8"/>
    <x v="51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150000"/>
    <m/>
    <n v="21850000"/>
    <m/>
    <m/>
    <m/>
    <m/>
    <n v="23000000"/>
    <n v="23000000"/>
    <s v="OK"/>
    <n v="2"/>
    <m/>
    <m/>
  </r>
  <r>
    <m/>
    <x v="9"/>
    <x v="7"/>
    <s v="Chiloe"/>
    <x v="3"/>
    <s v="YO_EMPR._Básico"/>
    <n v="4881"/>
    <n v="20"/>
    <x v="295"/>
    <n v="920000"/>
    <n v="20"/>
    <m/>
    <s v="SI"/>
    <s v="Persona"/>
    <s v="Grupo objetivo del Programa/Componente"/>
    <s v="Emprendedores de pueblo indigena Chiloé"/>
    <x v="3"/>
    <s v="Licitación Pública Regular"/>
    <n v="3"/>
    <n v="488103"/>
    <n v="5"/>
    <n v="5"/>
    <s v="10-488103-05-22"/>
    <m/>
    <m/>
    <m/>
    <s v="--"/>
    <x v="58"/>
    <n v="7"/>
    <x v="66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920000"/>
    <m/>
    <n v="17480000"/>
    <m/>
    <m/>
    <m/>
    <m/>
    <n v="18400000"/>
    <n v="18400000"/>
    <s v="OK"/>
    <n v="2"/>
    <m/>
    <m/>
  </r>
  <r>
    <m/>
    <x v="9"/>
    <x v="7"/>
    <s v="Osorno"/>
    <x v="3"/>
    <s v="YO_EMPR._Feria_de_Emprendimiento"/>
    <n v="4889"/>
    <n v="15"/>
    <x v="298"/>
    <n v="1110000"/>
    <n v="15"/>
    <m/>
    <s v="SI"/>
    <s v="Persona"/>
    <s v="Grupo objetivo del Programa/Componente"/>
    <s v="Emprendedores de las Provincias de Osorno y Llanquihue"/>
    <x v="3"/>
    <s v="Licitación Pública Regular"/>
    <n v="6"/>
    <n v="488906"/>
    <n v="8"/>
    <n v="8"/>
    <s v="10-488906-08-22"/>
    <m/>
    <m/>
    <m/>
    <s v="--"/>
    <x v="60"/>
    <n v="7"/>
    <x v="67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m/>
    <x v="9"/>
    <x v="7"/>
    <s v="Llanquihue"/>
    <x v="3"/>
    <s v="YO_EMPR._Feria_de_Emprendimiento"/>
    <n v="4889"/>
    <n v="15"/>
    <x v="298"/>
    <n v="1110000"/>
    <n v="15"/>
    <m/>
    <s v="SI"/>
    <s v="Persona"/>
    <s v="Grupo objetivo del Programa/Componente"/>
    <s v="Emprendedores de las Provincias de Osorno y Llanquihue"/>
    <x v="3"/>
    <s v="Licitación Pública Regular"/>
    <n v="6"/>
    <n v="488906"/>
    <n v="8"/>
    <n v="8"/>
    <s v="10-488906-08-22"/>
    <m/>
    <m/>
    <m/>
    <s v="--"/>
    <x v="60"/>
    <n v="7"/>
    <x v="67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  <m/>
    <m/>
  </r>
  <r>
    <m/>
    <x v="9"/>
    <x v="7"/>
    <s v="Llanquihue"/>
    <x v="3"/>
    <s v="YO_EMPR._Grupal"/>
    <n v="4891"/>
    <n v="20"/>
    <x v="299"/>
    <n v="645000"/>
    <n v="20"/>
    <m/>
    <s v="SI"/>
    <s v="Integrante de organización"/>
    <s v="Grupo objetivo del Programa/Componente"/>
    <s v="Agrupaciones de la Prvincia de Llanquihue"/>
    <x v="0"/>
    <s v="Licitación Pública Regular"/>
    <n v="5"/>
    <n v="489105"/>
    <n v="7"/>
    <n v="7"/>
    <s v="10-489105-07-22"/>
    <m/>
    <m/>
    <m/>
    <s v="--"/>
    <x v="14"/>
    <n v="7"/>
    <x v="27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m/>
    <x v="9"/>
    <x v="7"/>
    <s v="Chiloe"/>
    <x v="3"/>
    <s v="YO_EMPR._Grupal"/>
    <n v="4891"/>
    <n v="20"/>
    <x v="299"/>
    <n v="645000"/>
    <n v="20"/>
    <m/>
    <s v="SI"/>
    <s v="Integrante de organización"/>
    <s v="Grupo objetivo del Programa/Componente"/>
    <s v="Agrupaciones de la Prvincia de Chiloe"/>
    <x v="0"/>
    <s v="Licitación Pública Regular"/>
    <n v="5"/>
    <n v="489105"/>
    <n v="7"/>
    <n v="7"/>
    <s v="10-489105-07-22"/>
    <m/>
    <m/>
    <m/>
    <s v="--"/>
    <x v="14"/>
    <n v="7"/>
    <x v="27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  <m/>
    <m/>
  </r>
  <r>
    <m/>
    <x v="9"/>
    <x v="7"/>
    <s v="Regional/Provincial"/>
    <x v="4"/>
    <s v="YO_EMP_SEM._Servicio_de_Apoyo_Integral_Regular"/>
    <n v="5811"/>
    <n v="35"/>
    <x v="300"/>
    <n v="885000"/>
    <n v="35"/>
    <m/>
    <m/>
    <s v="Persona"/>
    <s v="Personas con dependencia y cuidadores"/>
    <s v="CONVENIO TELETON"/>
    <x v="3"/>
    <s v="Licitación Pública Regular"/>
    <m/>
    <n v="5811"/>
    <n v="1"/>
    <n v="1"/>
    <s v="10-5811-01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48750"/>
    <m/>
    <n v="29426250"/>
    <m/>
    <m/>
    <m/>
    <m/>
    <m/>
    <n v="30975000"/>
    <n v="30975000"/>
    <s v="OK"/>
    <n v="2"/>
    <m/>
    <m/>
  </r>
  <r>
    <m/>
    <x v="9"/>
    <x v="7"/>
    <s v="Regional/Provincial"/>
    <x v="4"/>
    <s v="YO_EMP_SEM._Servicio_de_Apoyo_Integral_Regular"/>
    <n v="5811"/>
    <n v="36"/>
    <x v="301"/>
    <n v="885000"/>
    <n v="36"/>
    <m/>
    <m/>
    <s v="Persona"/>
    <s v="Otro"/>
    <s v="CONVENIO PRODEMU"/>
    <x v="3"/>
    <s v="Licitación Pública Regular"/>
    <m/>
    <n v="5811"/>
    <n v="2"/>
    <n v="2"/>
    <s v="10-5811-02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93000"/>
    <m/>
    <n v="30267000"/>
    <m/>
    <m/>
    <m/>
    <m/>
    <m/>
    <n v="31860000"/>
    <n v="31860000"/>
    <s v="OK"/>
    <n v="2"/>
    <m/>
    <m/>
  </r>
  <r>
    <m/>
    <x v="9"/>
    <x v="7"/>
    <s v="Regional/Provincial"/>
    <x v="4"/>
    <s v="YO_EMP_SEM._Servicio_de_Apoyo_Integral_Regular"/>
    <n v="5811"/>
    <n v="50"/>
    <x v="43"/>
    <n v="885000"/>
    <n v="50"/>
    <m/>
    <m/>
    <s v="Persona"/>
    <s v="Familias que vivien en sectores rurales"/>
    <s v="CONVENIO INDAP"/>
    <x v="3"/>
    <s v="Licitación Pública Regular"/>
    <m/>
    <n v="5811"/>
    <n v="3"/>
    <n v="3"/>
    <s v="10-5811-03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2212500"/>
    <m/>
    <n v="42037500"/>
    <m/>
    <m/>
    <m/>
    <m/>
    <m/>
    <n v="44250000"/>
    <n v="44250000"/>
    <s v="OK"/>
    <n v="2"/>
    <m/>
    <m/>
  </r>
  <r>
    <m/>
    <x v="9"/>
    <x v="7"/>
    <s v="Regional/Provincial"/>
    <x v="4"/>
    <s v="YO_EMP_SEM._Servicio_de_Apoyo_Integral_Regular"/>
    <n v="5811"/>
    <n v="30"/>
    <x v="91"/>
    <n v="885000"/>
    <n v="30"/>
    <m/>
    <m/>
    <s v="Persona"/>
    <s v="Otro"/>
    <s v="CONVENIO HOSPITAL REGIONAL PUERTO MONTT / GENDARMERIA"/>
    <x v="3"/>
    <s v="Licitación Pública Regular"/>
    <m/>
    <n v="5811"/>
    <n v="4"/>
    <n v="4"/>
    <s v="10-5811-04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327500"/>
    <m/>
    <n v="25222500"/>
    <m/>
    <m/>
    <m/>
    <m/>
    <m/>
    <n v="26550000"/>
    <n v="26550000"/>
    <s v="OK"/>
    <n v="2"/>
    <m/>
    <m/>
  </r>
  <r>
    <m/>
    <x v="9"/>
    <x v="7"/>
    <s v="Regional/Provincial"/>
    <x v="4"/>
    <s v="YO_EMP_SEM._Servicio_de_Apoyo_Integral_Regular"/>
    <n v="5811"/>
    <n v="106"/>
    <x v="302"/>
    <n v="885000"/>
    <n v="106"/>
    <m/>
    <m/>
    <s v="Persona"/>
    <s v="Otro"/>
    <s v="OFICIOS Y SERVICIOS"/>
    <x v="3"/>
    <s v="Licitación Pública Regular"/>
    <m/>
    <n v="5811"/>
    <n v="5"/>
    <n v="5"/>
    <s v="10-5811-05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4690500"/>
    <m/>
    <n v="89119500"/>
    <m/>
    <m/>
    <m/>
    <m/>
    <m/>
    <n v="93810000"/>
    <n v="93810000"/>
    <s v="OK"/>
    <n v="2"/>
    <m/>
    <m/>
  </r>
  <r>
    <m/>
    <x v="9"/>
    <x v="7"/>
    <s v="Regional/Provincial"/>
    <x v="4"/>
    <s v="YO_EMP_SEM._Servicio_de_Apoyo_Integral_Regular"/>
    <n v="5821"/>
    <n v="40"/>
    <x v="41"/>
    <n v="885000"/>
    <n v="40"/>
    <m/>
    <m/>
    <s v="Persona"/>
    <s v="Otro"/>
    <s v="AFECTADOS INCENDIOS CHILOE"/>
    <x v="3"/>
    <s v="Licitación Pública Regular"/>
    <m/>
    <n v="5821"/>
    <n v="6"/>
    <n v="6"/>
    <s v="10-5811-05-22"/>
    <m/>
    <d v="2022-03-15T00:00:00"/>
    <n v="30"/>
    <d v="2022-04-14T00:00:00"/>
    <x v="16"/>
    <n v="8"/>
    <x v="68"/>
    <d v="2022-03-22T00:00:00"/>
    <n v="8"/>
    <d v="2022-03-30T00:00:00"/>
    <d v="2022-04-06T00:00:00"/>
    <n v="15"/>
    <d v="2022-04-21T00:00:00"/>
    <n v="5"/>
    <d v="2022-09-21T00:00:00"/>
    <d v="2022-11-20T00:00:00"/>
    <m/>
    <m/>
    <m/>
    <m/>
    <n v="1770000"/>
    <m/>
    <n v="33630000"/>
    <m/>
    <m/>
    <m/>
    <m/>
    <m/>
    <n v="35400000"/>
    <n v="35400000"/>
    <s v="OK"/>
    <n v="2"/>
    <m/>
    <m/>
  </r>
  <r>
    <m/>
    <x v="9"/>
    <x v="231"/>
    <s v="Puerto Octay"/>
    <x v="5"/>
    <s v="YO_EMP_SEM._Servicio_de_Apoyo_Integral_SSyO"/>
    <n v="5911"/>
    <n v="45"/>
    <x v="232"/>
    <n v="818000"/>
    <m/>
    <n v="45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m/>
    <x v="9"/>
    <x v="220"/>
    <s v="Puyehue"/>
    <x v="5"/>
    <s v="YO_EMP_SEM._Servicio_de_Apoyo_Integral_SSyO"/>
    <n v="5911"/>
    <n v="50"/>
    <x v="49"/>
    <n v="818000"/>
    <m/>
    <n v="50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m/>
    <x v="9"/>
    <x v="232"/>
    <s v="Purranque"/>
    <x v="5"/>
    <s v="YO_EMP_SEM._Servicio_de_Apoyo_Integral_SSyO"/>
    <n v="5911"/>
    <n v="45"/>
    <x v="232"/>
    <n v="818000"/>
    <m/>
    <n v="45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  <m/>
    <m/>
  </r>
  <r>
    <m/>
    <x v="9"/>
    <x v="219"/>
    <s v="Río Negro"/>
    <x v="5"/>
    <s v="YO_EMP_SEM._Servicio_de_Apoyo_Integral_SSyO"/>
    <n v="5911"/>
    <n v="50"/>
    <x v="49"/>
    <n v="818000"/>
    <m/>
    <n v="50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m/>
    <x v="9"/>
    <x v="233"/>
    <s v="San Juan de la Costa"/>
    <x v="5"/>
    <s v="YO_EMP_SEM._Servicio_de_Apoyo_Integral_SSyO"/>
    <n v="5911"/>
    <n v="50"/>
    <x v="49"/>
    <n v="818000"/>
    <m/>
    <n v="50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m/>
    <x v="9"/>
    <x v="221"/>
    <s v="San Pablo"/>
    <x v="5"/>
    <s v="YO_EMP_SEM._Servicio_de_Apoyo_Integral_SSyO"/>
    <n v="5911"/>
    <n v="60"/>
    <x v="257"/>
    <n v="818000"/>
    <m/>
    <n v="60"/>
    <m/>
    <s v="Persona"/>
    <s v="Grupo objetivo del Programa/Componente"/>
    <s v="FAMILIA SS Y O"/>
    <x v="2"/>
    <s v="Licitación Pública Regular"/>
    <m/>
    <n v="5911"/>
    <n v="1"/>
    <n v="1"/>
    <s v="10-5911-01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m/>
    <x v="9"/>
    <x v="230"/>
    <s v="Osorno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2"/>
    <n v="2"/>
    <s v="10-5911-02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30"/>
    <s v="Osorno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2"/>
    <n v="2"/>
    <s v="10-5911-02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30"/>
    <s v="Osorno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2"/>
    <n v="2"/>
    <s v="10-5911-02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23"/>
    <s v="Calbuco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3"/>
    <n v="3"/>
    <s v="10-5911-03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24"/>
    <s v="Cochamó"/>
    <x v="5"/>
    <s v="YO_EMP_SEM._Servicio_de_Apoyo_Integral_SSyO"/>
    <n v="5911"/>
    <n v="20"/>
    <x v="46"/>
    <n v="818000"/>
    <m/>
    <n v="20"/>
    <m/>
    <s v="Persona"/>
    <s v="Grupo objetivo del Programa/Componente"/>
    <s v="FAMILIA SS Y O"/>
    <x v="2"/>
    <s v="Licitación Pública Regular"/>
    <m/>
    <n v="5911"/>
    <n v="3"/>
    <n v="3"/>
    <s v="10-5911-03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m/>
    <x v="9"/>
    <x v="222"/>
    <s v="Los Muermos"/>
    <x v="5"/>
    <s v="YO_EMP_SEM._Servicio_de_Apoyo_Integral_SSyO"/>
    <n v="5911"/>
    <n v="90"/>
    <x v="303"/>
    <n v="818000"/>
    <m/>
    <n v="90"/>
    <m/>
    <s v="Persona"/>
    <s v="Grupo objetivo del Programa/Componente"/>
    <s v="FAMILIA SS Y O"/>
    <x v="2"/>
    <s v="Licitación Pública Regular"/>
    <m/>
    <n v="5911"/>
    <n v="4"/>
    <n v="4"/>
    <s v="10-5911-04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681000"/>
    <m/>
    <n v="69939000"/>
    <m/>
    <m/>
    <m/>
    <m/>
    <m/>
    <n v="73620000"/>
    <n v="73620000"/>
    <s v="OK"/>
    <n v="2"/>
    <m/>
    <m/>
  </r>
  <r>
    <m/>
    <x v="9"/>
    <x v="228"/>
    <s v="Maullín"/>
    <x v="5"/>
    <s v="YO_EMP_SEM._Servicio_de_Apoyo_Integral_SSyO"/>
    <n v="5911"/>
    <n v="70"/>
    <x v="234"/>
    <n v="818000"/>
    <m/>
    <n v="70"/>
    <m/>
    <s v="Persona"/>
    <s v="Grupo objetivo del Programa/Componente"/>
    <s v="FAMILIA SS Y O"/>
    <x v="2"/>
    <s v="Licitación Pública Regular"/>
    <m/>
    <n v="5911"/>
    <n v="4"/>
    <n v="4"/>
    <s v="10-5911-04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863000"/>
    <m/>
    <n v="54397000"/>
    <m/>
    <m/>
    <m/>
    <m/>
    <m/>
    <n v="57260000"/>
    <n v="57260000"/>
    <s v="OK"/>
    <n v="2"/>
    <m/>
    <m/>
  </r>
  <r>
    <m/>
    <x v="9"/>
    <x v="225"/>
    <s v="Fresia"/>
    <x v="5"/>
    <s v="YO_EMP_SEM._Servicio_de_Apoyo_Integral_SSyO"/>
    <n v="5911"/>
    <n v="50"/>
    <x v="49"/>
    <n v="818000"/>
    <m/>
    <n v="50"/>
    <m/>
    <s v="Persona"/>
    <s v="Grupo objetivo del Programa/Componente"/>
    <s v="FAMILIA SS Y O"/>
    <x v="2"/>
    <s v="Licitación Pública Regular"/>
    <m/>
    <n v="5911"/>
    <n v="5"/>
    <n v="5"/>
    <s v="10-5911-05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  <m/>
    <m/>
  </r>
  <r>
    <m/>
    <x v="9"/>
    <x v="226"/>
    <s v="Frutillar"/>
    <x v="5"/>
    <s v="YO_EMP_SEM._Servicio_de_Apoyo_Integral_SSyO"/>
    <n v="5911"/>
    <n v="40"/>
    <x v="255"/>
    <n v="818000"/>
    <m/>
    <n v="40"/>
    <m/>
    <s v="Persona"/>
    <s v="Grupo objetivo del Programa/Componente"/>
    <s v="FAMILIA SS Y O"/>
    <x v="2"/>
    <s v="Licitación Pública Regular"/>
    <m/>
    <n v="5911"/>
    <n v="5"/>
    <n v="5"/>
    <s v="10-5911-05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m/>
    <x v="9"/>
    <x v="227"/>
    <s v="Llanquihue"/>
    <x v="5"/>
    <s v="YO_EMP_SEM._Servicio_de_Apoyo_Integral_SSyO"/>
    <n v="5911"/>
    <n v="38"/>
    <x v="99"/>
    <n v="818000"/>
    <m/>
    <n v="38"/>
    <m/>
    <s v="Persona"/>
    <s v="Grupo objetivo del Programa/Componente"/>
    <s v="FAMILIA SS Y O"/>
    <x v="2"/>
    <s v="Licitación Pública Regular"/>
    <m/>
    <n v="5911"/>
    <n v="5"/>
    <n v="5"/>
    <s v="10-5911-05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m/>
    <x v="9"/>
    <x v="229"/>
    <s v="Puerto Varas"/>
    <x v="5"/>
    <s v="YO_EMP_SEM._Servicio_de_Apoyo_Integral_SSyO"/>
    <n v="5911"/>
    <n v="60"/>
    <x v="257"/>
    <n v="818000"/>
    <m/>
    <n v="60"/>
    <m/>
    <s v="Persona"/>
    <s v="Grupo objetivo del Programa/Componente"/>
    <s v="FAMILIA SS Y O"/>
    <x v="2"/>
    <s v="Licitación Pública Regular"/>
    <m/>
    <n v="5911"/>
    <n v="5"/>
    <n v="5"/>
    <s v="10-5911-05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  <m/>
    <m/>
  </r>
  <r>
    <m/>
    <x v="9"/>
    <x v="217"/>
    <s v="Puerto Montt"/>
    <x v="5"/>
    <s v="YO_EMP_SEM._Servicio_de_Apoyo_Integral_SSyO"/>
    <n v="5911"/>
    <n v="77"/>
    <x v="304"/>
    <n v="818000"/>
    <m/>
    <n v="77"/>
    <m/>
    <s v="Persona"/>
    <s v="Grupo objetivo del Programa/Componente"/>
    <s v="FAMILIA SS Y O"/>
    <x v="2"/>
    <s v="Licitación Pública Regular"/>
    <m/>
    <n v="5911"/>
    <n v="6"/>
    <n v="6"/>
    <s v="10-5911-06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m/>
    <x v="9"/>
    <x v="217"/>
    <s v="Puerto Montt"/>
    <x v="5"/>
    <s v="YO_EMP_SEM._Servicio_de_Apoyo_Integral_SSyO"/>
    <n v="5911"/>
    <n v="77"/>
    <x v="304"/>
    <n v="818000"/>
    <m/>
    <n v="77"/>
    <m/>
    <s v="Persona"/>
    <s v="Grupo objetivo del Programa/Componente"/>
    <s v="FAMILIA SS Y O"/>
    <x v="2"/>
    <s v="Licitación Pública Regular"/>
    <m/>
    <n v="5911"/>
    <n v="6"/>
    <n v="6"/>
    <s v="10-5911-06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m/>
    <x v="9"/>
    <x v="217"/>
    <s v="Puerto Montt"/>
    <x v="5"/>
    <s v="YO_EMP_SEM._Servicio_de_Apoyo_Integral_SSyO"/>
    <n v="5911"/>
    <n v="77"/>
    <x v="304"/>
    <n v="818000"/>
    <m/>
    <n v="77"/>
    <m/>
    <s v="Persona"/>
    <s v="Grupo objetivo del Programa/Componente"/>
    <s v="FAMILIA SS Y O"/>
    <x v="2"/>
    <s v="Licitación Pública Regular"/>
    <m/>
    <n v="5911"/>
    <n v="6"/>
    <n v="6"/>
    <s v="10-5911-06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m/>
    <x v="9"/>
    <x v="217"/>
    <s v="Puerto Montt"/>
    <x v="5"/>
    <s v="YO_EMP_SEM._Servicio_de_Apoyo_Integral_SSyO"/>
    <n v="5911"/>
    <n v="77"/>
    <x v="304"/>
    <n v="818000"/>
    <m/>
    <n v="77"/>
    <m/>
    <s v="Persona"/>
    <s v="Grupo objetivo del Programa/Componente"/>
    <s v="FAMILIA SS Y O"/>
    <x v="2"/>
    <s v="Licitación Pública Regular"/>
    <m/>
    <n v="5911"/>
    <n v="6"/>
    <n v="6"/>
    <s v="10-5911-06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  <m/>
    <m/>
  </r>
  <r>
    <m/>
    <x v="9"/>
    <x v="218"/>
    <s v="Castro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7"/>
    <n v="7"/>
    <s v="10-5911-07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34"/>
    <s v="Dalcahue"/>
    <x v="5"/>
    <s v="YO_EMP_SEM._Servicio_de_Apoyo_Integral_SSyO"/>
    <n v="5911"/>
    <n v="38"/>
    <x v="99"/>
    <n v="818000"/>
    <m/>
    <n v="38"/>
    <m/>
    <s v="Persona"/>
    <s v="Grupo objetivo del Programa/Componente"/>
    <s v="FAMILIA SS Y O"/>
    <x v="2"/>
    <s v="Licitación Pública Regular"/>
    <m/>
    <n v="5911"/>
    <n v="7"/>
    <n v="7"/>
    <s v="10-5911-07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  <m/>
    <m/>
  </r>
  <r>
    <m/>
    <x v="9"/>
    <x v="235"/>
    <s v="Curaco de Vélez"/>
    <x v="5"/>
    <s v="YO_EMP_SEM._Servicio_de_Apoyo_Integral_SSyO"/>
    <n v="5911"/>
    <n v="10"/>
    <x v="47"/>
    <n v="818000"/>
    <m/>
    <n v="10"/>
    <m/>
    <s v="Persona"/>
    <s v="Grupo objetivo del Programa/Componente"/>
    <s v="FAMILIA SS Y O"/>
    <x v="2"/>
    <s v="Licitación Pública Regular"/>
    <m/>
    <n v="5911"/>
    <n v="7"/>
    <n v="7"/>
    <s v="10-5911-07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409000"/>
    <m/>
    <n v="7771000"/>
    <m/>
    <m/>
    <m/>
    <m/>
    <m/>
    <n v="8180000"/>
    <n v="8180000"/>
    <s v="OK"/>
    <n v="2"/>
    <m/>
    <m/>
  </r>
  <r>
    <m/>
    <x v="9"/>
    <x v="236"/>
    <s v="Ancud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7"/>
    <n v="7"/>
    <s v="10-5911-07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37"/>
    <s v="Quemchi"/>
    <x v="5"/>
    <s v="YO_EMP_SEM._Servicio_de_Apoyo_Integral_SSyO"/>
    <n v="5911"/>
    <n v="20"/>
    <x v="46"/>
    <n v="818000"/>
    <m/>
    <n v="20"/>
    <m/>
    <s v="Persona"/>
    <s v="Grupo objetivo del Programa/Componente"/>
    <s v="FAMILIA SS Y O"/>
    <x v="2"/>
    <s v="Licitación Pública Regular"/>
    <m/>
    <n v="5911"/>
    <n v="7"/>
    <n v="7"/>
    <s v="10-5911-07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  <m/>
    <m/>
  </r>
  <r>
    <m/>
    <x v="9"/>
    <x v="238"/>
    <s v="Queilén"/>
    <x v="5"/>
    <s v="YO_EMP_SEM._Servicio_de_Apoyo_Integral_SSyO"/>
    <n v="5911"/>
    <n v="35"/>
    <x v="229"/>
    <n v="818000"/>
    <m/>
    <n v="35"/>
    <m/>
    <s v="Persona"/>
    <s v="Grupo objetivo del Programa/Componente"/>
    <s v="FAMILIA SS Y O"/>
    <x v="2"/>
    <s v="Licitación Pública Regular"/>
    <m/>
    <n v="5911"/>
    <n v="8"/>
    <n v="8"/>
    <s v="10-5911-08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431500"/>
    <m/>
    <n v="27198500"/>
    <m/>
    <m/>
    <m/>
    <m/>
    <m/>
    <n v="28630000"/>
    <n v="28630000"/>
    <s v="OK"/>
    <n v="2"/>
    <m/>
    <m/>
  </r>
  <r>
    <m/>
    <x v="9"/>
    <x v="239"/>
    <s v="Quellón"/>
    <x v="5"/>
    <s v="YO_EMP_SEM._Servicio_de_Apoyo_Integral_SSyO"/>
    <n v="5911"/>
    <n v="75"/>
    <x v="280"/>
    <n v="818000"/>
    <m/>
    <n v="75"/>
    <m/>
    <s v="Persona"/>
    <s v="Grupo objetivo del Programa/Componente"/>
    <s v="FAMILIA SS Y O"/>
    <x v="2"/>
    <s v="Licitación Pública Regular"/>
    <m/>
    <n v="5911"/>
    <n v="8"/>
    <n v="8"/>
    <s v="10-5911-08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  <m/>
    <m/>
  </r>
  <r>
    <m/>
    <x v="9"/>
    <x v="240"/>
    <s v="Quinchao"/>
    <x v="5"/>
    <s v="YO_EMP_SEM._Servicio_de_Apoyo_Integral_SSyO"/>
    <n v="5911"/>
    <n v="40"/>
    <x v="255"/>
    <n v="818000"/>
    <m/>
    <n v="40"/>
    <m/>
    <s v="Persona"/>
    <s v="Grupo objetivo del Programa/Componente"/>
    <s v="FAMILIA SS Y O"/>
    <x v="2"/>
    <s v="Licitación Pública Regular"/>
    <m/>
    <n v="5911"/>
    <n v="8"/>
    <n v="8"/>
    <s v="10-5911-08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  <m/>
    <m/>
  </r>
  <r>
    <m/>
    <x v="9"/>
    <x v="241"/>
    <s v="Chonchi"/>
    <x v="5"/>
    <s v="YO_EMP_SEM._Servicio_de_Apoyo_Integral_SSyO"/>
    <n v="5911"/>
    <n v="57"/>
    <x v="305"/>
    <n v="818000"/>
    <m/>
    <n v="57"/>
    <m/>
    <s v="Persona"/>
    <s v="Grupo objetivo del Programa/Componente"/>
    <s v="FAMILIA SS Y O"/>
    <x v="2"/>
    <s v="Licitación Pública Regular"/>
    <m/>
    <n v="5911"/>
    <n v="8"/>
    <n v="8"/>
    <s v="10-5911-08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331300"/>
    <m/>
    <n v="44294700"/>
    <m/>
    <m/>
    <m/>
    <m/>
    <m/>
    <n v="46626000"/>
    <n v="46626000"/>
    <s v="OK"/>
    <n v="2"/>
    <m/>
    <m/>
  </r>
  <r>
    <m/>
    <x v="9"/>
    <x v="242"/>
    <s v="Puqueldón"/>
    <x v="5"/>
    <s v="YO_EMP_SEM._Servicio_de_Apoyo_Integral_SSyO"/>
    <n v="5911"/>
    <n v="18"/>
    <x v="306"/>
    <n v="818000"/>
    <m/>
    <n v="18"/>
    <m/>
    <s v="Persona"/>
    <s v="Grupo objetivo del Programa/Componente"/>
    <s v="FAMILIA SS Y O"/>
    <x v="2"/>
    <s v="Licitación Pública Regular"/>
    <m/>
    <n v="5911"/>
    <n v="8"/>
    <n v="8"/>
    <s v="10-5911-08-22"/>
    <m/>
    <d v="2022-03-15T00:00:00"/>
    <n v="30"/>
    <d v="2022-04-14T00:00:00"/>
    <x v="45"/>
    <n v="20"/>
    <x v="5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736200"/>
    <m/>
    <n v="13987800"/>
    <m/>
    <m/>
    <m/>
    <m/>
    <m/>
    <n v="14724000"/>
    <n v="14724000"/>
    <s v="OK"/>
    <n v="2"/>
    <m/>
    <m/>
  </r>
  <r>
    <m/>
    <x v="9"/>
    <x v="243"/>
    <s v="Hualaihué"/>
    <x v="5"/>
    <s v="YO_EMP_SEM._Servicio_de_Apoyo_Integral_SSyO"/>
    <n v="5911"/>
    <n v="20"/>
    <x v="46"/>
    <n v="818000"/>
    <m/>
    <n v="20"/>
    <m/>
    <s v="Persona"/>
    <s v="Grupo objetivo del Programa/Componente"/>
    <s v="FAMILIA SS Y O"/>
    <x v="2"/>
    <s v="Licitación Pública Regular"/>
    <m/>
    <n v="5911"/>
    <n v="9"/>
    <n v="9"/>
    <s v="10-5911-09-22"/>
    <m/>
    <d v="2022-03-15T00:00:00"/>
    <n v="30"/>
    <d v="2022-04-14T00:00:00"/>
    <x v="45"/>
    <n v="11"/>
    <x v="69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m/>
    <x v="9"/>
    <x v="244"/>
    <s v="Chaitén"/>
    <x v="5"/>
    <s v="YO_EMP_SEM._Servicio_de_Apoyo_Integral_SSyO"/>
    <n v="5911"/>
    <n v="20"/>
    <x v="46"/>
    <n v="818000"/>
    <m/>
    <n v="20"/>
    <m/>
    <s v="Persona"/>
    <s v="Grupo objetivo del Programa/Componente"/>
    <s v="FAMILIA SS Y O"/>
    <x v="2"/>
    <s v="Licitación Pública Regular"/>
    <m/>
    <n v="5911"/>
    <n v="9"/>
    <n v="9"/>
    <s v="10-5911-09-22"/>
    <m/>
    <d v="2022-03-15T00:00:00"/>
    <n v="30"/>
    <d v="2022-04-14T00:00:00"/>
    <x v="45"/>
    <n v="11"/>
    <x v="69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m/>
    <x v="9"/>
    <x v="245"/>
    <s v="Futaleufú"/>
    <x v="5"/>
    <s v="YO_EMP_SEM._Servicio_de_Apoyo_Integral_SSyO"/>
    <n v="5911"/>
    <n v="20"/>
    <x v="46"/>
    <n v="818000"/>
    <m/>
    <n v="20"/>
    <m/>
    <s v="Persona"/>
    <s v="Grupo objetivo del Programa/Componente"/>
    <s v="FAMILIA SS Y O"/>
    <x v="2"/>
    <s v="Licitación Pública Regular"/>
    <m/>
    <n v="5911"/>
    <n v="9"/>
    <n v="9"/>
    <s v="10-5911-09-22"/>
    <m/>
    <d v="2022-03-15T00:00:00"/>
    <n v="30"/>
    <d v="2022-04-14T00:00:00"/>
    <x v="45"/>
    <n v="11"/>
    <x v="69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  <m/>
    <m/>
  </r>
  <r>
    <m/>
    <x v="9"/>
    <x v="246"/>
    <s v="Palena"/>
    <x v="5"/>
    <s v="YO_EMP_SEM._Servicio_de_Apoyo_Integral_SSyO"/>
    <n v="5911"/>
    <n v="30"/>
    <x v="96"/>
    <n v="818000"/>
    <m/>
    <n v="30"/>
    <m/>
    <s v="Persona"/>
    <s v="Grupo objetivo del Programa/Componente"/>
    <s v="FAMILIA SS Y O"/>
    <x v="2"/>
    <s v="Licitación Pública Regular"/>
    <m/>
    <n v="5911"/>
    <n v="9"/>
    <n v="9"/>
    <s v="10-5911-09-22"/>
    <m/>
    <d v="2022-03-15T00:00:00"/>
    <n v="30"/>
    <d v="2022-04-14T00:00:00"/>
    <x v="45"/>
    <n v="11"/>
    <x v="69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1227000"/>
    <m/>
    <n v="23313000"/>
    <m/>
    <m/>
    <m/>
    <m/>
    <m/>
    <n v="24540000"/>
    <n v="24540000"/>
    <s v="OK"/>
    <n v="2"/>
    <m/>
    <m/>
  </r>
  <r>
    <m/>
    <x v="9"/>
    <x v="7"/>
    <s v="Regional/Provincial"/>
    <x v="5"/>
    <s v="YO_EMP_SEM._Servicio_de_Apoyo_Integral_SSyO"/>
    <n v="5911"/>
    <n v="33"/>
    <x v="227"/>
    <n v="818000"/>
    <m/>
    <n v="33"/>
    <m/>
    <s v="Persona"/>
    <s v="Grupo objetivo del Programa/Componente"/>
    <s v="FAMILIA SS Y O CALLE Y CAMINO"/>
    <x v="3"/>
    <s v="Licitación Pública Regular"/>
    <m/>
    <n v="5911"/>
    <n v="10"/>
    <n v="10"/>
    <s v="10-5911-10-22"/>
    <m/>
    <d v="2022-03-15T00:00:00"/>
    <n v="30"/>
    <d v="2022-04-14T00:00:00"/>
    <x v="45"/>
    <n v="8"/>
    <x v="70"/>
    <d v="2022-03-11T00:00:00"/>
    <n v="6"/>
    <d v="2022-03-17T00:00:00"/>
    <d v="2022-03-21T00:00:00"/>
    <n v="15"/>
    <d v="2022-04-05T00:00:00"/>
    <n v="6"/>
    <d v="2022-10-05T00:00:00"/>
    <d v="2022-12-04T00:00:00"/>
    <m/>
    <m/>
    <m/>
    <m/>
    <n v="1349700"/>
    <m/>
    <n v="25644300"/>
    <m/>
    <m/>
    <m/>
    <m/>
    <m/>
    <n v="26994000"/>
    <n v="26994000"/>
    <s v="OK"/>
    <n v="2"/>
    <m/>
    <m/>
  </r>
  <r>
    <m/>
    <x v="10"/>
    <x v="247"/>
    <s v="Pto Sanchez"/>
    <x v="0"/>
    <s v="Fortalecimiento_Planes_de_Trabajo_Comunitario"/>
    <n v="3882"/>
    <n v="45"/>
    <x v="38"/>
    <n v="444444"/>
    <n v="45"/>
    <m/>
    <s v="SI"/>
    <s v="Hogar (Aplica en Acción)"/>
    <s v="Grupo objetivo del Programa/Componente"/>
    <s v="Familias vulnerables de Pto Sanchez"/>
    <x v="0"/>
    <s v="Licitación Pública Regular"/>
    <m/>
    <n v="3882"/>
    <s v="11"/>
    <n v="2"/>
    <s v="11-3882-2-22"/>
    <m/>
    <m/>
    <m/>
    <s v="--"/>
    <x v="61"/>
    <n v="21"/>
    <x v="71"/>
    <d v="2022-03-15T00:00:00"/>
    <n v="20"/>
    <d v="2022-04-04T00:00:00"/>
    <d v="2022-05-04T00:00:00"/>
    <n v="30"/>
    <d v="2022-06-03T00:00:00"/>
    <n v="10"/>
    <d v="2023-04-03T00:00:00"/>
    <d v="2023-06-02T00:00:00"/>
    <m/>
    <m/>
    <m/>
    <m/>
    <m/>
    <n v="2000000"/>
    <m/>
    <m/>
    <n v="18000000"/>
    <m/>
    <m/>
    <m/>
    <n v="20000000"/>
    <n v="20000000"/>
    <s v="OK"/>
    <n v="2"/>
    <m/>
    <m/>
  </r>
  <r>
    <m/>
    <x v="10"/>
    <x v="248"/>
    <s v="Ciudad Coyhaique"/>
    <x v="0"/>
    <s v="Fortalecimiento_Planes_de_Trabajo_Familiar"/>
    <n v="3881"/>
    <n v="25"/>
    <x v="307"/>
    <n v="740621"/>
    <n v="25"/>
    <m/>
    <s v="SI"/>
    <s v="Hogar (Aplica en Acción)"/>
    <s v="Grupo objetivo del Programa/Componente"/>
    <s v="Familias con mujeres menor de 29 años con hijos"/>
    <x v="0"/>
    <s v="Licitación Pública Regular"/>
    <m/>
    <n v="3881"/>
    <s v="11"/>
    <n v="1"/>
    <s v="11-3881-1-22"/>
    <m/>
    <m/>
    <m/>
    <s v="--"/>
    <x v="15"/>
    <n v="21"/>
    <x v="65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80"/>
    <m/>
    <m/>
    <m/>
    <n v="18515533"/>
    <n v="18515533"/>
    <s v="OK"/>
    <n v="2"/>
    <m/>
    <m/>
  </r>
  <r>
    <m/>
    <x v="10"/>
    <x v="249"/>
    <s v="Pto Aysén"/>
    <x v="0"/>
    <s v="Fortalecimiento_Planes_de_Trabajo_Familiar"/>
    <n v="3881"/>
    <n v="25"/>
    <x v="308"/>
    <n v="740621"/>
    <n v="25"/>
    <m/>
    <s v="SI"/>
    <s v="Hogar (Aplica en Acción)"/>
    <s v="Grupo objetivo del Programa/Componente"/>
    <s v="Familias vulnerables con hijos preferentemente educación básica "/>
    <x v="0"/>
    <s v="Licitación Pública Regular"/>
    <m/>
    <n v="3881"/>
    <s v="11"/>
    <n v="1"/>
    <s v="11-3881-1-22"/>
    <m/>
    <m/>
    <m/>
    <s v="--"/>
    <x v="15"/>
    <n v="21"/>
    <x v="65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79"/>
    <m/>
    <m/>
    <m/>
    <n v="18515532"/>
    <n v="18515532"/>
    <s v="OK"/>
    <n v="2"/>
    <m/>
    <m/>
  </r>
  <r>
    <m/>
    <x v="10"/>
    <x v="250"/>
    <s v="Villa O' Higgins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sociales de Villa O' Higgins"/>
    <x v="1"/>
    <s v="Licitación Pública Regular"/>
    <m/>
    <n v="3701"/>
    <s v="11"/>
    <n v="1"/>
    <s v="11-3701-1-22"/>
    <m/>
    <m/>
    <m/>
    <s v="--"/>
    <x v="32"/>
    <n v="45"/>
    <x v="72"/>
    <d v="2022-04-09T00:00:00"/>
    <n v="20"/>
    <d v="2022-04-29T00:00:00"/>
    <d v="2022-05-29T00:00:00"/>
    <n v="60"/>
    <d v="2022-07-28T00:00:00"/>
    <n v="6"/>
    <d v="2023-01-28T00:00:00"/>
    <d v="2023-03-29T00:00:00"/>
    <m/>
    <m/>
    <m/>
    <m/>
    <m/>
    <m/>
    <m/>
    <n v="2088000"/>
    <n v="2088000"/>
    <m/>
    <m/>
    <m/>
    <n v="4176000"/>
    <n v="4176000"/>
    <s v="OK"/>
    <n v="2"/>
    <m/>
    <m/>
  </r>
  <r>
    <m/>
    <x v="10"/>
    <x v="249"/>
    <s v="Villa Cerro Cordón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Poblcación Vulnerable Villa Cerro Cordón (Pertenece a Ribera Sur)"/>
    <x v="0"/>
    <s v="Licitación Pública Regular"/>
    <m/>
    <n v="7233"/>
    <s v="11"/>
    <n v="1"/>
    <s v="11-7233-1-22"/>
    <m/>
    <m/>
    <m/>
    <s v="--"/>
    <x v="28"/>
    <n v="20"/>
    <x v="25"/>
    <d v="2022-02-18T00:00:00"/>
    <n v="20"/>
    <d v="2022-03-10T00:00:00"/>
    <d v="2022-03-21T00:00:00"/>
    <n v="30"/>
    <d v="2022-04-20T00:00:00"/>
    <n v="11"/>
    <d v="2023-03-20T00:00:00"/>
    <d v="2023-05-19T00:00:00"/>
    <m/>
    <m/>
    <m/>
    <n v="3570000"/>
    <m/>
    <m/>
    <n v="32130000"/>
    <m/>
    <m/>
    <m/>
    <m/>
    <m/>
    <n v="35700000"/>
    <n v="35700000"/>
    <s v="OK"/>
    <n v="2"/>
    <m/>
    <m/>
  </r>
  <r>
    <m/>
    <x v="10"/>
    <x v="248"/>
    <s v="Ciudad de Coyhaique, El Blanco, Valle Simpsón, Villa Frei y Balmaceda"/>
    <x v="3"/>
    <s v="YO_EMPR._Avanzado"/>
    <n v="4883"/>
    <n v="25"/>
    <x v="309"/>
    <n v="1100000"/>
    <n v="25"/>
    <m/>
    <s v="SI"/>
    <s v="Persona"/>
    <s v="Grupo objetivo del Programa/Componente"/>
    <s v="Emprendedores "/>
    <x v="2"/>
    <s v="Licitación Pública Regular"/>
    <m/>
    <n v="4883"/>
    <s v="11"/>
    <n v="2"/>
    <s v="11-4883-2-22"/>
    <m/>
    <d v="2022-03-14T00:00:00"/>
    <n v="18"/>
    <d v="2022-04-01T00:00:00"/>
    <x v="62"/>
    <n v="20"/>
    <x v="32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750000"/>
    <m/>
    <m/>
    <n v="24750000"/>
    <m/>
    <m/>
    <m/>
    <n v="27500000"/>
    <n v="27500000"/>
    <s v="OK"/>
    <n v="2"/>
    <m/>
    <m/>
  </r>
  <r>
    <m/>
    <x v="10"/>
    <x v="251"/>
    <s v="Cochrane y sector chacras"/>
    <x v="3"/>
    <s v="YO_EMPR._Avanzado"/>
    <n v="4883"/>
    <n v="20"/>
    <x v="310"/>
    <n v="1100000"/>
    <n v="20"/>
    <m/>
    <s v="SI"/>
    <s v="Persona"/>
    <s v="Grupo objetivo del Programa/Componente"/>
    <s v="Emprendedores "/>
    <x v="2"/>
    <s v="Licitación Pública Regular"/>
    <m/>
    <n v="4883"/>
    <s v="11"/>
    <n v="1"/>
    <s v="11-4883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m/>
    <x v="10"/>
    <x v="249"/>
    <s v="Pto Aysén y Chacabuco"/>
    <x v="3"/>
    <s v="YO_EMPR._Avanzado"/>
    <n v="4883"/>
    <n v="20"/>
    <x v="310"/>
    <n v="1100000"/>
    <n v="20"/>
    <m/>
    <s v="SI"/>
    <s v="Persona"/>
    <s v="Grupo objetivo del Programa/Componente"/>
    <s v="Emprendedores "/>
    <x v="2"/>
    <s v="Licitación Pública Regular"/>
    <m/>
    <n v="4883"/>
    <s v="11"/>
    <n v="2"/>
    <s v="11-4883-2-22"/>
    <m/>
    <d v="2022-03-14T00:00:00"/>
    <n v="18"/>
    <d v="2022-04-01T00:00:00"/>
    <x v="62"/>
    <n v="20"/>
    <x v="32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m/>
    <x v="10"/>
    <x v="252"/>
    <s v="Puyuhuapi, La Junta y Rául Marín Balmaceda"/>
    <x v="3"/>
    <s v="YO_EMPR._Avanzado"/>
    <n v="4883"/>
    <n v="20"/>
    <x v="310"/>
    <n v="1100000"/>
    <n v="20"/>
    <m/>
    <s v="SI"/>
    <s v="Persona"/>
    <s v="Grupo objetivo del Programa/Componente"/>
    <s v="Emprendedores "/>
    <x v="2"/>
    <s v="Licitación Pública Regular"/>
    <m/>
    <n v="4883"/>
    <s v="11"/>
    <n v="2"/>
    <s v="11-4883-2-22"/>
    <m/>
    <d v="2022-03-14T00:00:00"/>
    <n v="18"/>
    <d v="2022-04-01T00:00:00"/>
    <x v="62"/>
    <n v="20"/>
    <x v="32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  <m/>
    <m/>
  </r>
  <r>
    <m/>
    <x v="10"/>
    <x v="248"/>
    <s v="Ciudad de Coyhaique, Villa Ortega, Alto Baguales, Sector El Claro"/>
    <x v="3"/>
    <s v="YO_EMPR._Básico"/>
    <n v="4881"/>
    <n v="28"/>
    <x v="26"/>
    <n v="1000000"/>
    <n v="28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800000"/>
    <m/>
    <m/>
    <n v="25200000"/>
    <m/>
    <m/>
    <m/>
    <n v="28000000"/>
    <n v="28000000"/>
    <s v="OK"/>
    <n v="2"/>
    <m/>
    <m/>
  </r>
  <r>
    <m/>
    <x v="10"/>
    <x v="248"/>
    <s v="Ciudad de Coyhaique"/>
    <x v="3"/>
    <s v="YO_EMPR._Básico"/>
    <n v="4881"/>
    <n v="20"/>
    <x v="38"/>
    <n v="1000000"/>
    <n v="20"/>
    <m/>
    <s v="SI"/>
    <s v="Persona"/>
    <s v="Grupo objetivo del Programa/Componente"/>
    <s v="Jóvenes Emprendedores hasta 29 años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000000"/>
    <m/>
    <m/>
    <n v="18000000"/>
    <m/>
    <m/>
    <m/>
    <n v="20000000"/>
    <n v="20000000"/>
    <s v="OK"/>
    <n v="2"/>
    <m/>
    <m/>
  </r>
  <r>
    <m/>
    <x v="10"/>
    <x v="249"/>
    <s v="Pto Aysén, Chacabuco y Villa Mañihuales"/>
    <x v="3"/>
    <s v="YO_EMPR._Básico"/>
    <n v="4881"/>
    <n v="25"/>
    <x v="40"/>
    <n v="1000000"/>
    <n v="25"/>
    <m/>
    <s v="SI"/>
    <s v="Persona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500000"/>
    <m/>
    <m/>
    <n v="22500000"/>
    <m/>
    <m/>
    <m/>
    <n v="25000000"/>
    <n v="25000000"/>
    <s v="OK"/>
    <n v="2"/>
    <m/>
    <m/>
  </r>
  <r>
    <m/>
    <x v="10"/>
    <x v="252"/>
    <s v="Pto Cisnes, Puyuhuapi y La Junta"/>
    <x v="3"/>
    <s v="YO_EMPR._Básico"/>
    <n v="4881"/>
    <n v="20"/>
    <x v="311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m/>
    <x v="10"/>
    <x v="253"/>
    <s v="Comunal "/>
    <x v="3"/>
    <s v="YO_EMPR._Básico"/>
    <n v="4881"/>
    <n v="20"/>
    <x v="311"/>
    <n v="105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  <m/>
    <m/>
  </r>
  <r>
    <m/>
    <x v="10"/>
    <x v="254"/>
    <s v="Comunal "/>
    <x v="3"/>
    <s v="YO_EMPR._Básico"/>
    <n v="4881"/>
    <n v="20"/>
    <x v="310"/>
    <n v="1100000"/>
    <n v="20"/>
    <m/>
    <s v="SI"/>
    <s v="Persona"/>
    <s v="Grupo objetivo del Programa/Componente"/>
    <s v="Emprendedores preferentemente migrantes, adultos mayores, mujeres participando activamente en programas de Sernameg y personas que este en modalidad libre de Gendarmería"/>
    <x v="2"/>
    <s v="Licitación Pública Regular"/>
    <m/>
    <n v="4881"/>
    <s v="11"/>
    <n v="1"/>
    <s v="11-4881-1-22"/>
    <m/>
    <d v="2022-03-14T00:00:00"/>
    <n v="18"/>
    <d v="2022-04-01T00:00:00"/>
    <x v="15"/>
    <n v="21"/>
    <x v="65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  <m/>
    <m/>
  </r>
  <r>
    <m/>
    <x v="10"/>
    <x v="7"/>
    <s v="Todas las comunas"/>
    <x v="3"/>
    <s v="YO_EMPR._Feria_de_Emprendimiento"/>
    <n v="4889"/>
    <n v="27"/>
    <x v="9"/>
    <n v="555556"/>
    <n v="27"/>
    <m/>
    <s v="NO"/>
    <s v="Persona"/>
    <s v="Grupo objetivo del Programa/Componente"/>
    <s v="Emprendedores "/>
    <x v="0"/>
    <s v="Licitación Pública Regular"/>
    <m/>
    <n v="4889"/>
    <s v="11"/>
    <n v="3"/>
    <s v="11-4889-3-22"/>
    <m/>
    <d v="2022-03-14T00:00:00"/>
    <n v="18"/>
    <d v="2022-04-01T00:00:00"/>
    <x v="34"/>
    <n v="15"/>
    <x v="4"/>
    <d v="2022-02-21T00:00:00"/>
    <n v="20"/>
    <d v="2022-03-13T00:00:00"/>
    <d v="2022-03-21T00:00:00"/>
    <n v="30"/>
    <d v="2022-04-20T00:00:00"/>
    <n v="5"/>
    <d v="2022-09-20T00:00:00"/>
    <d v="2022-11-19T00:00:00"/>
    <m/>
    <m/>
    <m/>
    <m/>
    <n v="1500000"/>
    <m/>
    <n v="13500000"/>
    <m/>
    <m/>
    <m/>
    <m/>
    <m/>
    <n v="15000000"/>
    <n v="15000000"/>
    <s v="OK"/>
    <n v="2"/>
    <m/>
    <m/>
  </r>
  <r>
    <m/>
    <x v="10"/>
    <x v="248"/>
    <s v="Ciudad Coyhaique"/>
    <x v="4"/>
    <s v="YO_EMP_SEM._Servicio_de_Apoyo_Integral_Regular"/>
    <n v="5811"/>
    <n v="46"/>
    <x v="312"/>
    <n v="885000"/>
    <n v="46"/>
    <m/>
    <s v="NO"/>
    <s v="Persona"/>
    <s v="Grupo objetivo del Programa/Componente"/>
    <s v="personas cesantes o con empleos precarios"/>
    <x v="2"/>
    <s v="Licitación Pública Regular"/>
    <m/>
    <n v="5811"/>
    <s v="11"/>
    <n v="1"/>
    <s v="11-5811-1-22"/>
    <m/>
    <d v="2022-03-14T00:00:00"/>
    <n v="18"/>
    <d v="2022-04-01T00:00:00"/>
    <x v="63"/>
    <n v="20"/>
    <x v="73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4071000"/>
    <m/>
    <m/>
    <n v="36639000"/>
    <m/>
    <m/>
    <m/>
    <m/>
    <m/>
    <n v="40710000"/>
    <n v="40710000"/>
    <s v="OK"/>
    <n v="2"/>
    <m/>
    <m/>
  </r>
  <r>
    <m/>
    <x v="10"/>
    <x v="249"/>
    <s v="Pto Aysén e Islas Huichas 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cesantes o con empleos precarios con al menos 5 cupos para Islas Huichas"/>
    <x v="2"/>
    <s v="Licitación Pública Regular"/>
    <m/>
    <n v="5811"/>
    <s v="11"/>
    <n v="1"/>
    <s v="11-5811-1-22"/>
    <m/>
    <d v="2022-03-14T00:00:00"/>
    <n v="18"/>
    <d v="2022-04-01T00:00:00"/>
    <x v="63"/>
    <n v="20"/>
    <x v="73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m/>
    <x v="10"/>
    <x v="253"/>
    <s v="Comunal 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cesantes o con empleos precarios"/>
    <x v="2"/>
    <s v="Licitación Pública Regular"/>
    <m/>
    <n v="5811"/>
    <s v="11"/>
    <n v="1"/>
    <s v="11-5811-1-22"/>
    <m/>
    <d v="2022-03-14T00:00:00"/>
    <n v="18"/>
    <d v="2022-04-01T00:00:00"/>
    <x v="63"/>
    <n v="20"/>
    <x v="73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m/>
    <x v="10"/>
    <x v="251"/>
    <s v="Cochrane y sector chacras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cesantes o con empleos precarios"/>
    <x v="2"/>
    <s v="Licitación Pública Regular"/>
    <m/>
    <n v="5811"/>
    <s v="11"/>
    <n v="1"/>
    <s v="11-5811-1-22"/>
    <m/>
    <d v="2022-03-14T00:00:00"/>
    <n v="18"/>
    <d v="2022-04-01T00:00:00"/>
    <x v="63"/>
    <n v="20"/>
    <x v="73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  <m/>
    <m/>
  </r>
  <r>
    <m/>
    <x v="10"/>
    <x v="255"/>
    <s v="Caleta Tortel"/>
    <x v="4"/>
    <s v="YO_EMP_SEM._Servicio_de_Apoyo_Integral_Regular"/>
    <n v="5811"/>
    <n v="10"/>
    <x v="44"/>
    <n v="885000"/>
    <n v="10"/>
    <m/>
    <s v="NO"/>
    <s v="Persona"/>
    <s v="Grupo objetivo del Programa/Componente"/>
    <s v="personas cesantes o con empleos precarios"/>
    <x v="2"/>
    <s v="Licitación Pública Regular"/>
    <m/>
    <n v="5811"/>
    <s v="11"/>
    <n v="1"/>
    <s v="11-5811-1-22"/>
    <m/>
    <d v="2022-03-14T00:00:00"/>
    <n v="18"/>
    <d v="2022-04-01T00:00:00"/>
    <x v="63"/>
    <n v="20"/>
    <x v="73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885000"/>
    <m/>
    <m/>
    <n v="7965000"/>
    <m/>
    <m/>
    <m/>
    <m/>
    <m/>
    <n v="8850000"/>
    <n v="8850000"/>
    <s v="OK"/>
    <n v="2"/>
    <m/>
    <m/>
  </r>
  <r>
    <m/>
    <x v="10"/>
    <x v="248"/>
    <s v="Comunal "/>
    <x v="5"/>
    <s v="YO_EMP_SEM._Servicio_de_Apoyo_Integral_SSyO"/>
    <n v="5911"/>
    <n v="46"/>
    <x v="313"/>
    <n v="818000"/>
    <m/>
    <n v="46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3762800"/>
    <m/>
    <m/>
    <n v="33865200"/>
    <m/>
    <m/>
    <m/>
    <m/>
    <n v="37628000"/>
    <n v="37628000"/>
    <s v="OK"/>
    <n v="2"/>
    <m/>
    <m/>
  </r>
  <r>
    <m/>
    <x v="10"/>
    <x v="254"/>
    <s v="Comunal "/>
    <x v="5"/>
    <s v="YO_EMP_SEM._Servicio_de_Apoyo_Integral_SSyO"/>
    <n v="5911"/>
    <n v="10"/>
    <x v="47"/>
    <n v="818000"/>
    <m/>
    <n v="10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818000"/>
    <m/>
    <m/>
    <n v="7362000"/>
    <m/>
    <m/>
    <m/>
    <m/>
    <n v="8180000"/>
    <n v="8180000"/>
    <s v="OK"/>
    <n v="2"/>
    <m/>
    <m/>
  </r>
  <r>
    <m/>
    <x v="10"/>
    <x v="249"/>
    <s v="Comunal "/>
    <x v="5"/>
    <s v="YO_EMP_SEM._Servicio_de_Apoyo_Integral_SSyO"/>
    <n v="5911"/>
    <n v="50"/>
    <x v="49"/>
    <n v="818000"/>
    <m/>
    <n v="50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4090000"/>
    <m/>
    <m/>
    <n v="36810000"/>
    <m/>
    <m/>
    <m/>
    <m/>
    <n v="40900000"/>
    <n v="40900000"/>
    <s v="OK"/>
    <n v="2"/>
    <m/>
    <m/>
  </r>
  <r>
    <m/>
    <x v="10"/>
    <x v="252"/>
    <s v="Comunal "/>
    <x v="5"/>
    <s v="YO_EMP_SEM._Servicio_de_Apoyo_Integral_SSyO"/>
    <n v="5911"/>
    <n v="30"/>
    <x v="96"/>
    <n v="818000"/>
    <m/>
    <n v="30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454000"/>
    <m/>
    <m/>
    <n v="22086000"/>
    <m/>
    <m/>
    <m/>
    <m/>
    <n v="24540000"/>
    <n v="24540000"/>
    <s v="OK"/>
    <n v="2"/>
    <m/>
    <m/>
  </r>
  <r>
    <m/>
    <x v="10"/>
    <x v="253"/>
    <s v="Comunal "/>
    <x v="5"/>
    <s v="YO_EMP_SEM._Servicio_de_Apoyo_Integral_SSyO"/>
    <n v="5911"/>
    <n v="27"/>
    <x v="314"/>
    <n v="818000"/>
    <m/>
    <n v="27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208600"/>
    <m/>
    <m/>
    <n v="19877400"/>
    <m/>
    <m/>
    <m/>
    <m/>
    <n v="22086000"/>
    <n v="22086000"/>
    <s v="OK"/>
    <n v="2"/>
    <m/>
    <m/>
  </r>
  <r>
    <m/>
    <x v="10"/>
    <x v="247"/>
    <s v="Comunal "/>
    <x v="5"/>
    <s v="YO_EMP_SEM._Servicio_de_Apoyo_Integral_SSyO"/>
    <n v="5911"/>
    <n v="15"/>
    <x v="67"/>
    <n v="818000"/>
    <m/>
    <n v="15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1227000"/>
    <m/>
    <m/>
    <n v="11043000"/>
    <m/>
    <m/>
    <m/>
    <m/>
    <n v="12270000"/>
    <n v="12270000"/>
    <s v="OK"/>
    <n v="2"/>
    <m/>
    <m/>
  </r>
  <r>
    <m/>
    <x v="10"/>
    <x v="251"/>
    <s v="Comunal "/>
    <x v="5"/>
    <s v="YO_EMP_SEM._Servicio_de_Apoyo_Integral_SSyO"/>
    <n v="5911"/>
    <n v="12"/>
    <x v="95"/>
    <n v="818000"/>
    <m/>
    <n v="12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981600"/>
    <m/>
    <m/>
    <n v="8834400"/>
    <m/>
    <m/>
    <m/>
    <m/>
    <n v="9816000"/>
    <n v="9816000"/>
    <s v="OK"/>
    <n v="2"/>
    <m/>
    <m/>
  </r>
  <r>
    <m/>
    <x v="10"/>
    <x v="255"/>
    <s v="Comunal "/>
    <x v="5"/>
    <s v="YO_EMP_SEM._Servicio_de_Apoyo_Integral_SSyO"/>
    <n v="5911"/>
    <n v="8"/>
    <x v="263"/>
    <n v="818000"/>
    <m/>
    <n v="8"/>
    <s v="NO"/>
    <s v="Persona"/>
    <s v="Grupo objetivo del Programa/Componente"/>
    <s v="Personas cesantes o con empleos precarios pertenencientes al programa Familia o al subsistema SSYO"/>
    <x v="2"/>
    <s v="Licitación Pública Regular"/>
    <m/>
    <n v="5911"/>
    <s v="11"/>
    <n v="1"/>
    <s v="11-5911-1-22"/>
    <m/>
    <d v="2022-03-14T00:00:00"/>
    <n v="18"/>
    <d v="2022-04-01T00:00:00"/>
    <x v="64"/>
    <n v="20"/>
    <x v="3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654400"/>
    <m/>
    <m/>
    <n v="5889600"/>
    <m/>
    <m/>
    <m/>
    <m/>
    <n v="6544000"/>
    <n v="6544000"/>
    <s v="OK"/>
    <n v="2"/>
    <m/>
    <m/>
  </r>
  <r>
    <m/>
    <x v="11"/>
    <x v="256"/>
    <s v="Punta Arenas"/>
    <x v="0"/>
    <s v="Fortalecimiento_Planes_de_Trabajo_Comunitario"/>
    <n v="3882"/>
    <n v="21"/>
    <x v="315"/>
    <n v="600327.95238095243"/>
    <n v="21"/>
    <m/>
    <s v="SI"/>
    <s v="Hogar (Aplica en Acción)"/>
    <s v="Niños, niñas y jóvenes"/>
    <s v="Hogares con integrantes con RSH hasta el 60%, con presencia de NNA hasta 18 años y que trabajen en temáticas de Salud Mental, Deporte, Cultura, Recreación, Discapacidad. "/>
    <x v="0"/>
    <s v="Licitación Pública Regular"/>
    <s v="03"/>
    <s v="388203"/>
    <s v="12"/>
    <s v="01"/>
    <s v="12-388203-01-22"/>
    <m/>
    <m/>
    <m/>
    <s v="--"/>
    <x v="15"/>
    <n v="10"/>
    <x v="49"/>
    <d v="2022-02-28T00:00:00"/>
    <n v="8"/>
    <d v="2022-03-08T00:00:00"/>
    <d v="2022-03-21T00:00:00"/>
    <n v="30"/>
    <d v="2022-04-20T00:00:00"/>
    <n v="10"/>
    <d v="2023-02-20T00:00:00"/>
    <d v="2023-04-21T00:00:00"/>
    <m/>
    <m/>
    <m/>
    <n v="1260688.7000000002"/>
    <m/>
    <m/>
    <n v="11346198.300000001"/>
    <m/>
    <m/>
    <m/>
    <m/>
    <m/>
    <n v="12606887"/>
    <n v="12606887"/>
    <s v="OK"/>
    <n v="2"/>
    <m/>
    <m/>
  </r>
  <r>
    <m/>
    <x v="11"/>
    <x v="256"/>
    <s v="Punta Arenas"/>
    <x v="0"/>
    <s v="Fortalecimiento_Planes_de_Trabajo_Familiar"/>
    <n v="3881"/>
    <n v="40"/>
    <x v="316"/>
    <n v="600327"/>
    <n v="40"/>
    <m/>
    <s v="SI"/>
    <s v="Hogar (Aplica en Acción)"/>
    <s v="Niños, niñas y jóvenes"/>
    <s v="Hogares con RSH hasta el 60% , con presencia de NNA hasta 18 años, preferentemente hogares derivados de establecimientos educacionales subvencionados con alta vulnerabilidad social y/o insertos en el sector periferico/rural."/>
    <x v="0"/>
    <s v="Licitación Pública Regular"/>
    <s v="01"/>
    <s v="388101"/>
    <s v="12"/>
    <s v="01"/>
    <s v="12-388101-01-22"/>
    <m/>
    <m/>
    <m/>
    <s v="--"/>
    <x v="65"/>
    <n v="10"/>
    <x v="23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m/>
    <x v="11"/>
    <x v="257"/>
    <s v="Natales"/>
    <x v="0"/>
    <s v="Fortalecimiento_Planes_de_Trabajo_Familiar"/>
    <n v="3881"/>
    <n v="40"/>
    <x v="317"/>
    <n v="600326.5"/>
    <n v="40"/>
    <m/>
    <s v="SI"/>
    <s v="Hogar (Aplica en Acción)"/>
    <s v="Niños, niñas y jóvenes"/>
    <s v="Hogares con RSH hasta el  60%,  con presencia de NNA hasta 18 años, preferentemente hogares derivados de instituciones que trabajen población migrantes, MJH, discapacidad  y establecimientos educacionales."/>
    <x v="0"/>
    <s v="Licitación Pública Regular"/>
    <s v="01"/>
    <s v="388101"/>
    <s v="12"/>
    <s v="02"/>
    <s v="12-388101-02-22"/>
    <m/>
    <m/>
    <m/>
    <s v="--"/>
    <x v="65"/>
    <n v="10"/>
    <x v="23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6"/>
    <m/>
    <m/>
    <n v="21611754"/>
    <m/>
    <m/>
    <m/>
    <m/>
    <m/>
    <n v="24013060"/>
    <n v="24013060"/>
    <s v="OK"/>
    <n v="2"/>
    <m/>
    <m/>
  </r>
  <r>
    <m/>
    <x v="11"/>
    <x v="258"/>
    <s v="Porvenir"/>
    <x v="0"/>
    <s v="Fortalecimiento_Planes_de_Trabajo_Familiar"/>
    <n v="3881"/>
    <n v="20"/>
    <x v="102"/>
    <n v="600327"/>
    <n v="20"/>
    <m/>
    <s v="SI"/>
    <s v="Hogar (Aplica en Acción)"/>
    <s v="Niños, niñas y jóvenes"/>
    <s v="Hogares con RSH hasta el 60%, con presencia de NNA hasta 18 años, preferentemente hogares derivados de establecimientos educacionales con precencia de personas migrantes,  adultos mayores, personas con discapacidad,  JH femenina."/>
    <x v="0"/>
    <s v="Licitación Pública Regular"/>
    <s v="01"/>
    <s v="388101"/>
    <s v="12"/>
    <s v="03"/>
    <s v="12-388101-03-22"/>
    <m/>
    <m/>
    <m/>
    <s v="--"/>
    <x v="65"/>
    <n v="10"/>
    <x v="23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1200654"/>
    <m/>
    <m/>
    <n v="10805886"/>
    <m/>
    <m/>
    <m/>
    <m/>
    <m/>
    <n v="12006540"/>
    <n v="12006540"/>
    <s v="OK"/>
    <n v="2"/>
    <m/>
    <m/>
  </r>
  <r>
    <m/>
    <x v="11"/>
    <x v="256"/>
    <s v="Punta Arenas"/>
    <x v="0"/>
    <s v="Fortalecimiento_Planes_de_Trabajo_Familiar"/>
    <n v="3881"/>
    <n v="40"/>
    <x v="316"/>
    <n v="600327"/>
    <n v="40"/>
    <m/>
    <s v="SI"/>
    <s v="Hogar (Aplica en Acción)"/>
    <s v="Niños, niñas y jóvenes"/>
    <s v="Hogares con RSH hasta el 60%, con presencia de NNA hasta 18 años,preferentemente hogares derivados de organizaciones de base y/o instituciones que trabajen con familias migrantes, campamentos o tomas."/>
    <x v="0"/>
    <s v="Licitación Pública Regular"/>
    <s v="02"/>
    <s v="388102"/>
    <s v="12"/>
    <s v="01"/>
    <s v="12-388102-01-22"/>
    <m/>
    <m/>
    <m/>
    <s v="--"/>
    <x v="66"/>
    <n v="10"/>
    <x v="74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  <m/>
    <m/>
  </r>
  <r>
    <m/>
    <x v="11"/>
    <x v="257"/>
    <s v="Natales"/>
    <x v="1"/>
    <s v="Financiamiento_iniciativas_autogestionadas"/>
    <n v="3701"/>
    <n v="2"/>
    <x v="103"/>
    <n v="2088000"/>
    <n v="2"/>
    <m/>
    <s v="SI"/>
    <s v="Organización (Aplica en Accion Autogestonada)"/>
    <s v="Grupo objetivo del Programa/Componente"/>
    <s v="Organizaciones funcionales o territoriales que tengan concentración igual o mayor al 65% de hogares con RSH en tramo del 60%, preferentemente organizaciones donde participen adultos mayores; niños, niñas y adolescentes; personas con discapacidad."/>
    <x v="1"/>
    <s v="Licitación Pública Regular"/>
    <s v="01"/>
    <s v="370101"/>
    <s v="12"/>
    <s v="01"/>
    <s v="12-370101-01-22"/>
    <m/>
    <m/>
    <m/>
    <s v="--"/>
    <x v="67"/>
    <n v="10"/>
    <x v="51"/>
    <d v="2022-03-28T00:00:00"/>
    <n v="8"/>
    <d v="2022-04-05T00:00:00"/>
    <d v="2022-04-18T00:00:00"/>
    <n v="30"/>
    <d v="2022-05-18T00:00:00"/>
    <n v="6"/>
    <d v="2022-11-18T00:00:00"/>
    <d v="2023-01-17T00:00:00"/>
    <m/>
    <m/>
    <m/>
    <m/>
    <n v="4176000"/>
    <m/>
    <m/>
    <m/>
    <m/>
    <m/>
    <m/>
    <m/>
    <n v="4176000"/>
    <n v="4176000"/>
    <s v="OK"/>
    <n v="1"/>
    <m/>
    <m/>
  </r>
  <r>
    <m/>
    <x v="11"/>
    <x v="256"/>
    <s v="Población Nelda Panicucci"/>
    <x v="2"/>
    <s v="Accion_local_territorios_vulnerables"/>
    <n v="7233"/>
    <n v="1"/>
    <x v="5"/>
    <n v="35700000"/>
    <n v="1"/>
    <m/>
    <s v="NO"/>
    <s v="Territorios/Barrios (Aplica en Acción Local)"/>
    <s v="Grupo objetivo del Programa/Componente"/>
    <s v="Territorio vulnerable donde al menos el 60% de las personas que habitan el territorio se encuentran en el tramo del 40% de vulnerabilidad según RSH."/>
    <x v="0"/>
    <s v="Licitación Pública Regular"/>
    <s v="01"/>
    <s v="723301"/>
    <s v="12"/>
    <s v="01"/>
    <s v="12-723301-01-22"/>
    <m/>
    <m/>
    <m/>
    <s v="--"/>
    <x v="19"/>
    <n v="10"/>
    <x v="48"/>
    <d v="2022-02-07T00:00:00"/>
    <n v="8"/>
    <d v="2022-02-15T00:00:00"/>
    <d v="2022-02-14T00:00:00"/>
    <n v="30"/>
    <d v="2022-03-16T00:00:00"/>
    <n v="11"/>
    <d v="2023-02-16T00:00:00"/>
    <d v="2023-04-17T00:00:00"/>
    <m/>
    <m/>
    <n v="3570000"/>
    <m/>
    <m/>
    <n v="32130000"/>
    <m/>
    <m/>
    <m/>
    <m/>
    <m/>
    <m/>
    <n v="35700000"/>
    <n v="35700000"/>
    <s v="OK"/>
    <n v="2"/>
    <m/>
    <m/>
  </r>
  <r>
    <m/>
    <x v="11"/>
    <x v="256"/>
    <s v="Punta Arenas"/>
    <x v="3"/>
    <s v="YO_EMPR._Avanzado"/>
    <n v="4883"/>
    <n v="45"/>
    <x v="269"/>
    <n v="1000000"/>
    <n v="45"/>
    <m/>
    <s v="SI"/>
    <s v="Persona"/>
    <s v="Grupo objetivo del Programa/Componente"/>
    <s v="Personas con actividad económica independiente en funcionamiento del rubro comercio y producción, ocupados independientes con acceso preferente a MJH,  personas migrantes, Adultos Mayores, personas con discapacidad."/>
    <x v="2"/>
    <s v="Licitación Pública Regular"/>
    <s v="01"/>
    <s v="488301"/>
    <s v="12"/>
    <s v="01"/>
    <s v="12-488301-01-22"/>
    <m/>
    <d v="2022-03-14T00:00:00"/>
    <n v="21"/>
    <d v="2022-04-04T00:00:00"/>
    <x v="62"/>
    <n v="10"/>
    <x v="37"/>
    <d v="2022-03-01T00:00:00"/>
    <n v="8"/>
    <d v="2022-03-09T00:00:00"/>
    <d v="2022-03-21T00:00:00"/>
    <n v="30"/>
    <d v="2022-04-20T00:00:00"/>
    <n v="9"/>
    <d v="2023-01-20T00:00:00"/>
    <d v="2023-03-21T00:00:00"/>
    <m/>
    <m/>
    <m/>
    <n v="4500000"/>
    <m/>
    <m/>
    <n v="40500000"/>
    <m/>
    <m/>
    <m/>
    <m/>
    <m/>
    <n v="45000000"/>
    <n v="45000000"/>
    <s v="OK"/>
    <n v="2"/>
    <m/>
    <m/>
  </r>
  <r>
    <m/>
    <x v="11"/>
    <x v="257"/>
    <s v="Natales"/>
    <x v="3"/>
    <s v="YO_EMPR._Avanzado"/>
    <n v="4883"/>
    <n v="32"/>
    <x v="150"/>
    <n v="1000000"/>
    <n v="32"/>
    <m/>
    <s v="NO"/>
    <s v="Persona"/>
    <s v="Grupo objetivo del Programa/Componente"/>
    <s v="Personas con actividad económica independiente en funcionamiento, ocupados y ocupado sin contrato, con enfasis en el fortalecimiento de las áreas de comercio digital y  de formalización. Acceso preferente del sector turismo, artesanía;  MJH; participación en YEB año 2021; personas migrantes;  personas con discapacidad; personas pertenecientes a pueblos originarios."/>
    <x v="2"/>
    <s v="Licitación Pública Regular"/>
    <s v="02"/>
    <s v="488302"/>
    <s v="12"/>
    <s v="01"/>
    <s v="12-488302-01-22"/>
    <m/>
    <d v="2022-03-14T00:00:00"/>
    <n v="21"/>
    <d v="2022-04-04T00:00:00"/>
    <x v="62"/>
    <n v="10"/>
    <x v="37"/>
    <d v="2022-03-01T00:00:00"/>
    <n v="8"/>
    <d v="2022-03-09T00:00:00"/>
    <d v="2022-03-16T00:00:00"/>
    <n v="30"/>
    <d v="2022-04-15T00:00:00"/>
    <n v="9"/>
    <d v="2023-01-15T00:00:00"/>
    <d v="2023-03-16T00:00:00"/>
    <m/>
    <m/>
    <m/>
    <n v="3200000"/>
    <m/>
    <m/>
    <n v="28800000"/>
    <m/>
    <m/>
    <m/>
    <m/>
    <m/>
    <n v="32000000"/>
    <n v="32000000"/>
    <s v="OK"/>
    <n v="2"/>
    <m/>
    <m/>
  </r>
  <r>
    <m/>
    <x v="11"/>
    <x v="258"/>
    <s v="Porvenir-Cabo de Hornos"/>
    <x v="3"/>
    <s v="YO_EMPR._Avanzado"/>
    <n v="4883"/>
    <n v="15"/>
    <x v="9"/>
    <n v="1000000"/>
    <n v="15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x v="2"/>
    <s v="Licitación Pública Regular"/>
    <s v="03"/>
    <s v="488303"/>
    <s v="12"/>
    <s v="01"/>
    <s v="12-488303-01-22"/>
    <m/>
    <d v="2022-03-14T00:00:00"/>
    <n v="21"/>
    <d v="2022-04-04T00:00:00"/>
    <x v="32"/>
    <n v="10"/>
    <x v="35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500000"/>
    <m/>
    <m/>
    <n v="13500000"/>
    <m/>
    <m/>
    <m/>
    <m/>
    <m/>
    <n v="15000000"/>
    <n v="15000000"/>
    <s v="OK"/>
    <n v="2"/>
    <m/>
    <m/>
  </r>
  <r>
    <m/>
    <x v="11"/>
    <x v="259"/>
    <s v="Porvenir-Cabo de Hornos"/>
    <x v="3"/>
    <s v="YO_EMPR._Avanzado"/>
    <n v="4883"/>
    <n v="10"/>
    <x v="36"/>
    <n v="1000000"/>
    <n v="10"/>
    <m/>
    <s v="NO"/>
    <s v="Persona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x v="2"/>
    <s v="Licitación Pública Regular"/>
    <s v="03"/>
    <s v="488303"/>
    <s v="12"/>
    <s v="01"/>
    <s v="12-488303-01-22"/>
    <m/>
    <d v="2022-03-14T00:00:00"/>
    <n v="21"/>
    <d v="2022-04-04T00:00:00"/>
    <x v="32"/>
    <n v="10"/>
    <x v="35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000000"/>
    <m/>
    <m/>
    <n v="9000000"/>
    <m/>
    <m/>
    <m/>
    <m/>
    <m/>
    <n v="10000000"/>
    <n v="10000000"/>
    <s v="OK"/>
    <n v="2"/>
    <m/>
    <m/>
  </r>
  <r>
    <m/>
    <x v="11"/>
    <x v="256"/>
    <s v="Punta Arenas"/>
    <x v="3"/>
    <s v="YO_EMPR._Avanzado"/>
    <n v="4883"/>
    <n v="30"/>
    <x v="37"/>
    <n v="1000000"/>
    <n v="30"/>
    <m/>
    <s v="SI"/>
    <s v="Persona"/>
    <s v="Grupo objetivo del Programa/Componente"/>
    <s v="Personas con actvidad económica independiente, ocupados, rubro servicio (peluquería, manicure, masajes, mueblista, jardinería, construcción, aseo y limpieza, mecánica, entre otros)."/>
    <x v="2"/>
    <s v="Licitación Pública Regular"/>
    <s v="04"/>
    <s v="488304"/>
    <s v="12"/>
    <s v="01"/>
    <s v="12-488304-01-22"/>
    <m/>
    <d v="2022-03-14T00:00:00"/>
    <n v="21"/>
    <d v="2022-04-04T00:00:00"/>
    <x v="29"/>
    <n v="10"/>
    <x v="75"/>
    <d v="2022-03-08T00:00:00"/>
    <n v="8"/>
    <d v="2022-03-16T00:00:00"/>
    <d v="2022-03-28T00:00:00"/>
    <n v="30"/>
    <d v="2022-04-27T00:00:00"/>
    <n v="9"/>
    <d v="2023-01-27T00:00:00"/>
    <d v="2023-03-28T00:00:00"/>
    <m/>
    <m/>
    <m/>
    <n v="3000000"/>
    <m/>
    <m/>
    <n v="27000000"/>
    <m/>
    <m/>
    <m/>
    <m/>
    <m/>
    <n v="30000000"/>
    <n v="30000000"/>
    <s v="OK"/>
    <n v="2"/>
    <m/>
    <m/>
  </r>
  <r>
    <m/>
    <x v="11"/>
    <x v="256"/>
    <s v="Punta Arenas"/>
    <x v="3"/>
    <s v="YO_EMPR._Básico"/>
    <n v="4881"/>
    <n v="50"/>
    <x v="270"/>
    <n v="1000000"/>
    <n v="50"/>
    <m/>
    <s v="SI"/>
    <s v="Persona"/>
    <s v="Grupo objetivo del Programa/Componente"/>
    <s v="Personas igual o mayor a 30 año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x v="2"/>
    <s v="Licitación Pública Regular"/>
    <s v="01"/>
    <s v="488101"/>
    <s v="12"/>
    <s v="01"/>
    <s v="12-488101-01-22"/>
    <m/>
    <d v="2022-03-14T00:00:00"/>
    <n v="21"/>
    <d v="2022-04-04T00:00:00"/>
    <x v="22"/>
    <n v="10"/>
    <x v="76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5000000"/>
    <m/>
    <m/>
    <n v="45000000"/>
    <m/>
    <m/>
    <m/>
    <m/>
    <m/>
    <n v="50000000"/>
    <n v="50000000"/>
    <s v="OK"/>
    <n v="2"/>
    <m/>
    <m/>
  </r>
  <r>
    <m/>
    <x v="11"/>
    <x v="257"/>
    <s v="Natales"/>
    <x v="3"/>
    <s v="YO_EMPR._Básico"/>
    <n v="4881"/>
    <n v="35"/>
    <x v="35"/>
    <n v="1000000"/>
    <n v="35"/>
    <m/>
    <s v="SI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x v="2"/>
    <s v="Licitación Pública Regular"/>
    <s v="01"/>
    <s v="488101"/>
    <s v="12"/>
    <s v="02"/>
    <s v="12-488101-02-22"/>
    <m/>
    <d v="2022-03-14T00:00:00"/>
    <n v="21"/>
    <d v="2022-04-04T00:00:00"/>
    <x v="22"/>
    <n v="10"/>
    <x v="76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3500000"/>
    <m/>
    <m/>
    <n v="31500000"/>
    <m/>
    <m/>
    <m/>
    <m/>
    <m/>
    <n v="35000000"/>
    <n v="35000000"/>
    <s v="OK"/>
    <n v="2"/>
    <m/>
    <m/>
  </r>
  <r>
    <m/>
    <x v="11"/>
    <x v="258"/>
    <s v="Porvenir"/>
    <x v="3"/>
    <s v="YO_EMPR._Básico"/>
    <n v="4881"/>
    <n v="25"/>
    <x v="40"/>
    <n v="1000000"/>
    <n v="25"/>
    <m/>
    <s v="NO"/>
    <s v="Persona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x v="2"/>
    <s v="Licitación Pública Regular"/>
    <s v="01"/>
    <s v="488101"/>
    <s v="12"/>
    <s v="03"/>
    <s v="12-488101-03-22"/>
    <m/>
    <d v="2022-03-14T00:00:00"/>
    <n v="21"/>
    <d v="2022-04-04T00:00:00"/>
    <x v="22"/>
    <n v="10"/>
    <x v="76"/>
    <d v="2022-02-15T00:00:00"/>
    <n v="8"/>
    <d v="2022-02-23T00:00:00"/>
    <d v="2022-03-04T00:00:00"/>
    <n v="30"/>
    <d v="2022-04-03T00:00:00"/>
    <n v="9"/>
    <d v="2023-01-03T00:00:00"/>
    <d v="2023-03-04T00:00:00"/>
    <m/>
    <m/>
    <m/>
    <n v="2500000"/>
    <m/>
    <m/>
    <n v="22500000"/>
    <m/>
    <m/>
    <m/>
    <m/>
    <m/>
    <n v="25000000"/>
    <n v="25000000"/>
    <s v="OK"/>
    <n v="2"/>
    <m/>
    <m/>
  </r>
  <r>
    <m/>
    <x v="11"/>
    <x v="256"/>
    <s v="Punta Arenas"/>
    <x v="3"/>
    <s v="YO_EMPR._Básico"/>
    <n v="4881"/>
    <n v="30"/>
    <x v="37"/>
    <n v="1000000"/>
    <n v="30"/>
    <m/>
    <s v="SI"/>
    <s v="Persona"/>
    <s v="Otro"/>
    <s v="Jovenes entre 18 y 29 AÑOS con actividad económica independiente en funcionamiento, ocupados precario-ocupados, ambos independientes."/>
    <x v="2"/>
    <s v="Licitación Pública Regular"/>
    <s v="02"/>
    <s v="488102"/>
    <s v="12"/>
    <s v="01"/>
    <s v="12-488102-01-22"/>
    <m/>
    <d v="2022-03-14T00:00:00"/>
    <n v="21"/>
    <d v="2022-04-04T00:00:00"/>
    <x v="11"/>
    <n v="10"/>
    <x v="73"/>
    <d v="2022-02-16T00:00:00"/>
    <n v="8"/>
    <d v="2022-02-24T00:00:00"/>
    <d v="2022-03-10T00:00:00"/>
    <n v="30"/>
    <d v="2022-04-09T00:00:00"/>
    <n v="9"/>
    <d v="2023-01-09T00:00:00"/>
    <d v="2023-03-10T00:00:00"/>
    <m/>
    <m/>
    <m/>
    <n v="3000000"/>
    <m/>
    <m/>
    <n v="27000000"/>
    <m/>
    <m/>
    <m/>
    <m/>
    <m/>
    <n v="30000000"/>
    <n v="30000000"/>
    <s v="OK"/>
    <n v="2"/>
    <m/>
    <m/>
  </r>
  <r>
    <m/>
    <x v="11"/>
    <x v="256"/>
    <s v="Punta Arenas"/>
    <x v="3"/>
    <s v="YO_EMPR._Básico"/>
    <n v="4881"/>
    <n v="15"/>
    <x v="9"/>
    <n v="1000000"/>
    <n v="15"/>
    <m/>
    <s v="SI"/>
    <s v="Persona"/>
    <s v="Personas cumpliendo condena"/>
    <s v="Personas cumpliendo condena derivados de Gendarmería con actividad económica independiente en funcionamiento, ocupados precariosu ocupados en ambos casos independientes, preferentemente con participación en el YES 2021."/>
    <x v="0"/>
    <s v="Licitación Pública Regular"/>
    <s v="03"/>
    <s v="488103"/>
    <s v="12"/>
    <s v="01"/>
    <s v="12-488103-01-22"/>
    <m/>
    <m/>
    <m/>
    <s v="--"/>
    <x v="68"/>
    <n v="10"/>
    <x v="77"/>
    <d v="2022-02-21T00:00:00"/>
    <n v="8"/>
    <d v="2022-03-01T00:00:00"/>
    <d v="2022-03-14T00:00:00"/>
    <n v="30"/>
    <d v="2022-04-13T00:00:00"/>
    <n v="9"/>
    <d v="2023-01-13T00:00:00"/>
    <d v="2023-03-14T00:00:00"/>
    <m/>
    <m/>
    <m/>
    <n v="1500000"/>
    <m/>
    <m/>
    <n v="13500000"/>
    <m/>
    <m/>
    <m/>
    <m/>
    <m/>
    <n v="15000000"/>
    <n v="15000000"/>
    <s v="OK"/>
    <n v="2"/>
    <m/>
    <m/>
  </r>
  <r>
    <m/>
    <x v="11"/>
    <x v="256"/>
    <s v="Punta Arenas"/>
    <x v="4"/>
    <s v="YO_EMP_SEM._Servicio_de_Apoyo_Integral_Regular"/>
    <n v="5811"/>
    <n v="71"/>
    <x v="318"/>
    <n v="885000"/>
    <n v="71"/>
    <m/>
    <s v="NO"/>
    <s v="Persona"/>
    <s v="Grupo objetivo del Programa/Componente"/>
    <s v="Hombres y mujeres que se encuentren cesantes, desocupados, inactivos o con empleo precario, con acceso preferente a adultos mayores, personas pertenecientes a pueblos originarios, mujeres jefas de hogar, personas en situación de discapacidad que requieran aumentar sus ingresos autónomos."/>
    <x v="2"/>
    <s v="Licitación Pública Regular"/>
    <s v="01"/>
    <s v="581101"/>
    <s v="12"/>
    <s v="01"/>
    <s v="12-581101-01-22"/>
    <m/>
    <d v="2022-03-14T00:00:00"/>
    <n v="21"/>
    <d v="2022-04-04T00:00:00"/>
    <x v="69"/>
    <n v="10"/>
    <x v="19"/>
    <d v="2022-02-10T00:00:00"/>
    <n v="8"/>
    <d v="2022-02-18T00:00:00"/>
    <d v="2022-02-25T00:00:00"/>
    <n v="30"/>
    <d v="2022-03-27T00:00:00"/>
    <n v="8"/>
    <d v="2022-11-27T00:00:00"/>
    <d v="2023-01-26T00:00:00"/>
    <m/>
    <m/>
    <n v="6283500"/>
    <m/>
    <m/>
    <n v="56551500"/>
    <m/>
    <m/>
    <m/>
    <m/>
    <m/>
    <m/>
    <n v="62835000"/>
    <n v="62835000"/>
    <s v="OK"/>
    <n v="2"/>
    <m/>
    <m/>
  </r>
  <r>
    <m/>
    <x v="11"/>
    <x v="257"/>
    <s v="Natales"/>
    <x v="4"/>
    <s v="YO_EMP_SEM._Servicio_de_Apoyo_Integral_Regular"/>
    <n v="5811"/>
    <n v="45"/>
    <x v="319"/>
    <n v="885000"/>
    <n v="45"/>
    <m/>
    <s v="NO"/>
    <s v="Persona"/>
    <s v="Grupo objetivo del Programa/Componente"/>
    <s v="Hombres y mujeres que se encuentren cesantes, desocupados, inactivos o con empleo precario, con acceso preferente a adultos mayores,personas  pertenecientes a pueblos originarios, mujeres jefas de hogar, personas en situación de discapacidad que requieran aumentar sus ingresos autónomos. Se dará mayor acceso preferente a Mujeres Jefas de Hogar y a usuarios/as vinculadas a los rubros de turismo, artesanía y pesca."/>
    <x v="2"/>
    <s v="Licitación Pública Regular"/>
    <s v="01"/>
    <s v="581101"/>
    <s v="12"/>
    <s v="02"/>
    <s v="12-581101-02-22"/>
    <m/>
    <d v="2022-03-14T00:00:00"/>
    <n v="21"/>
    <d v="2022-04-04T00:00:00"/>
    <x v="69"/>
    <n v="10"/>
    <x v="19"/>
    <d v="2022-02-10T00:00:00"/>
    <n v="8"/>
    <d v="2022-02-18T00:00:00"/>
    <d v="2022-02-25T00:00:00"/>
    <n v="30"/>
    <d v="2022-03-27T00:00:00"/>
    <n v="8"/>
    <d v="2022-11-27T00:00:00"/>
    <d v="2023-01-26T00:00:00"/>
    <m/>
    <m/>
    <n v="3982500"/>
    <m/>
    <m/>
    <n v="35842500"/>
    <m/>
    <m/>
    <m/>
    <m/>
    <m/>
    <m/>
    <n v="39825000"/>
    <n v="39825000"/>
    <s v="OK"/>
    <n v="2"/>
    <m/>
    <m/>
  </r>
  <r>
    <m/>
    <x v="11"/>
    <x v="258"/>
    <s v="Porvenir"/>
    <x v="4"/>
    <s v="YO_EMP_SEM._Servicio_de_Apoyo_Integral_Regular"/>
    <n v="5811"/>
    <n v="20"/>
    <x v="224"/>
    <n v="885000"/>
    <n v="15"/>
    <n v="5"/>
    <s v="NO"/>
    <s v="Persona"/>
    <s v="Grupo objetivo del Programa/Componente"/>
    <s v="Hombres y mujeres que se encuentren cesantes, desocupados, inactivos o con empleo precario, con acceso preferente a adultos mayores, peronas pertenecientes a pueblos originarios, mujeres jefas de hogar, personas en situación de discapacidad que requieran aumentar sus ingresos autónomos. Se dará acceso preferente a tres grupos objetivos : usuarios/as SSOO, MJH y a jóvenes entre 18 y 29 años. "/>
    <x v="2"/>
    <s v="Licitación Pública Regular"/>
    <s v="01"/>
    <s v="581101"/>
    <s v="12"/>
    <s v="03"/>
    <s v="12-581101-03-22"/>
    <m/>
    <d v="2022-03-14T00:00:00"/>
    <n v="21"/>
    <d v="2022-04-04T00:00:00"/>
    <x v="69"/>
    <n v="10"/>
    <x v="19"/>
    <d v="2022-02-10T00:00:00"/>
    <n v="8"/>
    <d v="2022-02-18T00:00:00"/>
    <d v="2022-02-25T00:00:00"/>
    <n v="30"/>
    <d v="2022-03-27T00:00:00"/>
    <n v="8"/>
    <d v="2022-11-27T00:00:00"/>
    <d v="2023-01-26T00:00:00"/>
    <m/>
    <m/>
    <n v="1770000"/>
    <m/>
    <m/>
    <n v="15930000"/>
    <m/>
    <m/>
    <m/>
    <m/>
    <m/>
    <m/>
    <n v="17700000"/>
    <n v="17700000"/>
    <s v="OK"/>
    <n v="2"/>
    <m/>
    <m/>
  </r>
  <r>
    <m/>
    <x v="11"/>
    <x v="256"/>
    <s v="Punta Arenas"/>
    <x v="5"/>
    <s v="YO_EMP_SEM._Servicio_de_Apoyo_Integral_SSyO"/>
    <n v="5911"/>
    <n v="49"/>
    <x v="277"/>
    <n v="818000"/>
    <m/>
    <n v="49"/>
    <s v="NO"/>
    <s v="Persona"/>
    <s v="Grupo objetivo del Programa/Componente"/>
    <s v="Hombres y mujeres, pertenecientes al SSyOO, que se encuentren cesantes, desocupados, inactivos o con empleo precario, con acceso preferente a adultos mayores, pertenecientes a pueblos originarios, mujeres jefas de hogar, personas en situación de discapacidad que requieran aumentar sus ingresos autónomos. Se dará acceso preferente a usuarios/as CCV a través de 12 cupos, los cuales de no completarse serán absorvidos por usuarios/as Familia."/>
    <x v="2"/>
    <s v="Licitación Pública Regular"/>
    <s v="01"/>
    <s v="591101"/>
    <s v="12"/>
    <s v="01"/>
    <s v="12-591101-01-22"/>
    <m/>
    <d v="2022-03-14T00:00:00"/>
    <n v="21"/>
    <d v="2022-04-04T00:00:00"/>
    <x v="28"/>
    <n v="10"/>
    <x v="78"/>
    <d v="2022-02-07T00:00:00"/>
    <n v="8"/>
    <d v="2022-02-15T00:00:00"/>
    <d v="2022-02-22T00:00:00"/>
    <n v="30"/>
    <d v="2022-03-24T00:00:00"/>
    <n v="8"/>
    <d v="2022-11-24T00:00:00"/>
    <d v="2023-01-23T00:00:00"/>
    <m/>
    <m/>
    <n v="4008200"/>
    <m/>
    <m/>
    <n v="36073800"/>
    <m/>
    <m/>
    <m/>
    <m/>
    <m/>
    <m/>
    <n v="40082000"/>
    <n v="40082000"/>
    <s v="OK"/>
    <n v="2"/>
    <m/>
    <m/>
  </r>
  <r>
    <m/>
    <x v="11"/>
    <x v="257"/>
    <s v="Natales"/>
    <x v="5"/>
    <s v="YO_EMP_SEM._Servicio_de_Apoyo_Integral_SSyO"/>
    <n v="5911"/>
    <n v="48"/>
    <x v="320"/>
    <n v="818000"/>
    <m/>
    <n v="48"/>
    <s v="NO"/>
    <s v="Persona"/>
    <s v="Grupo objetivo del Programa/Componente"/>
    <s v="Hombres y mujeres, pertenecientes al SSyOO, que se encuentren cesantes, desocupados, inactivos o con empleo precario, con acceso preferente a adultos mayores, personas pertenecientes a pueblos originarios, mujeres jefas de hogar, personas en situación de discapacidad que requieran aumentar sus ingresos autónomos. Se dará acceso preferente a usuarios/as CCV a través de 8 cupos, los cuales de no completarse serán absorvidos por usuarios/as Familia."/>
    <x v="2"/>
    <s v="Licitación Pública Regular"/>
    <s v="01"/>
    <s v="591101"/>
    <s v="12"/>
    <s v="02"/>
    <s v="12-591101-02-22"/>
    <m/>
    <d v="2022-03-14T00:00:00"/>
    <n v="21"/>
    <d v="2022-04-04T00:00:00"/>
    <x v="28"/>
    <n v="10"/>
    <x v="78"/>
    <d v="2022-02-07T00:00:00"/>
    <n v="8"/>
    <d v="2022-02-15T00:00:00"/>
    <d v="2022-02-22T00:00:00"/>
    <n v="30"/>
    <d v="2022-03-24T00:00:00"/>
    <n v="8"/>
    <d v="2022-11-24T00:00:00"/>
    <d v="2023-01-23T00:00:00"/>
    <m/>
    <m/>
    <n v="3926400"/>
    <m/>
    <m/>
    <n v="35337600"/>
    <m/>
    <m/>
    <m/>
    <m/>
    <m/>
    <m/>
    <n v="39264000"/>
    <n v="39264000"/>
    <s v="OK"/>
    <n v="2"/>
    <m/>
    <m/>
  </r>
  <r>
    <m/>
    <x v="12"/>
    <x v="260"/>
    <s v="Cordillera (Fase 2)"/>
    <x v="0"/>
    <s v="Fortalecimiento_Planes_de_Trabajo_Comunitario"/>
    <n v="3882"/>
    <n v="42"/>
    <x v="321"/>
    <n v="550000"/>
    <n v="4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1"/>
    <s v="13-388201-01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4620000"/>
    <m/>
    <m/>
    <n v="18480000"/>
    <m/>
    <m/>
    <m/>
    <m/>
    <m/>
    <m/>
    <n v="23100000"/>
    <n v="23100000"/>
    <s v="OK"/>
    <n v="2"/>
    <m/>
    <m/>
  </r>
  <r>
    <m/>
    <x v="12"/>
    <x v="261"/>
    <s v="Cordillera (Fase 2)"/>
    <x v="0"/>
    <s v="Fortalecimiento_Planes_de_Trabajo_Comunitario"/>
    <n v="3882"/>
    <n v="24"/>
    <x v="118"/>
    <n v="550000"/>
    <n v="24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1"/>
    <s v="13-388201-01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640000"/>
    <m/>
    <m/>
    <n v="10560000"/>
    <m/>
    <m/>
    <m/>
    <m/>
    <m/>
    <m/>
    <n v="13200000"/>
    <n v="13200000"/>
    <s v="OK"/>
    <n v="2"/>
    <m/>
    <m/>
  </r>
  <r>
    <m/>
    <x v="12"/>
    <x v="262"/>
    <s v="Poniente Sur (Fase 2)"/>
    <x v="0"/>
    <s v="Fortalecimiento_Planes_de_Trabajo_Comunitario"/>
    <n v="3882"/>
    <n v="22"/>
    <x v="116"/>
    <n v="550000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2"/>
    <s v="13-388201-02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420000"/>
    <m/>
    <m/>
    <n v="9680000"/>
    <m/>
    <m/>
    <m/>
    <m/>
    <m/>
    <m/>
    <n v="12100000"/>
    <n v="12100000"/>
    <s v="OK"/>
    <n v="2"/>
    <m/>
    <m/>
  </r>
  <r>
    <m/>
    <x v="12"/>
    <x v="263"/>
    <s v="Poniente Sur (Fase 2)"/>
    <x v="0"/>
    <s v="Fortalecimiento_Planes_de_Trabajo_Comunitario"/>
    <n v="3882"/>
    <n v="20"/>
    <x v="322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2"/>
    <s v="13-388201-02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m/>
    <x v="12"/>
    <x v="264"/>
    <s v="Poniente Sur (Fase 2)"/>
    <x v="0"/>
    <s v="Fortalecimiento_Planes_de_Trabajo_Comunitario"/>
    <n v="3882"/>
    <n v="15"/>
    <x v="323"/>
    <n v="550000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2"/>
    <s v="13-388201-02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650000"/>
    <m/>
    <m/>
    <n v="6600000"/>
    <m/>
    <m/>
    <m/>
    <m/>
    <m/>
    <m/>
    <n v="8250000"/>
    <n v="8250000"/>
    <s v="OK"/>
    <n v="2"/>
    <m/>
    <m/>
  </r>
  <r>
    <m/>
    <x v="12"/>
    <x v="265"/>
    <s v="Poniente (Fase 2)"/>
    <x v="0"/>
    <s v="Fortalecimiento_Planes_de_Trabajo_Comunitario"/>
    <n v="3882"/>
    <n v="19"/>
    <x v="324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3"/>
    <s v="13-388201-03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m/>
    <x v="12"/>
    <x v="266"/>
    <s v="Poniente (Fase 2)"/>
    <x v="0"/>
    <s v="Fortalecimiento_Planes_de_Trabajo_Comunitario"/>
    <n v="3882"/>
    <n v="18"/>
    <x v="13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3"/>
    <s v="13-388201-03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m/>
    <x v="12"/>
    <x v="267"/>
    <s v="Poniente (Fase 2)"/>
    <x v="0"/>
    <s v="Fortalecimiento_Planes_de_Trabajo_Comunitario"/>
    <n v="3882"/>
    <n v="18"/>
    <x v="13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3"/>
    <s v="13-388201-03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m/>
    <x v="12"/>
    <x v="268"/>
    <s v="Chacabuco (Fase 2)"/>
    <x v="0"/>
    <s v="Fortalecimiento_Planes_de_Trabajo_Comunitario"/>
    <n v="3882"/>
    <n v="20"/>
    <x v="322"/>
    <n v="550000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4"/>
    <s v="13-388201-04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  <m/>
    <m/>
  </r>
  <r>
    <m/>
    <x v="12"/>
    <x v="269"/>
    <s v="Chacabuco (Fase 2)"/>
    <x v="0"/>
    <s v="Fortalecimiento_Planes_de_Trabajo_Comunitario"/>
    <n v="3882"/>
    <n v="18"/>
    <x v="13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4"/>
    <s v="13-388201-04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m/>
    <x v="12"/>
    <x v="270"/>
    <s v="Chacabuco (Fase 2)"/>
    <x v="0"/>
    <s v="Fortalecimiento_Planes_de_Trabajo_Comunitario"/>
    <n v="3882"/>
    <n v="16"/>
    <x v="2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4"/>
    <s v="13-388201-04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m/>
    <x v="12"/>
    <x v="271"/>
    <s v="Centro Norte (Fase 2)"/>
    <x v="0"/>
    <s v="Fortalecimiento_Planes_de_Trabajo_Comunitario"/>
    <n v="3882"/>
    <n v="19"/>
    <x v="324"/>
    <n v="550000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5"/>
    <s v="13-388201-05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  <m/>
    <m/>
  </r>
  <r>
    <m/>
    <x v="12"/>
    <x v="272"/>
    <s v="Centro Norte (Fase 2)"/>
    <x v="0"/>
    <s v="Fortalecimiento_Planes_de_Trabajo_Comunitario"/>
    <n v="3882"/>
    <n v="18"/>
    <x v="130"/>
    <n v="550000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5"/>
    <s v="13-388201-05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  <m/>
    <m/>
  </r>
  <r>
    <m/>
    <x v="12"/>
    <x v="273"/>
    <s v="Centro Norte (Fase 2)"/>
    <x v="0"/>
    <s v="Fortalecimiento_Planes_de_Trabajo_Comunitario"/>
    <n v="3882"/>
    <n v="16"/>
    <x v="20"/>
    <n v="550000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Renovación de Contrato"/>
    <n v="1"/>
    <n v="388201"/>
    <m/>
    <n v="5"/>
    <s v="13-388201-05-22"/>
    <m/>
    <m/>
    <m/>
    <s v="--"/>
    <x v="70"/>
    <m/>
    <x v="79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  <m/>
    <m/>
  </r>
  <r>
    <m/>
    <x v="12"/>
    <x v="274"/>
    <s v="Talagante 1"/>
    <x v="0"/>
    <s v="Fortalecimiento_Planes_de_Trabajo_Familiar"/>
    <n v="3881"/>
    <n v="25"/>
    <x v="325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1"/>
    <s v="13-388101-01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m/>
    <x v="12"/>
    <x v="275"/>
    <s v="Talagante 1"/>
    <x v="0"/>
    <s v="Fortalecimiento_Planes_de_Trabajo_Familiar"/>
    <n v="3881"/>
    <n v="25"/>
    <x v="325"/>
    <n v="625402"/>
    <n v="2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1"/>
    <s v="13-388101-01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  <m/>
    <m/>
  </r>
  <r>
    <m/>
    <x v="12"/>
    <x v="276"/>
    <s v="Talagante 2"/>
    <x v="0"/>
    <s v="Fortalecimiento_Planes_de_Trabajo_Familiar"/>
    <n v="3881"/>
    <n v="18"/>
    <x v="326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2"/>
    <s v="13-388101-02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m/>
    <x v="12"/>
    <x v="277"/>
    <s v="Talagante 2"/>
    <x v="0"/>
    <s v="Fortalecimiento_Planes_de_Trabajo_Familiar"/>
    <n v="3881"/>
    <n v="17"/>
    <x v="32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2"/>
    <s v="13-388101-02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m/>
    <x v="12"/>
    <x v="278"/>
    <s v="Talagante 2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2"/>
    <s v="13-388101-02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279"/>
    <s v="Melipilla"/>
    <x v="0"/>
    <s v="Fortalecimiento_Planes_de_Trabajo_Familiar"/>
    <n v="3881"/>
    <n v="18"/>
    <x v="326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3"/>
    <s v="13-388101-03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m/>
    <x v="12"/>
    <x v="280"/>
    <s v="Melipilla"/>
    <x v="0"/>
    <s v="Fortalecimiento_Planes_de_Trabajo_Familiar"/>
    <n v="3881"/>
    <n v="20"/>
    <x v="329"/>
    <n v="625401"/>
    <n v="20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3"/>
    <s v="13-388101-03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501604"/>
    <m/>
    <m/>
    <n v="10006416"/>
    <m/>
    <m/>
    <m/>
    <m/>
    <n v="12508020"/>
    <n v="12508020"/>
    <s v="OK"/>
    <n v="2"/>
    <m/>
    <m/>
  </r>
  <r>
    <m/>
    <x v="12"/>
    <x v="281"/>
    <s v="Melipilla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3"/>
    <s v="13-388101-03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282"/>
    <s v="Melipilla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3"/>
    <s v="13-388101-03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283"/>
    <s v="Maipo"/>
    <x v="0"/>
    <s v="Fortalecimiento_Planes_de_Trabajo_Familiar"/>
    <n v="3881"/>
    <n v="17"/>
    <x v="32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4"/>
    <s v="13-388101-04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m/>
    <x v="12"/>
    <x v="284"/>
    <s v="Maipo"/>
    <x v="0"/>
    <s v="Fortalecimiento_Planes_de_Trabajo_Familiar"/>
    <n v="3881"/>
    <n v="15"/>
    <x v="330"/>
    <n v="625401"/>
    <n v="1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4"/>
    <s v="13-388101-04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1876203"/>
    <m/>
    <m/>
    <n v="7504812"/>
    <m/>
    <m/>
    <m/>
    <m/>
    <n v="9381015"/>
    <n v="9381015"/>
    <s v="OK"/>
    <n v="2"/>
    <m/>
    <m/>
  </r>
  <r>
    <m/>
    <x v="12"/>
    <x v="285"/>
    <s v="Maipo"/>
    <x v="0"/>
    <s v="Fortalecimiento_Planes_de_Trabajo_Familiar"/>
    <n v="3881"/>
    <n v="28"/>
    <x v="331"/>
    <n v="625401"/>
    <n v="2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4"/>
    <s v="13-388101-04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3502246"/>
    <m/>
    <m/>
    <n v="14008982"/>
    <m/>
    <m/>
    <m/>
    <m/>
    <n v="17511228"/>
    <n v="17511228"/>
    <s v="OK"/>
    <n v="2"/>
    <m/>
    <m/>
  </r>
  <r>
    <m/>
    <x v="12"/>
    <x v="286"/>
    <s v="Poniente "/>
    <x v="0"/>
    <s v="Fortalecimiento_Planes_de_Trabajo_Familiar"/>
    <n v="3881"/>
    <n v="26"/>
    <x v="332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5"/>
    <s v="13-388101-05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m/>
    <x v="12"/>
    <x v="287"/>
    <s v="Poniente "/>
    <x v="0"/>
    <s v="Fortalecimiento_Planes_de_Trabajo_Familiar"/>
    <n v="3881"/>
    <n v="26"/>
    <x v="332"/>
    <n v="625401"/>
    <n v="2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5"/>
    <s v="13-388101-05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  <m/>
    <m/>
  </r>
  <r>
    <m/>
    <x v="12"/>
    <x v="288"/>
    <s v="Poniente "/>
    <x v="0"/>
    <s v="Fortalecimiento_Planes_de_Trabajo_Familiar"/>
    <n v="3881"/>
    <n v="23"/>
    <x v="33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5"/>
    <s v="13-388101-05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m/>
    <x v="12"/>
    <x v="289"/>
    <s v="Oriente "/>
    <x v="0"/>
    <s v="Fortalecimiento_Planes_de_Trabajo_Familiar"/>
    <n v="3881"/>
    <n v="23"/>
    <x v="33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6"/>
    <s v="13-388101-06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m/>
    <x v="12"/>
    <x v="290"/>
    <s v="Oriente "/>
    <x v="0"/>
    <s v="Fortalecimiento_Planes_de_Trabajo_Familiar"/>
    <n v="3881"/>
    <n v="23"/>
    <x v="333"/>
    <n v="625401"/>
    <n v="23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6"/>
    <s v="13-388101-06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  <m/>
    <m/>
  </r>
  <r>
    <m/>
    <x v="12"/>
    <x v="291"/>
    <s v="Oriente "/>
    <x v="0"/>
    <s v="Fortalecimiento_Planes_de_Trabajo_Familiar"/>
    <n v="3881"/>
    <n v="19"/>
    <x v="334"/>
    <n v="625401"/>
    <n v="19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6"/>
    <s v="13-388101-06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376524"/>
    <m/>
    <m/>
    <n v="9506095"/>
    <m/>
    <m/>
    <m/>
    <m/>
    <n v="11882619"/>
    <n v="11882619"/>
    <s v="OK"/>
    <n v="2"/>
    <m/>
    <m/>
  </r>
  <r>
    <m/>
    <x v="12"/>
    <x v="292"/>
    <s v="Oriente "/>
    <x v="0"/>
    <s v="Fortalecimiento_Planes_de_Trabajo_Familiar"/>
    <n v="3881"/>
    <n v="17"/>
    <x v="335"/>
    <n v="625402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6"/>
    <s v="13-388101-06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126367"/>
    <m/>
    <m/>
    <n v="8505467"/>
    <m/>
    <m/>
    <m/>
    <m/>
    <n v="10631834"/>
    <n v="10631834"/>
    <s v="OK"/>
    <n v="2"/>
    <m/>
    <m/>
  </r>
  <r>
    <m/>
    <x v="12"/>
    <x v="293"/>
    <s v="Oriente 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6"/>
    <s v="13-388101-06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294"/>
    <s v="Centro norte 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7"/>
    <s v="13-388101-07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295"/>
    <s v="Centro norte "/>
    <x v="0"/>
    <s v="Fortalecimiento_Planes_de_Trabajo_Familiar"/>
    <n v="3881"/>
    <n v="17"/>
    <x v="327"/>
    <n v="625401"/>
    <n v="17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7"/>
    <s v="13-388101-07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  <m/>
    <m/>
  </r>
  <r>
    <m/>
    <x v="12"/>
    <x v="296"/>
    <s v="Centro norte "/>
    <x v="0"/>
    <s v="Fortalecimiento_Planes_de_Trabajo_Familiar"/>
    <n v="3881"/>
    <n v="22"/>
    <x v="336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7"/>
    <s v="13-388101-07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m/>
    <x v="12"/>
    <x v="297"/>
    <s v="Poniente 1"/>
    <x v="0"/>
    <s v="Fortalecimiento_Planes_de_Trabajo_Familiar"/>
    <n v="3881"/>
    <n v="35"/>
    <x v="337"/>
    <n v="625401"/>
    <n v="35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8"/>
    <s v="13-388101-08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4377807"/>
    <m/>
    <m/>
    <n v="17511228"/>
    <m/>
    <m/>
    <m/>
    <m/>
    <n v="21889035"/>
    <n v="21889035"/>
    <s v="OK"/>
    <n v="2"/>
    <m/>
    <m/>
  </r>
  <r>
    <m/>
    <x v="12"/>
    <x v="298"/>
    <s v="Poniente 1"/>
    <x v="0"/>
    <s v="Fortalecimiento_Planes_de_Trabajo_Familiar"/>
    <n v="3881"/>
    <n v="22"/>
    <x v="336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8"/>
    <s v="13-388101-08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m/>
    <x v="12"/>
    <x v="299"/>
    <s v="Poniente 2"/>
    <x v="0"/>
    <s v="Fortalecimiento_Planes_de_Trabajo_Familiar"/>
    <n v="3881"/>
    <n v="22"/>
    <x v="336"/>
    <n v="625401"/>
    <n v="22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9"/>
    <s v="13-388101-09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  <m/>
    <m/>
  </r>
  <r>
    <m/>
    <x v="12"/>
    <x v="300"/>
    <s v="Poniente 2"/>
    <x v="0"/>
    <s v="Fortalecimiento_Planes_de_Trabajo_Familiar"/>
    <n v="3881"/>
    <n v="18"/>
    <x v="326"/>
    <n v="625401"/>
    <n v="18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9"/>
    <s v="13-388101-09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  <m/>
    <m/>
  </r>
  <r>
    <m/>
    <x v="12"/>
    <x v="301"/>
    <s v="Poniente 2"/>
    <x v="0"/>
    <s v="Fortalecimiento_Planes_de_Trabajo_Familiar"/>
    <n v="3881"/>
    <n v="16"/>
    <x v="328"/>
    <n v="625401"/>
    <n v="16"/>
    <m/>
    <s v="SI"/>
    <s v="Hogar (Aplica en Acción)"/>
    <s v="Grupo objetivo del Programa/Componente"/>
    <s v="Hogares presentes en el registro social de hogares que se encuentren en los tramos de hasta 60% de la vulnerabilidad, con presencia de niños, niñas y adolescentes hasta 18 años "/>
    <x v="0"/>
    <s v="Licitación Pública Regular"/>
    <n v="1"/>
    <n v="388101"/>
    <m/>
    <n v="9"/>
    <s v="13-388101-09-22"/>
    <m/>
    <m/>
    <m/>
    <s v="--"/>
    <x v="2"/>
    <n v="20"/>
    <x v="2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  <m/>
    <m/>
  </r>
  <r>
    <m/>
    <x v="12"/>
    <x v="7"/>
    <s v="Regional / provincial "/>
    <x v="1"/>
    <s v="Financiamiento_iniciativas_autogestionadas"/>
    <n v="3701"/>
    <n v="22"/>
    <x v="338"/>
    <n v="2088000"/>
    <n v="22"/>
    <m/>
    <s v="SI"/>
    <s v="Organización (Aplica en Accion Autogestonada)"/>
    <s v="Grupo objetivo del Programa/Componente"/>
    <s v="Organizaciones comunitarias que representen a comunas que  cumplan con una concentración igual o mayor al 65% de hogares con RSH en tramo 60%. Las comunas que no cumplan con la condición, quedarán excluídas de la convocatoria."/>
    <x v="1"/>
    <s v="Licitación Pública Regular"/>
    <n v="1"/>
    <n v="370101"/>
    <m/>
    <n v="1"/>
    <s v="13-370101-01-22"/>
    <m/>
    <m/>
    <m/>
    <s v="--"/>
    <x v="71"/>
    <n v="20"/>
    <x v="80"/>
    <d v="2022-05-09T00:00:00"/>
    <n v="20"/>
    <d v="2022-05-29T00:00:00"/>
    <d v="2022-06-22T00:00:00"/>
    <n v="15"/>
    <d v="2022-07-07T00:00:00"/>
    <n v="6"/>
    <d v="2023-01-07T00:00:00"/>
    <d v="2023-03-08T00:00:00"/>
    <m/>
    <m/>
    <m/>
    <m/>
    <m/>
    <n v="45936000"/>
    <m/>
    <m/>
    <m/>
    <m/>
    <m/>
    <m/>
    <n v="45936000"/>
    <n v="45936000"/>
    <s v="OK"/>
    <n v="1"/>
    <m/>
    <m/>
  </r>
  <r>
    <m/>
    <x v="12"/>
    <x v="302"/>
    <s v="Población Los Navíos"/>
    <x v="2"/>
    <s v="Accion_local_territorios_vulnerables"/>
    <n v="7233"/>
    <n v="1"/>
    <x v="104"/>
    <n v="35738500"/>
    <n v="1"/>
    <m/>
    <s v="NO"/>
    <s v="Territorios/Barrios (Aplica en Acción Local)"/>
    <s v="Grupo objetivo del Programa/Componente"/>
    <s v="Territorio o barrio vulnerable con un 60% de los hogares se encuentren en el tramo del 40%"/>
    <x v="0"/>
    <s v="Licitación Pública Regular"/>
    <n v="1"/>
    <n v="723301"/>
    <m/>
    <n v="1"/>
    <s v="13-723301-01-22"/>
    <m/>
    <m/>
    <m/>
    <s v="--"/>
    <x v="59"/>
    <n v="20"/>
    <x v="13"/>
    <d v="2022-04-05T00:00:00"/>
    <n v="15"/>
    <d v="2022-04-20T00:00:00"/>
    <d v="2022-04-30T00:00:00"/>
    <n v="15"/>
    <d v="2022-05-15T00:00:00"/>
    <n v="11"/>
    <d v="2023-04-15T00:00:00"/>
    <d v="2023-06-14T00:00:00"/>
    <m/>
    <m/>
    <m/>
    <m/>
    <n v="7147700"/>
    <m/>
    <m/>
    <n v="28590800"/>
    <m/>
    <m/>
    <m/>
    <m/>
    <n v="35738500"/>
    <n v="35738500"/>
    <s v="OK"/>
    <n v="2"/>
    <m/>
    <m/>
  </r>
  <r>
    <m/>
    <x v="12"/>
    <x v="280"/>
    <s v="Rural"/>
    <x v="6"/>
    <s v="YO_TR_SSyO_Apoyo_a_tu_Plan_Laboral"/>
    <n v="8913"/>
    <n v="20"/>
    <x v="339"/>
    <n v="667800"/>
    <m/>
    <n v="20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1"/>
    <s v="13-891301-01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m/>
    <x v="12"/>
    <x v="285"/>
    <s v="Rural"/>
    <x v="6"/>
    <s v="YO_TR_SSyO_Apoyo_a_tu_Plan_Laboral"/>
    <n v="8913"/>
    <n v="29"/>
    <x v="340"/>
    <n v="570207"/>
    <m/>
    <n v="29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1"/>
    <s v="13-891301-01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3307200"/>
    <m/>
    <m/>
    <n v="13228800"/>
    <m/>
    <m/>
    <m/>
    <m/>
    <m/>
    <n v="16536000"/>
    <n v="16536000"/>
    <s v="OK"/>
    <n v="2"/>
    <m/>
    <m/>
  </r>
  <r>
    <m/>
    <x v="12"/>
    <x v="271"/>
    <s v="Centro norte "/>
    <x v="6"/>
    <s v="YO_TR_SSyO_Apoyo_a_tu_Plan_Laboral"/>
    <n v="8913"/>
    <n v="21"/>
    <x v="339"/>
    <n v="636000"/>
    <m/>
    <n v="21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2"/>
    <s v="13-891301-02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m/>
    <x v="12"/>
    <x v="273"/>
    <s v="Centro norte "/>
    <x v="6"/>
    <s v="YO_TR_SSyO_Apoyo_a_tu_Plan_Laboral"/>
    <n v="8913"/>
    <n v="22"/>
    <x v="339"/>
    <n v="607091"/>
    <m/>
    <n v="22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2"/>
    <s v="13-891301-02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m/>
    <x v="12"/>
    <x v="267"/>
    <s v="Centro norte "/>
    <x v="6"/>
    <s v="YO_TR_SSyO_Apoyo_a_tu_Plan_Laboral"/>
    <n v="8913"/>
    <n v="20"/>
    <x v="190"/>
    <n v="636000"/>
    <m/>
    <n v="20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2"/>
    <s v="13-891301-02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m/>
    <x v="12"/>
    <x v="265"/>
    <s v="Poniente"/>
    <x v="6"/>
    <s v="YO_TR_SSyO_Apoyo_a_tu_Plan_Laboral"/>
    <n v="8913"/>
    <n v="23"/>
    <x v="190"/>
    <n v="553043"/>
    <m/>
    <n v="23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3"/>
    <s v="13-891301-03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m/>
    <x v="12"/>
    <x v="296"/>
    <s v="Poniente"/>
    <x v="6"/>
    <s v="YO_TR_SSyO_Apoyo_a_tu_Plan_Laboral"/>
    <n v="8913"/>
    <n v="22"/>
    <x v="190"/>
    <n v="578182"/>
    <m/>
    <n v="22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3"/>
    <s v="13-891301-03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m/>
    <x v="12"/>
    <x v="266"/>
    <s v="Poniente"/>
    <x v="6"/>
    <s v="YO_TR_SSyO_Apoyo_a_tu_Plan_Laboral"/>
    <n v="8913"/>
    <n v="20"/>
    <x v="190"/>
    <n v="636000"/>
    <m/>
    <n v="20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3"/>
    <s v="13-891301-03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  <m/>
    <m/>
  </r>
  <r>
    <m/>
    <x v="12"/>
    <x v="263"/>
    <s v="Poniente Sur"/>
    <x v="6"/>
    <s v="YO_TR_SSyO_Apoyo_a_tu_Plan_Laboral"/>
    <n v="8913"/>
    <n v="22"/>
    <x v="339"/>
    <n v="607091"/>
    <m/>
    <n v="22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4"/>
    <s v="13-891301-04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m/>
    <x v="12"/>
    <x v="300"/>
    <s v="Poniente Sur"/>
    <x v="6"/>
    <s v="YO_TR_SSyO_Apoyo_a_tu_Plan_Laboral"/>
    <n v="8913"/>
    <n v="18"/>
    <x v="341"/>
    <n v="636000"/>
    <m/>
    <n v="18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4"/>
    <s v="13-891301-04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289600"/>
    <m/>
    <m/>
    <n v="9158400"/>
    <m/>
    <m/>
    <m/>
    <m/>
    <m/>
    <n v="11448000"/>
    <n v="11448000"/>
    <s v="OK"/>
    <n v="2"/>
    <m/>
    <m/>
  </r>
  <r>
    <m/>
    <x v="12"/>
    <x v="272"/>
    <s v="Poniente Sur"/>
    <x v="6"/>
    <s v="YO_TR_SSyO_Apoyo_a_tu_Plan_Laboral"/>
    <n v="8913"/>
    <n v="23"/>
    <x v="339"/>
    <n v="580696"/>
    <m/>
    <n v="23"/>
    <s v="NO"/>
    <s v="Persona"/>
    <s v="Grupo objetivo del Programa/Componente"/>
    <s v="Personas mayores de 18 años pertenecientes al SSy OO (familia, calle, caminos y vínculos) que tengan plan laboral "/>
    <x v="3"/>
    <s v="Licitación Pública Regular"/>
    <n v="1"/>
    <n v="891301"/>
    <m/>
    <n v="4"/>
    <s v="13-891301-04-22"/>
    <m/>
    <m/>
    <m/>
    <s v="--"/>
    <x v="72"/>
    <n v="20"/>
    <x v="66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  <m/>
    <m/>
  </r>
  <r>
    <m/>
    <x v="12"/>
    <x v="272"/>
    <s v="Centro Nor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94"/>
    <s v="Centro Norte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95"/>
    <s v="Centro Norte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303"/>
    <s v="Oriente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6"/>
    <s v="13-488303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304"/>
    <s v="Centro Norte"/>
    <x v="3"/>
    <s v="YO_EMPR._Avanzado"/>
    <n v="4883"/>
    <n v="5"/>
    <x v="39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m/>
    <x v="12"/>
    <x v="296"/>
    <s v="Centro Nor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71"/>
    <s v="Centro Norte"/>
    <x v="3"/>
    <s v="YO_EMPR._Avanzado"/>
    <n v="4883"/>
    <n v="14"/>
    <x v="241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73"/>
    <s v="Centro Norte"/>
    <x v="3"/>
    <s v="YO_EMPR._Avanzado"/>
    <n v="4883"/>
    <n v="14"/>
    <x v="241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"/>
    <s v="13-488303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68"/>
    <s v="Chacabuco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2"/>
    <s v="13-488303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69"/>
    <s v="Chacabuco"/>
    <x v="3"/>
    <s v="YO_EMPR._Avanzado"/>
    <n v="4883"/>
    <n v="12"/>
    <x v="1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2"/>
    <s v="13-488303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70"/>
    <s v="Chacabuco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2"/>
    <s v="13-488303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61"/>
    <s v="Cordillera Sur"/>
    <x v="3"/>
    <s v="YO_EMPR._Avanzado"/>
    <n v="4883"/>
    <n v="18"/>
    <x v="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3"/>
    <s v="13-488303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m/>
    <x v="12"/>
    <x v="305"/>
    <s v="Cordillera Sur"/>
    <x v="3"/>
    <s v="YO_EMPR._Avanzado"/>
    <n v="4883"/>
    <n v="5"/>
    <x v="39"/>
    <n v="1000000"/>
    <n v="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3"/>
    <s v="13-488303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m/>
    <x v="12"/>
    <x v="260"/>
    <s v="Cordillera Sur"/>
    <x v="3"/>
    <s v="YO_EMPR._Avanzado"/>
    <n v="4883"/>
    <n v="34"/>
    <x v="294"/>
    <n v="1000000"/>
    <n v="3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3"/>
    <s v="13-488303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400000"/>
    <m/>
    <m/>
    <m/>
    <n v="30600000"/>
    <m/>
    <m/>
    <m/>
    <n v="34000000"/>
    <n v="34000000"/>
    <s v="OK"/>
    <n v="2"/>
    <m/>
    <m/>
  </r>
  <r>
    <m/>
    <x v="12"/>
    <x v="306"/>
    <s v="Cordillera Sur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3"/>
    <s v="13-488303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83"/>
    <s v="Maipo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4"/>
    <s v="13-488303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307"/>
    <s v="Maipo"/>
    <x v="3"/>
    <s v="YO_EMPR._Avanzado"/>
    <n v="4883"/>
    <n v="7"/>
    <x v="196"/>
    <n v="1000000"/>
    <n v="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4"/>
    <s v="13-488303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m/>
    <x v="12"/>
    <x v="284"/>
    <s v="Maipo"/>
    <x v="3"/>
    <s v="YO_EMPR._Avanzado"/>
    <n v="4883"/>
    <n v="10"/>
    <x v="36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4"/>
    <s v="13-488303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85"/>
    <s v="Maipo"/>
    <x v="3"/>
    <s v="YO_EMPR._Avanzado"/>
    <n v="4883"/>
    <n v="19"/>
    <x v="192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4"/>
    <s v="13-488303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308"/>
    <s v="Melipilla"/>
    <x v="3"/>
    <s v="YO_EMPR._Avanzado"/>
    <n v="4883"/>
    <n v="8"/>
    <x v="159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5"/>
    <s v="13-488303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m/>
    <x v="12"/>
    <x v="281"/>
    <s v="Melipilla"/>
    <x v="3"/>
    <s v="YO_EMPR._Avanzado"/>
    <n v="4883"/>
    <n v="10"/>
    <x v="36"/>
    <n v="1000000"/>
    <n v="10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5"/>
    <s v="13-488303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82"/>
    <s v="Melipilla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5"/>
    <s v="13-488303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80"/>
    <s v="Melipilla"/>
    <x v="3"/>
    <s v="YO_EMPR._Avanzado"/>
    <n v="4883"/>
    <n v="14"/>
    <x v="241"/>
    <n v="1000000"/>
    <n v="14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5"/>
    <s v="13-488303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79"/>
    <s v="Melipilla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5"/>
    <s v="13-488303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302"/>
    <s v="Oriente 1"/>
    <x v="3"/>
    <s v="YO_EMPR._Avanzado"/>
    <n v="4883"/>
    <n v="19"/>
    <x v="192"/>
    <n v="1000000"/>
    <n v="1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7"/>
    <s v="13-488303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289"/>
    <s v="Oriente 1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7"/>
    <s v="13-488303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309"/>
    <s v="Oriente 1"/>
    <x v="3"/>
    <s v="YO_EMPR._Avanzado"/>
    <n v="4883"/>
    <n v="8"/>
    <x v="159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7"/>
    <s v="13-488303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m/>
    <x v="12"/>
    <x v="292"/>
    <s v="Oriente"/>
    <x v="3"/>
    <s v="YO_EMPR._Avanzado"/>
    <n v="4883"/>
    <n v="12"/>
    <x v="1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6"/>
    <s v="13-488303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93"/>
    <s v="Oriente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6"/>
    <s v="13-488303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90"/>
    <s v="Orien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6"/>
    <s v="13-488303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310"/>
    <s v="Oriente"/>
    <x v="3"/>
    <s v="YO_EMPR._Avanzado"/>
    <n v="4883"/>
    <n v="8"/>
    <x v="159"/>
    <n v="1000000"/>
    <n v="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6"/>
    <s v="13-488303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m/>
    <x v="12"/>
    <x v="291"/>
    <s v="Oriente 1"/>
    <x v="3"/>
    <s v="YO_EMPR._Avanzado"/>
    <n v="4883"/>
    <n v="13"/>
    <x v="342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7"/>
    <s v="13-488303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86"/>
    <s v="Poniente"/>
    <x v="3"/>
    <s v="YO_EMPR._Avanzado"/>
    <n v="4883"/>
    <n v="17"/>
    <x v="53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266"/>
    <s v="Poniente"/>
    <x v="3"/>
    <s v="YO_EMPR._Avanzado"/>
    <n v="4883"/>
    <n v="13"/>
    <x v="342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65"/>
    <s v="Ponien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88"/>
    <s v="Poniente"/>
    <x v="3"/>
    <s v="YO_EMPR._Avanzado"/>
    <n v="4883"/>
    <n v="18"/>
    <x v="0"/>
    <n v="1000000"/>
    <n v="18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m/>
    <x v="12"/>
    <x v="267"/>
    <s v="Poniente"/>
    <x v="3"/>
    <s v="YO_EMPR._Avanzado"/>
    <n v="4883"/>
    <n v="13"/>
    <x v="342"/>
    <n v="1000000"/>
    <n v="1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87"/>
    <s v="Ponien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8"/>
    <s v="13-488303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64"/>
    <s v="Sur Ponieniente 1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0"/>
    <s v="13-488303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98"/>
    <s v="Sur Ponieniente 1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0"/>
    <s v="13-488303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97"/>
    <s v="Sur Ponieniente 1"/>
    <x v="3"/>
    <s v="YO_EMPR._Avanzado"/>
    <n v="4883"/>
    <n v="23"/>
    <x v="297"/>
    <n v="1000000"/>
    <n v="23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0"/>
    <s v="13-488303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300000"/>
    <m/>
    <m/>
    <m/>
    <n v="20700000"/>
    <m/>
    <m/>
    <m/>
    <n v="23000000"/>
    <n v="23000000"/>
    <s v="OK"/>
    <n v="2"/>
    <m/>
    <m/>
  </r>
  <r>
    <m/>
    <x v="12"/>
    <x v="263"/>
    <s v="Sur Ponienien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9"/>
    <s v="13-488303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62"/>
    <s v="Sur Ponieniente"/>
    <x v="3"/>
    <s v="YO_EMPR._Avanzado"/>
    <n v="4883"/>
    <n v="17"/>
    <x v="53"/>
    <n v="1000000"/>
    <n v="17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9"/>
    <s v="13-488303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300"/>
    <s v="Sur Ponieniente 1"/>
    <x v="3"/>
    <s v="YO_EMPR._Avanzado"/>
    <n v="4883"/>
    <n v="12"/>
    <x v="1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0"/>
    <s v="13-488303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301"/>
    <s v="Sur Ponieniente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9"/>
    <s v="13-488303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99"/>
    <s v="Sur Ponieniente"/>
    <x v="3"/>
    <s v="YO_EMPR._Avanzado"/>
    <n v="4883"/>
    <n v="15"/>
    <x v="9"/>
    <n v="1000000"/>
    <n v="15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9"/>
    <s v="13-488303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74"/>
    <s v="Talagante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1"/>
    <s v="13-488303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75"/>
    <s v="Talagante"/>
    <x v="3"/>
    <s v="YO_EMPR._Avanzado"/>
    <n v="4883"/>
    <n v="9"/>
    <x v="138"/>
    <n v="1000000"/>
    <n v="9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1"/>
    <s v="13-488303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76"/>
    <s v="Talagante"/>
    <x v="3"/>
    <s v="YO_EMPR._Avanzado"/>
    <n v="4883"/>
    <n v="11"/>
    <x v="322"/>
    <n v="1000000"/>
    <n v="11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1"/>
    <s v="13-488303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77"/>
    <s v="Talagante"/>
    <x v="3"/>
    <s v="YO_EMPR._Avanzado"/>
    <n v="4883"/>
    <n v="12"/>
    <x v="1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1"/>
    <s v="13-488303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78"/>
    <s v="Talagante"/>
    <x v="3"/>
    <s v="YO_EMPR._Avanzado"/>
    <n v="4883"/>
    <n v="12"/>
    <x v="1"/>
    <n v="1000000"/>
    <n v="12"/>
    <m/>
    <s v="SI"/>
    <s v="Persona"/>
    <s v="Grupo objetivo del Programa/Componente"/>
    <s v="Personas microempresarias de 18 años y más, que requieren consolidar sus emprendimiento mediante la entrega de herramientas de gestión y de capital, que les permitan aumentar la produccion y ventas. "/>
    <x v="2"/>
    <s v="Licitación Pública Regular"/>
    <n v="3"/>
    <n v="488303"/>
    <m/>
    <n v="11"/>
    <s v="13-488303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66"/>
    <s v="Poniente 1"/>
    <x v="3"/>
    <s v="YO_EMPR._Básico"/>
    <n v="4881"/>
    <n v="18"/>
    <x v="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0"/>
    <s v="13-488101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m/>
    <x v="12"/>
    <x v="272"/>
    <s v="Centro Norte 1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2"/>
    <s v="13-488101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294"/>
    <s v="Centro Norte 1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2"/>
    <s v="13-488101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95"/>
    <s v="Centro Norte 1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2"/>
    <s v="13-488101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303"/>
    <s v="Oriente 1"/>
    <x v="3"/>
    <s v="YO_EMPR._Básico"/>
    <n v="4881"/>
    <n v="12"/>
    <x v="1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8"/>
    <s v="13-488101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304"/>
    <s v="Centro Norte 1"/>
    <x v="3"/>
    <s v="YO_EMPR._Básico"/>
    <n v="4881"/>
    <n v="6"/>
    <x v="343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2"/>
    <s v="13-488101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m/>
    <x v="12"/>
    <x v="296"/>
    <s v="Centro Norte"/>
    <x v="3"/>
    <s v="YO_EMPR._Básico"/>
    <n v="4881"/>
    <n v="20"/>
    <x v="38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"/>
    <s v="13-488101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m/>
    <x v="12"/>
    <x v="271"/>
    <s v="Centro Norte"/>
    <x v="3"/>
    <s v="YO_EMPR._Básico"/>
    <n v="4881"/>
    <n v="19"/>
    <x v="192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"/>
    <s v="13-488101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273"/>
    <s v="Centro Norte"/>
    <x v="3"/>
    <s v="YO_EMPR._Básico"/>
    <n v="4881"/>
    <n v="20"/>
    <x v="38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"/>
    <s v="13-488101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m/>
    <x v="12"/>
    <x v="268"/>
    <s v="Chacabuco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3"/>
    <s v="13-488101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69"/>
    <s v="Chacabuco"/>
    <x v="3"/>
    <s v="YO_EMPR._Básico"/>
    <n v="4881"/>
    <n v="16"/>
    <x v="54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3"/>
    <s v="13-488101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70"/>
    <s v="Chacabuco"/>
    <x v="3"/>
    <s v="YO_EMPR._Básico"/>
    <n v="4881"/>
    <n v="16"/>
    <x v="54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3"/>
    <s v="13-488101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61"/>
    <s v="Cordillera Sur"/>
    <x v="3"/>
    <s v="YO_EMPR._Básico"/>
    <n v="4881"/>
    <n v="25"/>
    <x v="40"/>
    <n v="1000000"/>
    <n v="2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4"/>
    <s v="13-488101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500000"/>
    <m/>
    <m/>
    <m/>
    <n v="22500000"/>
    <m/>
    <m/>
    <m/>
    <n v="25000000"/>
    <n v="25000000"/>
    <s v="OK"/>
    <n v="2"/>
    <m/>
    <m/>
  </r>
  <r>
    <m/>
    <x v="12"/>
    <x v="305"/>
    <s v="Cordillera Sur"/>
    <x v="3"/>
    <s v="YO_EMPR._Básico"/>
    <n v="4881"/>
    <n v="6"/>
    <x v="343"/>
    <n v="1000000"/>
    <n v="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4"/>
    <s v="13-488101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  <m/>
    <m/>
  </r>
  <r>
    <m/>
    <x v="12"/>
    <x v="260"/>
    <s v="Cordillera Sur"/>
    <x v="3"/>
    <s v="YO_EMPR._Básico"/>
    <n v="4881"/>
    <n v="47"/>
    <x v="344"/>
    <n v="1000000"/>
    <n v="4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4"/>
    <s v="13-488101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4700000"/>
    <m/>
    <m/>
    <m/>
    <n v="42300000"/>
    <m/>
    <m/>
    <m/>
    <n v="47000000"/>
    <n v="47000000"/>
    <s v="OK"/>
    <n v="2"/>
    <m/>
    <m/>
  </r>
  <r>
    <m/>
    <x v="12"/>
    <x v="306"/>
    <s v="Cordillera Sur"/>
    <x v="3"/>
    <s v="YO_EMPR._Básico"/>
    <n v="4881"/>
    <n v="12"/>
    <x v="1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4"/>
    <s v="13-488101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83"/>
    <s v="Maipo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5"/>
    <s v="13-488101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307"/>
    <s v="Maipo"/>
    <x v="3"/>
    <s v="YO_EMPR._Básico"/>
    <n v="4881"/>
    <n v="9"/>
    <x v="138"/>
    <n v="1000000"/>
    <n v="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5"/>
    <s v="13-488101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84"/>
    <s v="Maipo"/>
    <x v="3"/>
    <s v="YO_EMPR._Básico"/>
    <n v="4881"/>
    <n v="14"/>
    <x v="241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5"/>
    <s v="13-488101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85"/>
    <s v="Maipo"/>
    <x v="3"/>
    <s v="YO_EMPR._Básico"/>
    <n v="4881"/>
    <n v="27"/>
    <x v="194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5"/>
    <s v="13-488101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m/>
    <x v="12"/>
    <x v="308"/>
    <s v="Melipilla"/>
    <x v="3"/>
    <s v="YO_EMPR._Básico"/>
    <n v="4881"/>
    <n v="11"/>
    <x v="322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6"/>
    <s v="13-488101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81"/>
    <s v="Melipilla"/>
    <x v="3"/>
    <s v="YO_EMPR._Básico"/>
    <n v="4881"/>
    <n v="14"/>
    <x v="241"/>
    <n v="1000000"/>
    <n v="1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6"/>
    <s v="13-488101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82"/>
    <s v="Melipilla"/>
    <x v="3"/>
    <s v="YO_EMPR._Básico"/>
    <n v="4881"/>
    <n v="12"/>
    <x v="1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6"/>
    <s v="13-488101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80"/>
    <s v="Melipilla"/>
    <x v="3"/>
    <s v="YO_EMPR._Básico"/>
    <n v="4881"/>
    <n v="19"/>
    <x v="192"/>
    <n v="1000000"/>
    <n v="19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6"/>
    <s v="13-488101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279"/>
    <s v="Melipilla"/>
    <x v="3"/>
    <s v="YO_EMPR._Básico"/>
    <n v="4881"/>
    <n v="13"/>
    <x v="342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6"/>
    <s v="13-488101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89"/>
    <s v="Oriente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7"/>
    <s v="13-488101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309"/>
    <s v="Oriente 1"/>
    <x v="3"/>
    <s v="YO_EMPR._Básico"/>
    <n v="4881"/>
    <n v="11"/>
    <x v="322"/>
    <n v="1000000"/>
    <n v="1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8"/>
    <s v="13-488101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93"/>
    <s v="Oriente 1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8"/>
    <s v="13-488101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91"/>
    <s v="Oriente"/>
    <x v="3"/>
    <s v="YO_EMPR._Básico"/>
    <n v="4881"/>
    <n v="17"/>
    <x v="53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7"/>
    <s v="13-488101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302"/>
    <s v="Oriente 1"/>
    <x v="3"/>
    <s v="YO_EMPR._Básico"/>
    <n v="4881"/>
    <n v="27"/>
    <x v="194"/>
    <n v="1000000"/>
    <n v="2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8"/>
    <s v="13-488101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  <m/>
    <m/>
  </r>
  <r>
    <m/>
    <x v="12"/>
    <x v="292"/>
    <s v="Oriente"/>
    <x v="3"/>
    <s v="YO_EMPR._Básico"/>
    <n v="4881"/>
    <n v="16"/>
    <x v="54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7"/>
    <s v="13-488101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90"/>
    <s v="Oriente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7"/>
    <s v="13-488101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310"/>
    <s v="Oriente 1"/>
    <x v="3"/>
    <s v="YO_EMPR._Básico"/>
    <n v="4881"/>
    <n v="10"/>
    <x v="36"/>
    <n v="1000000"/>
    <n v="1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8"/>
    <s v="13-488101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86"/>
    <s v="Poniente 1"/>
    <x v="3"/>
    <s v="YO_EMPR._Básico"/>
    <n v="4881"/>
    <n v="24"/>
    <x v="16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0"/>
    <s v="13-488101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m/>
    <x v="12"/>
    <x v="265"/>
    <s v="Poniente 1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0"/>
    <s v="13-488101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288"/>
    <s v="Poniente"/>
    <x v="3"/>
    <s v="YO_EMPR._Básico"/>
    <n v="4881"/>
    <n v="24"/>
    <x v="16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9"/>
    <s v="13-488101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m/>
    <x v="12"/>
    <x v="267"/>
    <s v="Poniente"/>
    <x v="3"/>
    <s v="YO_EMPR._Básico"/>
    <n v="4881"/>
    <n v="18"/>
    <x v="0"/>
    <n v="1000000"/>
    <n v="18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9"/>
    <s v="13-488101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  <m/>
    <m/>
  </r>
  <r>
    <m/>
    <x v="12"/>
    <x v="287"/>
    <s v="Poniente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9"/>
    <s v="13-488101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264"/>
    <s v="Sur Ponieniente 1"/>
    <x v="3"/>
    <s v="YO_EMPR._Básico"/>
    <n v="4881"/>
    <n v="16"/>
    <x v="54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2"/>
    <s v="13-488101-1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98"/>
    <s v="Sur Ponieniente 1"/>
    <x v="3"/>
    <s v="YO_EMPR._Básico"/>
    <n v="4881"/>
    <n v="21"/>
    <x v="311"/>
    <n v="1000000"/>
    <n v="21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2"/>
    <s v="13-488101-1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297"/>
    <s v="Sur Ponieniente 1"/>
    <x v="3"/>
    <s v="YO_EMPR._Básico"/>
    <n v="4881"/>
    <n v="32"/>
    <x v="150"/>
    <n v="1000000"/>
    <n v="3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2"/>
    <s v="13-488101-1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200000"/>
    <m/>
    <m/>
    <m/>
    <n v="28800000"/>
    <m/>
    <m/>
    <m/>
    <n v="32000000"/>
    <n v="32000000"/>
    <s v="OK"/>
    <n v="2"/>
    <m/>
    <m/>
  </r>
  <r>
    <m/>
    <x v="12"/>
    <x v="263"/>
    <s v="Sur Ponieniente 1"/>
    <x v="3"/>
    <s v="YO_EMPR._Básico"/>
    <n v="4881"/>
    <n v="20"/>
    <x v="38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2"/>
    <s v="13-488101-1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m/>
    <x v="12"/>
    <x v="262"/>
    <s v="Sur Ponieniente"/>
    <x v="3"/>
    <s v="YO_EMPR._Básico"/>
    <n v="4881"/>
    <n v="24"/>
    <x v="160"/>
    <n v="1000000"/>
    <n v="24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1"/>
    <s v="13-488101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m/>
    <x v="12"/>
    <x v="300"/>
    <s v="Sur Ponieniente"/>
    <x v="3"/>
    <s v="YO_EMPR._Básico"/>
    <n v="4881"/>
    <n v="17"/>
    <x v="53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1"/>
    <s v="13-488101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301"/>
    <s v="Sur Ponieniente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1"/>
    <s v="13-488101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99"/>
    <s v="Sur Ponieniente"/>
    <x v="3"/>
    <s v="YO_EMPR._Básico"/>
    <n v="4881"/>
    <n v="20"/>
    <x v="38"/>
    <n v="1000000"/>
    <n v="20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1"/>
    <s v="13-488101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m/>
    <x v="12"/>
    <x v="274"/>
    <s v="Talagante"/>
    <x v="3"/>
    <s v="YO_EMPR._Básico"/>
    <n v="4881"/>
    <n v="13"/>
    <x v="342"/>
    <n v="1000000"/>
    <n v="13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3"/>
    <s v="13-488101-1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75"/>
    <s v="Talagante"/>
    <x v="3"/>
    <s v="YO_EMPR._Básico"/>
    <n v="4881"/>
    <n v="12"/>
    <x v="1"/>
    <n v="1000000"/>
    <n v="12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3"/>
    <s v="13-488101-1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76"/>
    <s v="Talagante"/>
    <x v="3"/>
    <s v="YO_EMPR._Básico"/>
    <n v="4881"/>
    <n v="15"/>
    <x v="9"/>
    <n v="1000000"/>
    <n v="15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3"/>
    <s v="13-488101-1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77"/>
    <s v="Talagante"/>
    <x v="3"/>
    <s v="YO_EMPR._Básico"/>
    <n v="4881"/>
    <n v="17"/>
    <x v="53"/>
    <n v="1000000"/>
    <n v="17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3"/>
    <s v="13-488101-1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278"/>
    <s v="Talagante"/>
    <x v="3"/>
    <s v="YO_EMPR._Básico"/>
    <n v="4881"/>
    <n v="16"/>
    <x v="54"/>
    <n v="1000000"/>
    <n v="16"/>
    <m/>
    <s v="SI"/>
    <s v="Persona"/>
    <s v="Grupo objetivo del Programa/Componente"/>
    <s v="Personas microempresarias de 18 años y más con negocios precarios que requieren herramientas de gestión y capital para mejorar su producción y ventas de modo de aumentar sus ingresos."/>
    <x v="2"/>
    <s v="Licitación Pública Regular"/>
    <n v="1"/>
    <n v="488101"/>
    <m/>
    <n v="13"/>
    <s v="13-488101-1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72"/>
    <s v="Centro Norte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94"/>
    <s v="Centro Norte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95"/>
    <s v="Centro Norte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303"/>
    <s v="Oriente 1"/>
    <x v="3"/>
    <s v="YO_EMPR._Básico"/>
    <n v="4881"/>
    <n v="9"/>
    <x v="138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7"/>
    <s v="13-488102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304"/>
    <s v="Centro Norte"/>
    <x v="3"/>
    <s v="YO_EMPR._Básico"/>
    <n v="4881"/>
    <n v="5"/>
    <x v="39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m/>
    <x v="12"/>
    <x v="296"/>
    <s v="Centro Norte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71"/>
    <s v="Centro Norte"/>
    <x v="3"/>
    <s v="YO_EMPR._Básico"/>
    <n v="4881"/>
    <n v="15"/>
    <x v="9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73"/>
    <s v="Centro Norte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"/>
    <s v="13-488102-0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68"/>
    <s v="Chacabuco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2"/>
    <s v="13-488102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69"/>
    <s v="Chacabuco"/>
    <x v="3"/>
    <s v="YO_EMPR._Básico"/>
    <n v="4881"/>
    <n v="13"/>
    <x v="342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2"/>
    <s v="13-488102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70"/>
    <s v="Chacabuco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2"/>
    <s v="13-488102-02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61"/>
    <s v="Cordillera Sur"/>
    <x v="3"/>
    <s v="YO_EMPR._Básico"/>
    <n v="4881"/>
    <n v="20"/>
    <x v="38"/>
    <n v="1000000"/>
    <n v="2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3"/>
    <s v="13-488102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  <m/>
    <m/>
  </r>
  <r>
    <m/>
    <x v="12"/>
    <x v="305"/>
    <s v="Cordillera Sur"/>
    <x v="3"/>
    <s v="YO_EMPR._Básico"/>
    <n v="4881"/>
    <n v="5"/>
    <x v="39"/>
    <n v="1000000"/>
    <n v="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3"/>
    <s v="13-488102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  <m/>
    <m/>
  </r>
  <r>
    <m/>
    <x v="12"/>
    <x v="260"/>
    <s v="Cordillera Sur"/>
    <x v="3"/>
    <s v="YO_EMPR._Básico"/>
    <n v="4881"/>
    <n v="36"/>
    <x v="345"/>
    <n v="1000000"/>
    <n v="3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3"/>
    <s v="13-488102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600000"/>
    <m/>
    <m/>
    <m/>
    <n v="32400000"/>
    <m/>
    <m/>
    <m/>
    <n v="36000000"/>
    <n v="36000000"/>
    <s v="OK"/>
    <n v="2"/>
    <m/>
    <m/>
  </r>
  <r>
    <m/>
    <x v="12"/>
    <x v="306"/>
    <s v="Cordillera Sur"/>
    <x v="3"/>
    <s v="YO_EMPR._Básico"/>
    <n v="4881"/>
    <n v="9"/>
    <x v="138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3"/>
    <s v="13-488102-03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83"/>
    <s v="Maipo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4"/>
    <s v="13-488102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307"/>
    <s v="Maipo"/>
    <x v="3"/>
    <s v="YO_EMPR._Básico"/>
    <n v="4881"/>
    <n v="7"/>
    <x v="196"/>
    <n v="1000000"/>
    <n v="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4"/>
    <s v="13-488102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  <m/>
    <m/>
  </r>
  <r>
    <m/>
    <x v="12"/>
    <x v="284"/>
    <s v="Maipo"/>
    <x v="3"/>
    <s v="YO_EMPR._Básico"/>
    <n v="4881"/>
    <n v="11"/>
    <x v="322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4"/>
    <s v="13-488102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85"/>
    <s v="Maipo"/>
    <x v="3"/>
    <s v="YO_EMPR._Básico"/>
    <n v="4881"/>
    <n v="21"/>
    <x v="311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4"/>
    <s v="13-488102-04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308"/>
    <s v="Melipilla"/>
    <x v="3"/>
    <s v="YO_EMPR._Básico"/>
    <n v="4881"/>
    <n v="9"/>
    <x v="138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5"/>
    <s v="13-488102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81"/>
    <s v="Melipilla"/>
    <x v="3"/>
    <s v="YO_EMPR._Básico"/>
    <n v="4881"/>
    <n v="11"/>
    <x v="322"/>
    <n v="1000000"/>
    <n v="1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5"/>
    <s v="13-488102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  <m/>
    <m/>
  </r>
  <r>
    <m/>
    <x v="12"/>
    <x v="282"/>
    <s v="Melipilla"/>
    <x v="3"/>
    <s v="YO_EMPR._Básico"/>
    <n v="4881"/>
    <n v="10"/>
    <x v="36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5"/>
    <s v="13-488102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80"/>
    <s v="Melipilla"/>
    <x v="3"/>
    <s v="YO_EMPR._Básico"/>
    <n v="4881"/>
    <n v="15"/>
    <x v="9"/>
    <n v="1000000"/>
    <n v="15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5"/>
    <s v="13-488102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  <m/>
    <m/>
  </r>
  <r>
    <m/>
    <x v="12"/>
    <x v="279"/>
    <s v="Melipilla"/>
    <x v="3"/>
    <s v="YO_EMPR._Básico"/>
    <n v="4881"/>
    <n v="10"/>
    <x v="36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5"/>
    <s v="13-488102-05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302"/>
    <s v="Oriente"/>
    <x v="3"/>
    <s v="YO_EMPR._Básico"/>
    <n v="4881"/>
    <n v="21"/>
    <x v="311"/>
    <n v="1000000"/>
    <n v="21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6"/>
    <s v="13-488102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  <m/>
    <m/>
  </r>
  <r>
    <m/>
    <x v="12"/>
    <x v="289"/>
    <s v="Oriente"/>
    <x v="3"/>
    <s v="YO_EMPR._Básico"/>
    <n v="4881"/>
    <n v="17"/>
    <x v="53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6"/>
    <s v="13-488102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309"/>
    <s v="Oriente"/>
    <x v="3"/>
    <s v="YO_EMPR._Básico"/>
    <n v="4881"/>
    <n v="9"/>
    <x v="138"/>
    <n v="1000000"/>
    <n v="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6"/>
    <s v="13-488102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  <m/>
    <m/>
  </r>
  <r>
    <m/>
    <x v="12"/>
    <x v="292"/>
    <s v="Oriente"/>
    <x v="3"/>
    <s v="YO_EMPR._Básico"/>
    <n v="4881"/>
    <n v="13"/>
    <x v="342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6"/>
    <s v="13-488102-06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93"/>
    <s v="Oriente 1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7"/>
    <s v="13-488102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90"/>
    <s v="Oriente 1"/>
    <x v="3"/>
    <s v="YO_EMPR._Básico"/>
    <n v="4881"/>
    <n v="17"/>
    <x v="53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7"/>
    <s v="13-488102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310"/>
    <s v="Oriente 1"/>
    <x v="3"/>
    <s v="YO_EMPR._Básico"/>
    <n v="4881"/>
    <n v="8"/>
    <x v="159"/>
    <n v="1000000"/>
    <n v="8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7"/>
    <s v="13-488102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  <m/>
    <m/>
  </r>
  <r>
    <m/>
    <x v="12"/>
    <x v="291"/>
    <s v="Oriente 1"/>
    <x v="3"/>
    <s v="YO_EMPR._Básico"/>
    <n v="4881"/>
    <n v="14"/>
    <x v="241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7"/>
    <s v="13-488102-07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86"/>
    <s v="Poniente"/>
    <x v="3"/>
    <s v="YO_EMPR._Básico"/>
    <n v="4881"/>
    <n v="19"/>
    <x v="192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266"/>
    <s v="Poniente"/>
    <x v="3"/>
    <s v="YO_EMPR._Básico"/>
    <n v="4881"/>
    <n v="14"/>
    <x v="241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65"/>
    <s v="Poniente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88"/>
    <s v="Poniente"/>
    <x v="3"/>
    <s v="YO_EMPR._Básico"/>
    <n v="4881"/>
    <n v="19"/>
    <x v="192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267"/>
    <s v="Poniente"/>
    <x v="3"/>
    <s v="YO_EMPR._Básico"/>
    <n v="4881"/>
    <n v="14"/>
    <x v="241"/>
    <n v="1000000"/>
    <n v="1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  <m/>
    <m/>
  </r>
  <r>
    <m/>
    <x v="12"/>
    <x v="287"/>
    <s v="Poniente"/>
    <x v="3"/>
    <s v="YO_EMPR._Básico"/>
    <n v="4881"/>
    <n v="17"/>
    <x v="53"/>
    <n v="1000000"/>
    <n v="17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8"/>
    <s v="13-488102-08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  <m/>
    <m/>
  </r>
  <r>
    <m/>
    <x v="12"/>
    <x v="264"/>
    <s v="Sur Ponieniente 1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0"/>
    <s v="13-488102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62"/>
    <s v="Sur Ponieniente"/>
    <x v="3"/>
    <s v="YO_EMPR._Básico"/>
    <n v="4881"/>
    <n v="19"/>
    <x v="192"/>
    <n v="1000000"/>
    <n v="19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9"/>
    <s v="13-488102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  <m/>
    <m/>
  </r>
  <r>
    <m/>
    <x v="12"/>
    <x v="300"/>
    <s v="Sur Ponieniente 1"/>
    <x v="3"/>
    <s v="YO_EMPR._Básico"/>
    <n v="4881"/>
    <n v="13"/>
    <x v="342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0"/>
    <s v="13-488102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98"/>
    <s v="Sur Ponieniente 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9"/>
    <s v="13-488102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97"/>
    <s v="Sur Ponieniente 1"/>
    <x v="3"/>
    <s v="YO_EMPR._Básico"/>
    <n v="4881"/>
    <n v="24"/>
    <x v="160"/>
    <n v="1000000"/>
    <n v="24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0"/>
    <s v="13-488102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  <m/>
    <m/>
  </r>
  <r>
    <m/>
    <x v="12"/>
    <x v="263"/>
    <s v="Sur Ponieniente 1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0"/>
    <s v="13-488102-10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301"/>
    <s v="Sur Ponieniente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9"/>
    <s v="13-488102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99"/>
    <s v="Sur Ponieniente"/>
    <x v="3"/>
    <s v="YO_EMPR._Básico"/>
    <n v="4881"/>
    <n v="16"/>
    <x v="54"/>
    <n v="1000000"/>
    <n v="16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9"/>
    <s v="13-488102-09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  <m/>
    <m/>
  </r>
  <r>
    <m/>
    <x v="12"/>
    <x v="274"/>
    <s v="Talagante"/>
    <x v="3"/>
    <s v="YO_EMPR._Básico"/>
    <n v="4881"/>
    <n v="10"/>
    <x v="36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1"/>
    <s v="13-488102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75"/>
    <s v="Talagante"/>
    <x v="3"/>
    <s v="YO_EMPR._Básico"/>
    <n v="4881"/>
    <n v="10"/>
    <x v="36"/>
    <n v="1000000"/>
    <n v="10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1"/>
    <s v="13-488102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  <m/>
    <m/>
  </r>
  <r>
    <m/>
    <x v="12"/>
    <x v="276"/>
    <s v="Talagante"/>
    <x v="3"/>
    <s v="YO_EMPR._Básico"/>
    <n v="4881"/>
    <n v="12"/>
    <x v="1"/>
    <n v="1000000"/>
    <n v="12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1"/>
    <s v="13-488102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  <m/>
    <m/>
  </r>
  <r>
    <m/>
    <x v="12"/>
    <x v="277"/>
    <s v="Talagante"/>
    <x v="3"/>
    <s v="YO_EMPR._Básico"/>
    <n v="4881"/>
    <n v="13"/>
    <x v="342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1"/>
    <s v="13-488102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278"/>
    <s v="Talagante"/>
    <x v="3"/>
    <s v="YO_EMPR._Básico"/>
    <n v="4881"/>
    <n v="13"/>
    <x v="342"/>
    <n v="1000000"/>
    <n v="13"/>
    <m/>
    <s v="SI"/>
    <s v="Persona"/>
    <s v="Adultos mayores"/>
    <s v="Personas microempresarias de 55 años y más con negocios precarios que requieren herramientas de gestión y capital para mejorar su producción y ventas de modo de aumentar sus ingresos."/>
    <x v="2"/>
    <s v="Licitación Pública Regular"/>
    <n v="2"/>
    <n v="488102"/>
    <m/>
    <n v="11"/>
    <s v="13-488102-11-22"/>
    <m/>
    <d v="2022-03-10T00:00:00"/>
    <n v="25"/>
    <d v="2022-04-04T00:00:00"/>
    <x v="2"/>
    <n v="20"/>
    <x v="2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  <m/>
    <m/>
  </r>
  <r>
    <m/>
    <x v="12"/>
    <x v="7"/>
    <s v="Regional"/>
    <x v="3"/>
    <s v="YO_EMPR._Básico"/>
    <n v="4881"/>
    <n v="40"/>
    <x v="24"/>
    <n v="1000000"/>
    <n v="40"/>
    <m/>
    <s v="NO"/>
    <s v="Persona"/>
    <s v="Personas con dependencia y cuidadores"/>
    <s v="Personas en situación de discapacidad y en condiciones de vulnerabIilidad, que requieren apoyo para emprender y que cumplen con las caracteristicas generales del  Programa Yo Emprendo Básico e integran los Programas de rehabilitación de Teletón. "/>
    <x v="3"/>
    <s v="Licitación Pública Regular"/>
    <n v="4"/>
    <n v="488104"/>
    <m/>
    <n v="1"/>
    <s v="13-488104-01-22"/>
    <m/>
    <m/>
    <m/>
    <s v="--"/>
    <x v="73"/>
    <n v="18"/>
    <x v="81"/>
    <d v="2022-05-17T00:00:00"/>
    <n v="15"/>
    <d v="2022-06-01T00:00:00"/>
    <d v="2022-06-06T00:00:00"/>
    <n v="10"/>
    <d v="2022-06-16T00:00:00"/>
    <n v="8"/>
    <d v="2023-02-16T00:00:00"/>
    <d v="2023-04-17T00:00:00"/>
    <m/>
    <m/>
    <m/>
    <m/>
    <m/>
    <n v="4000000"/>
    <m/>
    <m/>
    <m/>
    <n v="36000000"/>
    <m/>
    <m/>
    <n v="40000000"/>
    <n v="40000000"/>
    <s v="OK"/>
    <n v="2"/>
    <m/>
    <m/>
  </r>
  <r>
    <m/>
    <x v="12"/>
    <x v="7"/>
    <s v="Regional"/>
    <x v="3"/>
    <s v="YO_EMPR._Feria_de_Emprendimiento"/>
    <n v="4889"/>
    <n v="45"/>
    <x v="269"/>
    <n v="1000000"/>
    <n v="45"/>
    <m/>
    <s v="NO"/>
    <s v="Persona"/>
    <s v="Grupo objetivo del Programa/Componente"/>
    <s v="Usuarios/as de los Programas FOSIS que requieren espacios de comercializacion."/>
    <x v="0"/>
    <s v="Licitación Pública Regular"/>
    <n v="5"/>
    <n v="488905"/>
    <m/>
    <n v="1"/>
    <s v="13-488905-01-22"/>
    <m/>
    <m/>
    <m/>
    <s v="--"/>
    <x v="73"/>
    <n v="18"/>
    <x v="81"/>
    <d v="2022-05-17T00:00:00"/>
    <n v="15"/>
    <d v="2022-06-01T00:00:00"/>
    <d v="2022-06-06T00:00:00"/>
    <n v="10"/>
    <d v="2022-06-16T00:00:00"/>
    <n v="5"/>
    <d v="2022-11-16T00:00:00"/>
    <d v="2023-01-15T00:00:00"/>
    <m/>
    <m/>
    <m/>
    <m/>
    <m/>
    <n v="45000000"/>
    <m/>
    <m/>
    <m/>
    <m/>
    <m/>
    <m/>
    <n v="45000000"/>
    <n v="45000000"/>
    <s v="OK"/>
    <n v="1"/>
    <m/>
    <m/>
  </r>
  <r>
    <m/>
    <x v="12"/>
    <x v="7"/>
    <s v="Regional PeSD"/>
    <x v="4"/>
    <s v="YO_EMP_SEM._Servicio_de_Apoyo_Integral_Regular"/>
    <n v="5811"/>
    <n v="90"/>
    <x v="346"/>
    <n v="900000"/>
    <n v="90"/>
    <m/>
    <s v="NO"/>
    <s v="Persona"/>
    <s v="Personas con dependencia y cuidadores"/>
    <s v="Personas en Situación de Discapacidad y Cuidadores/as"/>
    <x v="3"/>
    <s v="Renovación de Contrato"/>
    <n v="1"/>
    <n v="581101"/>
    <m/>
    <n v="2"/>
    <s v="13-581101-02-22"/>
    <m/>
    <d v="2022-03-15T00:00:00"/>
    <n v="17"/>
    <d v="2022-04-01T00:00:00"/>
    <x v="70"/>
    <m/>
    <x v="79"/>
    <m/>
    <m/>
    <s v="--"/>
    <m/>
    <m/>
    <d v="2022-05-20T00:00:00"/>
    <n v="9"/>
    <d v="2023-02-20T00:00:00"/>
    <d v="2023-04-21T00:00:00"/>
    <m/>
    <m/>
    <m/>
    <m/>
    <n v="60750000"/>
    <m/>
    <m/>
    <m/>
    <m/>
    <m/>
    <n v="20250000"/>
    <m/>
    <n v="81000000"/>
    <n v="81000000"/>
    <s v="OK"/>
    <n v="2"/>
    <m/>
    <m/>
  </r>
  <r>
    <m/>
    <x v="12"/>
    <x v="7"/>
    <s v="Regional Teletón"/>
    <x v="4"/>
    <s v="YO_EMP_SEM._Servicio_de_Apoyo_Integral_Regular"/>
    <n v="5811"/>
    <n v="60"/>
    <x v="347"/>
    <n v="900000"/>
    <n v="60"/>
    <m/>
    <s v="NO"/>
    <s v="Persona"/>
    <s v="Personas con dependencia y cuidadores"/>
    <s v="Pacientes y Cuidadores Teletón"/>
    <x v="3"/>
    <s v="Renovación de Contrato"/>
    <n v="2"/>
    <n v="581102"/>
    <m/>
    <n v="3"/>
    <s v="13-581102-03-22"/>
    <m/>
    <d v="2022-03-15T00:00:00"/>
    <n v="17"/>
    <d v="2022-04-01T00:00:00"/>
    <x v="70"/>
    <m/>
    <x v="79"/>
    <m/>
    <m/>
    <s v="--"/>
    <m/>
    <m/>
    <d v="2022-05-20T00:00:00"/>
    <n v="9"/>
    <d v="2023-02-20T00:00:00"/>
    <d v="2023-04-21T00:00:00"/>
    <m/>
    <m/>
    <m/>
    <m/>
    <n v="43200000"/>
    <m/>
    <m/>
    <m/>
    <m/>
    <m/>
    <n v="10800000"/>
    <m/>
    <n v="54000000"/>
    <n v="54000000"/>
    <s v="OK"/>
    <n v="2"/>
    <m/>
    <m/>
  </r>
  <r>
    <m/>
    <x v="12"/>
    <x v="308"/>
    <s v="Territorio 1"/>
    <x v="4"/>
    <s v="YO_EMP_SEM._Servicio_de_Apoyo_Integral_Regular"/>
    <n v="5811"/>
    <n v="5"/>
    <x v="348"/>
    <n v="805968"/>
    <n v="5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m/>
    <x v="12"/>
    <x v="281"/>
    <s v="Territorio 1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82"/>
    <s v="Territorio 1"/>
    <x v="4"/>
    <s v="YO_EMP_SEM._Servicio_de_Apoyo_Integral_Regular"/>
    <n v="5811"/>
    <n v="7"/>
    <x v="350"/>
    <n v="805968"/>
    <n v="7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m/>
    <x v="12"/>
    <x v="280"/>
    <s v="Territorio 1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79"/>
    <s v="Territorio 1"/>
    <x v="4"/>
    <s v="YO_EMP_SEM._Servicio_de_Apoyo_Integral_Regular"/>
    <n v="5811"/>
    <n v="7"/>
    <x v="350"/>
    <n v="805968"/>
    <n v="7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m/>
    <x v="12"/>
    <x v="274"/>
    <s v="Territorio 1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75"/>
    <s v="Territorio 1"/>
    <x v="4"/>
    <s v="YO_EMP_SEM._Servicio_de_Apoyo_Integral_Regular"/>
    <n v="5811"/>
    <n v="7"/>
    <x v="350"/>
    <n v="805968"/>
    <n v="7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m/>
    <x v="12"/>
    <x v="276"/>
    <s v="Territorio 1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77"/>
    <s v="Territorio 1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78"/>
    <s v="Territorio 1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1"/>
    <s v="13-581103-01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72"/>
    <s v="Territorio 2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94"/>
    <s v="Territorio 2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95"/>
    <s v="Territorio 2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96"/>
    <s v="Territorio 2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71"/>
    <s v="Territorio 2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68"/>
    <s v="Territorio 2"/>
    <x v="4"/>
    <s v="YO_EMP_SEM._Servicio_de_Apoyo_Integral_Regular"/>
    <n v="5811"/>
    <n v="7"/>
    <x v="350"/>
    <n v="805968"/>
    <n v="7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m/>
    <x v="12"/>
    <x v="269"/>
    <s v="Territorio 2"/>
    <x v="4"/>
    <s v="YO_EMP_SEM._Servicio_de_Apoyo_Integral_Regular"/>
    <n v="5811"/>
    <n v="9"/>
    <x v="352"/>
    <n v="805968"/>
    <n v="9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m/>
    <x v="12"/>
    <x v="270"/>
    <s v="Territorio 2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87"/>
    <s v="Territorio 2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2"/>
    <s v="13-581103-02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86"/>
    <s v="Territorio 3"/>
    <x v="4"/>
    <s v="YO_EMP_SEM._Servicio_de_Apoyo_Integral_Regular"/>
    <n v="5811"/>
    <n v="12"/>
    <x v="353"/>
    <n v="805968"/>
    <n v="12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m/>
    <x v="12"/>
    <x v="266"/>
    <s v="Territorio 3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65"/>
    <s v="Territorio 3"/>
    <x v="4"/>
    <s v="YO_EMP_SEM._Servicio_de_Apoyo_Integral_Regular"/>
    <n v="5811"/>
    <n v="11"/>
    <x v="354"/>
    <n v="805968"/>
    <n v="11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m/>
    <x v="12"/>
    <x v="288"/>
    <s v="Territorio 3"/>
    <x v="4"/>
    <s v="YO_EMP_SEM._Servicio_de_Apoyo_Integral_Regular"/>
    <n v="5811"/>
    <n v="12"/>
    <x v="353"/>
    <n v="805968"/>
    <n v="12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m/>
    <x v="12"/>
    <x v="267"/>
    <s v="Territorio 3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64"/>
    <s v="Territorio 3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97"/>
    <s v="Territorio 3"/>
    <x v="4"/>
    <s v="YO_EMP_SEM._Servicio_de_Apoyo_Integral_Regular"/>
    <n v="5811"/>
    <n v="17"/>
    <x v="355"/>
    <n v="805968"/>
    <n v="17"/>
    <m/>
    <s v="NO"/>
    <s v="Persona"/>
    <s v="Grupo objetivo del Programa/Componente"/>
    <s v="Personas Vulnerables (40% RSH)"/>
    <x v="2"/>
    <s v="Licitación Pública Regular"/>
    <n v="3"/>
    <n v="581103"/>
    <m/>
    <n v="3"/>
    <s v="13-581103-03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0276092"/>
    <m/>
    <m/>
    <m/>
    <m/>
    <n v="3425364"/>
    <m/>
    <n v="13701456"/>
    <n v="13701456"/>
    <s v="OK"/>
    <n v="2"/>
    <m/>
    <m/>
  </r>
  <r>
    <m/>
    <x v="12"/>
    <x v="283"/>
    <s v="Territorio 4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307"/>
    <s v="Territorio 4"/>
    <x v="4"/>
    <s v="YO_EMP_SEM._Servicio_de_Apoyo_Integral_Regular"/>
    <n v="5811"/>
    <n v="5"/>
    <x v="348"/>
    <n v="805968"/>
    <n v="5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m/>
    <x v="12"/>
    <x v="284"/>
    <s v="Territorio 4"/>
    <x v="4"/>
    <s v="YO_EMP_SEM._Servicio_de_Apoyo_Integral_Regular"/>
    <n v="5811"/>
    <n v="7"/>
    <x v="350"/>
    <n v="805968"/>
    <n v="7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  <m/>
    <m/>
  </r>
  <r>
    <m/>
    <x v="12"/>
    <x v="285"/>
    <s v="Territorio 4"/>
    <x v="4"/>
    <s v="YO_EMP_SEM._Servicio_de_Apoyo_Integral_Regular"/>
    <n v="5811"/>
    <n v="15"/>
    <x v="356"/>
    <n v="805968"/>
    <n v="15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9067140"/>
    <m/>
    <m/>
    <m/>
    <m/>
    <n v="3022380"/>
    <m/>
    <n v="12089520"/>
    <n v="12089520"/>
    <s v="OK"/>
    <n v="2"/>
    <m/>
    <m/>
  </r>
  <r>
    <m/>
    <x v="12"/>
    <x v="262"/>
    <s v="Territorio 4"/>
    <x v="4"/>
    <s v="YO_EMP_SEM._Servicio_de_Apoyo_Integral_Regular"/>
    <n v="5811"/>
    <n v="13"/>
    <x v="357"/>
    <n v="805968"/>
    <n v="13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858188"/>
    <m/>
    <m/>
    <m/>
    <m/>
    <n v="2619396"/>
    <m/>
    <n v="10477584"/>
    <n v="10477584"/>
    <s v="OK"/>
    <n v="2"/>
    <m/>
    <m/>
  </r>
  <r>
    <m/>
    <x v="12"/>
    <x v="300"/>
    <s v="Territorio 4"/>
    <x v="4"/>
    <s v="YO_EMP_SEM._Servicio_de_Apoyo_Integral_Regular"/>
    <n v="5811"/>
    <n v="9"/>
    <x v="352"/>
    <n v="805968"/>
    <n v="9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m/>
    <x v="12"/>
    <x v="298"/>
    <s v="Territorio 4"/>
    <x v="4"/>
    <s v="YO_EMP_SEM._Servicio_de_Apoyo_Integral_Regular"/>
    <n v="5811"/>
    <n v="12"/>
    <x v="353"/>
    <n v="805968"/>
    <n v="12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m/>
    <x v="12"/>
    <x v="263"/>
    <s v="Territorio 4"/>
    <x v="4"/>
    <s v="YO_EMP_SEM._Servicio_de_Apoyo_Integral_Regular"/>
    <n v="5811"/>
    <n v="11"/>
    <x v="354"/>
    <n v="805968"/>
    <n v="11"/>
    <m/>
    <s v="NO"/>
    <s v="Persona"/>
    <s v="Grupo objetivo del Programa/Componente"/>
    <s v="Personas Vulnerables (40% RSH)"/>
    <x v="2"/>
    <s v="Licitación Pública Regular"/>
    <n v="3"/>
    <n v="581103"/>
    <m/>
    <n v="4"/>
    <s v="13-581103-04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m/>
    <x v="12"/>
    <x v="304"/>
    <s v="Territorio 5"/>
    <x v="4"/>
    <s v="YO_EMP_SEM._Servicio_de_Apoyo_Integral_Regular"/>
    <n v="5811"/>
    <n v="3"/>
    <x v="358"/>
    <n v="805968"/>
    <n v="3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813428"/>
    <m/>
    <m/>
    <m/>
    <m/>
    <n v="604476"/>
    <m/>
    <n v="2417904"/>
    <n v="2417904"/>
    <s v="OK"/>
    <n v="2"/>
    <m/>
    <m/>
  </r>
  <r>
    <m/>
    <x v="12"/>
    <x v="273"/>
    <s v="Territorio 5"/>
    <x v="4"/>
    <s v="YO_EMP_SEM._Servicio_de_Apoyo_Integral_Regular"/>
    <n v="5811"/>
    <n v="12"/>
    <x v="353"/>
    <n v="805968"/>
    <n v="12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  <m/>
    <m/>
  </r>
  <r>
    <m/>
    <x v="12"/>
    <x v="309"/>
    <s v="Territorio 5"/>
    <x v="4"/>
    <s v="YO_EMP_SEM._Servicio_de_Apoyo_Integral_Regular"/>
    <n v="5811"/>
    <n v="6"/>
    <x v="359"/>
    <n v="805968"/>
    <n v="6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m/>
    <x v="12"/>
    <x v="303"/>
    <s v="Territorio 5"/>
    <x v="4"/>
    <s v="YO_EMP_SEM._Servicio_de_Apoyo_Integral_Regular"/>
    <n v="5811"/>
    <n v="6"/>
    <x v="359"/>
    <n v="805968"/>
    <n v="6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m/>
    <x v="12"/>
    <x v="292"/>
    <s v="Territorio 5"/>
    <x v="4"/>
    <s v="YO_EMP_SEM._Servicio_de_Apoyo_Integral_Regular"/>
    <n v="5811"/>
    <n v="9"/>
    <x v="352"/>
    <n v="805968"/>
    <n v="9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m/>
    <x v="12"/>
    <x v="293"/>
    <s v="Territorio 5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90"/>
    <s v="Territorio 5"/>
    <x v="4"/>
    <s v="YO_EMP_SEM._Servicio_de_Apoyo_Integral_Regular"/>
    <n v="5811"/>
    <n v="11"/>
    <x v="354"/>
    <n v="805968"/>
    <n v="11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m/>
    <x v="12"/>
    <x v="310"/>
    <s v="Territorio 5"/>
    <x v="4"/>
    <s v="YO_EMP_SEM._Servicio_de_Apoyo_Integral_Regular"/>
    <n v="5811"/>
    <n v="6"/>
    <x v="359"/>
    <n v="805968"/>
    <n v="6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m/>
    <x v="12"/>
    <x v="301"/>
    <s v="Territorio 5"/>
    <x v="4"/>
    <s v="YO_EMP_SEM._Servicio_de_Apoyo_Integral_Regular"/>
    <n v="5811"/>
    <n v="8"/>
    <x v="349"/>
    <n v="805968"/>
    <n v="8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  <m/>
    <m/>
  </r>
  <r>
    <m/>
    <x v="12"/>
    <x v="299"/>
    <s v="Territorio 5"/>
    <x v="4"/>
    <s v="YO_EMP_SEM._Servicio_de_Apoyo_Integral_Regular"/>
    <n v="5811"/>
    <n v="11"/>
    <x v="354"/>
    <n v="805968"/>
    <n v="11"/>
    <m/>
    <s v="NO"/>
    <s v="Persona"/>
    <s v="Grupo objetivo del Programa/Componente"/>
    <s v="Personas Vulnerables (40% RSH)"/>
    <x v="2"/>
    <s v="Licitación Pública Regular"/>
    <n v="3"/>
    <n v="581103"/>
    <m/>
    <n v="5"/>
    <s v="13-581103-05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  <m/>
    <m/>
  </r>
  <r>
    <m/>
    <x v="12"/>
    <x v="261"/>
    <s v="Territorio 6"/>
    <x v="4"/>
    <s v="YO_EMP_SEM._Servicio_de_Apoyo_Integral_Regular"/>
    <n v="5811"/>
    <n v="14"/>
    <x v="360"/>
    <n v="805968"/>
    <n v="14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m/>
    <x v="12"/>
    <x v="305"/>
    <s v="Territorio 6"/>
    <x v="4"/>
    <s v="YO_EMP_SEM._Servicio_de_Apoyo_Integral_Regular"/>
    <n v="5811"/>
    <n v="5"/>
    <x v="348"/>
    <n v="805968"/>
    <n v="5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  <m/>
    <m/>
  </r>
  <r>
    <m/>
    <x v="12"/>
    <x v="260"/>
    <s v="Territorio 6"/>
    <x v="4"/>
    <s v="YO_EMP_SEM._Servicio_de_Apoyo_Integral_Regular"/>
    <n v="5811"/>
    <n v="22"/>
    <x v="361"/>
    <n v="805968"/>
    <n v="22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3298472"/>
    <m/>
    <m/>
    <m/>
    <m/>
    <n v="4432824"/>
    <m/>
    <n v="17731296"/>
    <n v="17731296"/>
    <s v="OK"/>
    <n v="2"/>
    <m/>
    <m/>
  </r>
  <r>
    <m/>
    <x v="12"/>
    <x v="306"/>
    <s v="Territorio 6"/>
    <x v="4"/>
    <s v="YO_EMP_SEM._Servicio_de_Apoyo_Integral_Regular"/>
    <n v="5811"/>
    <n v="6"/>
    <x v="359"/>
    <n v="805968"/>
    <n v="6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  <m/>
    <m/>
  </r>
  <r>
    <m/>
    <x v="12"/>
    <x v="302"/>
    <s v="Territorio 6"/>
    <x v="4"/>
    <s v="YO_EMP_SEM._Servicio_de_Apoyo_Integral_Regular"/>
    <n v="5811"/>
    <n v="14"/>
    <x v="360"/>
    <n v="805968"/>
    <n v="14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  <m/>
    <m/>
  </r>
  <r>
    <m/>
    <x v="12"/>
    <x v="289"/>
    <s v="Territorio 6"/>
    <x v="4"/>
    <s v="YO_EMP_SEM._Servicio_de_Apoyo_Integral_Regular"/>
    <n v="5811"/>
    <n v="10"/>
    <x v="351"/>
    <n v="805968"/>
    <n v="10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  <m/>
    <m/>
  </r>
  <r>
    <m/>
    <x v="12"/>
    <x v="291"/>
    <s v="Territorio 6"/>
    <x v="4"/>
    <s v="YO_EMP_SEM._Servicio_de_Apoyo_Integral_Regular"/>
    <n v="5811"/>
    <n v="9"/>
    <x v="352"/>
    <n v="805968"/>
    <n v="9"/>
    <m/>
    <s v="NO"/>
    <s v="Persona"/>
    <s v="Grupo objetivo del Programa/Componente"/>
    <s v="Personas Vulnerables (40% RSH)"/>
    <x v="2"/>
    <s v="Licitación Pública Regular"/>
    <n v="3"/>
    <n v="581103"/>
    <m/>
    <n v="6"/>
    <s v="13-581103-06-22"/>
    <m/>
    <d v="2022-03-15T00:00:00"/>
    <n v="14"/>
    <d v="2022-03-29T00:00:00"/>
    <x v="59"/>
    <n v="28"/>
    <x v="59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  <m/>
    <m/>
  </r>
  <r>
    <m/>
    <x v="12"/>
    <x v="7"/>
    <s v="Regiona Derivaciones Sociales"/>
    <x v="4"/>
    <s v="YO_EMP_SEM._Servicio_de_Apoyo_Integral_Regular"/>
    <n v="5811"/>
    <n v="70"/>
    <x v="362"/>
    <n v="750000"/>
    <n v="70"/>
    <m/>
    <s v="NO"/>
    <s v="Persona"/>
    <s v="Grupo objetivo del Programa/Componente"/>
    <s v="Derivaciones Sociales"/>
    <x v="3"/>
    <s v="Renovación de Contrato"/>
    <n v="4"/>
    <n v="581104"/>
    <m/>
    <n v="1"/>
    <s v="13-581104-01-22"/>
    <m/>
    <m/>
    <m/>
    <s v="--"/>
    <x v="70"/>
    <m/>
    <x v="79"/>
    <m/>
    <m/>
    <s v="--"/>
    <m/>
    <m/>
    <d v="2022-06-28T00:00:00"/>
    <n v="8"/>
    <d v="2023-02-28T00:00:00"/>
    <d v="2023-04-29T00:00:00"/>
    <m/>
    <m/>
    <m/>
    <m/>
    <m/>
    <m/>
    <n v="5250000"/>
    <m/>
    <n v="47250000"/>
    <m/>
    <m/>
    <m/>
    <n v="52500000"/>
    <n v="52500000"/>
    <s v="OK"/>
    <n v="2"/>
    <m/>
    <m/>
  </r>
  <r>
    <m/>
    <x v="12"/>
    <x v="308"/>
    <s v="Melipilla"/>
    <x v="5"/>
    <s v="YO_EMP_SEM._Servicio_de_Apoyo_Integral_SSyO"/>
    <n v="5911"/>
    <n v="20"/>
    <x v="54"/>
    <n v="800000"/>
    <m/>
    <n v="20"/>
    <s v="NO"/>
    <s v="Persona"/>
    <s v="Grupo objetivo del Programa/Componente"/>
    <s v="Personas Integrantes SSYO"/>
    <x v="2"/>
    <s v="Licitación Pública Regular"/>
    <n v="1"/>
    <n v="591101"/>
    <m/>
    <n v="1"/>
    <s v="13-591101-0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m/>
    <x v="12"/>
    <x v="280"/>
    <s v="Melipilla"/>
    <x v="5"/>
    <s v="YO_EMP_SEM._Servicio_de_Apoyo_Integral_SSyO"/>
    <n v="5911"/>
    <n v="45"/>
    <x v="345"/>
    <n v="800000"/>
    <m/>
    <n v="45"/>
    <s v="NO"/>
    <s v="Persona"/>
    <s v="Grupo objetivo del Programa/Componente"/>
    <s v="Personas Integrantes SSYO"/>
    <x v="2"/>
    <s v="Licitación Pública Regular"/>
    <n v="1"/>
    <n v="591101"/>
    <m/>
    <n v="1"/>
    <s v="13-591101-0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m/>
    <x v="12"/>
    <x v="279"/>
    <s v="Melipilla"/>
    <x v="5"/>
    <s v="YO_EMP_SEM._Servicio_de_Apoyo_Integral_SSyO"/>
    <n v="5911"/>
    <n v="25"/>
    <x v="38"/>
    <n v="800000"/>
    <m/>
    <n v="25"/>
    <s v="NO"/>
    <s v="Persona"/>
    <s v="Grupo objetivo del Programa/Componente"/>
    <s v="Personas Integrantes SSYO"/>
    <x v="2"/>
    <s v="Licitación Pública Regular"/>
    <n v="1"/>
    <n v="591101"/>
    <m/>
    <n v="1"/>
    <s v="13-591101-0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m/>
    <x v="12"/>
    <x v="274"/>
    <s v="Talagante"/>
    <x v="5"/>
    <s v="YO_EMP_SEM._Servicio_de_Apoyo_Integral_SSyO"/>
    <n v="5911"/>
    <n v="40"/>
    <x v="363"/>
    <n v="786075"/>
    <m/>
    <n v="40"/>
    <s v="NO"/>
    <s v="Persona"/>
    <s v="Grupo objetivo del Programa/Componente"/>
    <s v="Personas Integrantes SSYO"/>
    <x v="2"/>
    <s v="Licitación Pública Regular"/>
    <n v="1"/>
    <n v="591101"/>
    <m/>
    <n v="2"/>
    <s v="13-591101-02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m/>
    <x v="12"/>
    <x v="278"/>
    <s v="Talagante"/>
    <x v="5"/>
    <s v="YO_EMP_SEM._Servicio_de_Apoyo_Integral_SSyO"/>
    <n v="5911"/>
    <n v="40"/>
    <x v="363"/>
    <n v="786075"/>
    <m/>
    <n v="40"/>
    <s v="NO"/>
    <s v="Persona"/>
    <s v="Grupo objetivo del Programa/Componente"/>
    <s v="Personas Integrantes SSYO"/>
    <x v="2"/>
    <s v="Licitación Pública Regular"/>
    <n v="1"/>
    <n v="591101"/>
    <m/>
    <n v="2"/>
    <s v="13-591101-02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m/>
    <x v="12"/>
    <x v="276"/>
    <s v="Talagante"/>
    <x v="5"/>
    <s v="YO_EMP_SEM._Servicio_de_Apoyo_Integral_SSyO"/>
    <n v="5911"/>
    <n v="50"/>
    <x v="364"/>
    <n v="786075"/>
    <m/>
    <n v="50"/>
    <s v="NO"/>
    <s v="Persona"/>
    <s v="Grupo objetivo del Programa/Componente"/>
    <s v="Personas Integrantes SSYO"/>
    <x v="2"/>
    <s v="Licitación Pública Regular"/>
    <n v="1"/>
    <n v="591101"/>
    <m/>
    <n v="3"/>
    <s v="13-591101-03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477813"/>
    <m/>
    <m/>
    <m/>
    <m/>
    <m/>
    <n v="9825937"/>
    <m/>
    <m/>
    <n v="39303750"/>
    <n v="39303750"/>
    <s v="OK"/>
    <n v="2"/>
    <m/>
    <m/>
  </r>
  <r>
    <m/>
    <x v="12"/>
    <x v="277"/>
    <s v="Talagante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1"/>
    <n v="591101"/>
    <m/>
    <n v="3"/>
    <s v="13-591101-03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686688"/>
    <m/>
    <m/>
    <m/>
    <m/>
    <m/>
    <n v="5895562"/>
    <m/>
    <m/>
    <n v="23582250"/>
    <n v="23582250"/>
    <s v="OK"/>
    <n v="2"/>
    <m/>
    <m/>
  </r>
  <r>
    <m/>
    <x v="12"/>
    <x v="268"/>
    <s v="Chacabuco "/>
    <x v="5"/>
    <s v="YO_EMP_SEM._Servicio_de_Apoyo_Integral_SSyO"/>
    <n v="5911"/>
    <n v="40"/>
    <x v="150"/>
    <n v="800000"/>
    <m/>
    <n v="40"/>
    <s v="NO"/>
    <s v="Persona"/>
    <s v="Grupo objetivo del Programa/Componente"/>
    <s v="Personas Integrantes SSYO"/>
    <x v="2"/>
    <s v="Licitación Pública Regular"/>
    <n v="1"/>
    <n v="591101"/>
    <m/>
    <n v="4"/>
    <s v="13-591101-0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4000000"/>
    <m/>
    <m/>
    <m/>
    <m/>
    <m/>
    <n v="8000000"/>
    <m/>
    <m/>
    <n v="32000000"/>
    <n v="32000000"/>
    <s v="OK"/>
    <n v="2"/>
    <m/>
    <m/>
  </r>
  <r>
    <m/>
    <x v="12"/>
    <x v="269"/>
    <s v="Chacabuco "/>
    <x v="5"/>
    <s v="YO_EMP_SEM._Servicio_de_Apoyo_Integral_SSyO"/>
    <n v="5911"/>
    <n v="30"/>
    <x v="160"/>
    <n v="800000"/>
    <m/>
    <n v="30"/>
    <s v="NO"/>
    <s v="Persona"/>
    <s v="Grupo objetivo del Programa/Componente"/>
    <s v="Personas Integrantes SSYO"/>
    <x v="2"/>
    <s v="Licitación Pública Regular"/>
    <n v="1"/>
    <n v="591101"/>
    <m/>
    <n v="4"/>
    <s v="13-591101-0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8000000"/>
    <m/>
    <m/>
    <m/>
    <m/>
    <m/>
    <n v="6000000"/>
    <m/>
    <m/>
    <n v="24000000"/>
    <n v="24000000"/>
    <s v="OK"/>
    <n v="2"/>
    <m/>
    <m/>
  </r>
  <r>
    <m/>
    <x v="12"/>
    <x v="270"/>
    <s v="Chacabuco "/>
    <x v="5"/>
    <s v="YO_EMP_SEM._Servicio_de_Apoyo_Integral_SSyO"/>
    <n v="5911"/>
    <n v="20"/>
    <x v="54"/>
    <n v="800000"/>
    <m/>
    <n v="20"/>
    <s v="NO"/>
    <s v="Persona"/>
    <s v="Grupo objetivo del Programa/Componente"/>
    <s v="Personas Integrantes SSYO"/>
    <x v="2"/>
    <s v="Licitación Pública Regular"/>
    <n v="1"/>
    <n v="591101"/>
    <m/>
    <n v="4"/>
    <s v="13-591101-0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m/>
    <x v="12"/>
    <x v="305"/>
    <s v="Cordillera Sur"/>
    <x v="5"/>
    <s v="YO_EMP_SEM._Servicio_de_Apoyo_Integral_SSyO"/>
    <n v="5911"/>
    <n v="25"/>
    <x v="38"/>
    <n v="800000"/>
    <m/>
    <n v="25"/>
    <s v="NO"/>
    <s v="Persona"/>
    <s v="Grupo objetivo del Programa/Componente"/>
    <s v="Personas Integrantes SSYO"/>
    <x v="2"/>
    <s v="Licitación Pública Regular"/>
    <n v="1"/>
    <n v="591101"/>
    <m/>
    <n v="5"/>
    <s v="13-591101-0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  <m/>
    <m/>
  </r>
  <r>
    <m/>
    <x v="12"/>
    <x v="260"/>
    <s v="Cordillera Sur"/>
    <x v="5"/>
    <s v="YO_EMP_SEM._Servicio_de_Apoyo_Integral_SSyO"/>
    <n v="5911"/>
    <n v="45"/>
    <x v="345"/>
    <n v="800000"/>
    <m/>
    <n v="45"/>
    <s v="NO"/>
    <s v="Persona"/>
    <s v="Grupo objetivo del Programa/Componente"/>
    <s v="Personas Integrantes SSYO"/>
    <x v="2"/>
    <s v="Licitación Pública Regular"/>
    <n v="1"/>
    <n v="591101"/>
    <m/>
    <n v="5"/>
    <s v="13-591101-0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  <m/>
    <m/>
  </r>
  <r>
    <m/>
    <x v="12"/>
    <x v="306"/>
    <s v="Cordillera Sur"/>
    <x v="5"/>
    <s v="YO_EMP_SEM._Servicio_de_Apoyo_Integral_SSyO"/>
    <n v="5911"/>
    <n v="20"/>
    <x v="54"/>
    <n v="800000"/>
    <m/>
    <n v="20"/>
    <s v="NO"/>
    <s v="Persona"/>
    <s v="Grupo objetivo del Programa/Componente"/>
    <s v="Personas Integrantes SSYO"/>
    <x v="2"/>
    <s v="Licitación Pública Regular"/>
    <n v="1"/>
    <n v="591101"/>
    <m/>
    <n v="5"/>
    <s v="13-591101-0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  <m/>
    <m/>
  </r>
  <r>
    <m/>
    <x v="12"/>
    <x v="283"/>
    <s v="Maipo"/>
    <x v="5"/>
    <s v="YO_EMP_SEM._Servicio_de_Apoyo_Integral_SSyO"/>
    <n v="5911"/>
    <n v="40"/>
    <x v="363"/>
    <n v="786075"/>
    <m/>
    <n v="40"/>
    <s v="NO"/>
    <s v="Persona"/>
    <s v="Grupo objetivo del Programa/Componente"/>
    <s v="Personas Integrantes SSYO"/>
    <x v="2"/>
    <s v="Licitación Pública Regular"/>
    <n v="1"/>
    <n v="591101"/>
    <m/>
    <n v="6"/>
    <s v="13-591101-06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m/>
    <x v="12"/>
    <x v="284"/>
    <s v="Maipo"/>
    <x v="5"/>
    <s v="YO_EMP_SEM._Servicio_de_Apoyo_Integral_SSyO"/>
    <n v="5911"/>
    <n v="40"/>
    <x v="363"/>
    <n v="786075"/>
    <m/>
    <n v="40"/>
    <s v="NO"/>
    <s v="Persona"/>
    <s v="Grupo objetivo del Programa/Componente"/>
    <s v="Personas Integrantes SSYO"/>
    <x v="2"/>
    <s v="Licitación Pública Regular"/>
    <n v="1"/>
    <n v="591101"/>
    <m/>
    <n v="6"/>
    <s v="13-591101-06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  <m/>
    <m/>
  </r>
  <r>
    <m/>
    <x v="12"/>
    <x v="261"/>
    <s v="Cordillera Sur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7"/>
    <s v="13-591101-07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260"/>
    <s v="Cordillera Sur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1"/>
    <n v="591101"/>
    <m/>
    <n v="8"/>
    <s v="13-591101-08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m/>
    <x v="12"/>
    <x v="285"/>
    <s v="Maipo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9"/>
    <s v="13-591101-09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272"/>
    <s v="Centro Nor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10"/>
    <s v="13-591101-10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94"/>
    <s v="Centro Nor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10"/>
    <s v="13-591101-10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96"/>
    <s v="Centro Nor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11"/>
    <s v="13-591101-1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304"/>
    <s v="Centro Norte"/>
    <x v="5"/>
    <s v="YO_EMP_SEM._Servicio_de_Apoyo_Integral_SSyO"/>
    <n v="5911"/>
    <n v="10"/>
    <x v="369"/>
    <n v="775000"/>
    <m/>
    <n v="10"/>
    <s v="NO"/>
    <s v="Persona"/>
    <s v="Grupo objetivo del Programa/Componente"/>
    <s v="Personas Integrantes SSYO"/>
    <x v="2"/>
    <s v="Licitación Pública Regular"/>
    <n v="1"/>
    <n v="591101"/>
    <m/>
    <n v="12"/>
    <s v="13-591101-12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812500"/>
    <m/>
    <m/>
    <m/>
    <m/>
    <m/>
    <n v="1937500"/>
    <m/>
    <m/>
    <n v="7750000"/>
    <n v="7750000"/>
    <s v="OK"/>
    <n v="2"/>
    <m/>
    <m/>
  </r>
  <r>
    <m/>
    <x v="12"/>
    <x v="271"/>
    <s v="Centro Norte"/>
    <x v="5"/>
    <s v="YO_EMP_SEM._Servicio_de_Apoyo_Integral_SSyO"/>
    <n v="5911"/>
    <n v="70"/>
    <x v="370"/>
    <n v="775000"/>
    <m/>
    <n v="70"/>
    <s v="NO"/>
    <s v="Persona"/>
    <s v="Grupo objetivo del Programa/Componente"/>
    <s v="Personas Integrantes SSYO"/>
    <x v="2"/>
    <s v="Licitación Pública Regular"/>
    <n v="1"/>
    <n v="591101"/>
    <m/>
    <n v="12"/>
    <s v="13-591101-12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0687500"/>
    <m/>
    <m/>
    <m/>
    <m/>
    <m/>
    <n v="13562500"/>
    <m/>
    <m/>
    <n v="54250000"/>
    <n v="54250000"/>
    <s v="OK"/>
    <n v="2"/>
    <m/>
    <m/>
  </r>
  <r>
    <m/>
    <x v="12"/>
    <x v="273"/>
    <s v="Centro Nor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13"/>
    <s v="13-591101-13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292"/>
    <s v="Oriente"/>
    <x v="5"/>
    <s v="YO_EMP_SEM._Servicio_de_Apoyo_Integral_SSyO"/>
    <n v="5911"/>
    <n v="65"/>
    <x v="371"/>
    <n v="790400"/>
    <m/>
    <n v="65"/>
    <s v="NO"/>
    <s v="Persona"/>
    <s v="Grupo objetivo del Programa/Componente"/>
    <s v="Personas Integrantes SSYO"/>
    <x v="2"/>
    <s v="Licitación Pública Regular"/>
    <n v="1"/>
    <n v="591101"/>
    <m/>
    <n v="14"/>
    <s v="13-591101-1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m/>
    <x v="12"/>
    <x v="310"/>
    <s v="Oriente"/>
    <x v="5"/>
    <s v="YO_EMP_SEM._Servicio_de_Apoyo_Integral_SSyO"/>
    <n v="5911"/>
    <n v="25"/>
    <x v="372"/>
    <n v="790400"/>
    <m/>
    <n v="25"/>
    <s v="NO"/>
    <s v="Persona"/>
    <s v="Grupo objetivo del Programa/Componente"/>
    <s v="Personas Integrantes SSYO"/>
    <x v="2"/>
    <s v="Licitación Pública Regular"/>
    <n v="1"/>
    <n v="591101"/>
    <m/>
    <n v="14"/>
    <s v="13-591101-1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m/>
    <x v="12"/>
    <x v="302"/>
    <s v="Oriente"/>
    <x v="5"/>
    <s v="YO_EMP_SEM._Servicio_de_Apoyo_Integral_SSyO"/>
    <n v="5911"/>
    <n v="65"/>
    <x v="371"/>
    <n v="790400"/>
    <m/>
    <n v="65"/>
    <s v="NO"/>
    <s v="Persona"/>
    <s v="Grupo objetivo del Programa/Componente"/>
    <s v="Personas Integrantes SSYO"/>
    <x v="2"/>
    <s v="Licitación Pública Regular"/>
    <n v="1"/>
    <n v="591101"/>
    <m/>
    <n v="15"/>
    <s v="13-591101-1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  <m/>
    <m/>
  </r>
  <r>
    <m/>
    <x v="12"/>
    <x v="309"/>
    <s v="Oriente"/>
    <x v="5"/>
    <s v="YO_EMP_SEM._Servicio_de_Apoyo_Integral_SSyO"/>
    <n v="5911"/>
    <n v="25"/>
    <x v="372"/>
    <n v="790400"/>
    <m/>
    <n v="25"/>
    <s v="NO"/>
    <s v="Persona"/>
    <s v="Grupo objetivo del Programa/Componente"/>
    <s v="Personas Integrantes SSYO"/>
    <x v="2"/>
    <s v="Licitación Pública Regular"/>
    <n v="1"/>
    <n v="591101"/>
    <m/>
    <n v="15"/>
    <s v="13-591101-1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  <m/>
    <m/>
  </r>
  <r>
    <m/>
    <x v="12"/>
    <x v="289"/>
    <s v="Orien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16"/>
    <s v="13-591101-16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293"/>
    <s v="Oriente"/>
    <x v="5"/>
    <s v="YO_EMP_SEM._Servicio_de_Apoyo_Integral_SSyO"/>
    <n v="5911"/>
    <n v="50"/>
    <x v="373"/>
    <n v="465000"/>
    <m/>
    <n v="50"/>
    <s v="NO"/>
    <s v="Persona"/>
    <s v="Grupo objetivo del Programa/Componente"/>
    <s v="Personas Integrantes SSYO"/>
    <x v="2"/>
    <s v="Licitación Pública Regular"/>
    <n v="1"/>
    <n v="591101"/>
    <m/>
    <n v="18"/>
    <s v="13-591101-18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437500"/>
    <m/>
    <m/>
    <m/>
    <m/>
    <m/>
    <n v="5812500"/>
    <m/>
    <m/>
    <n v="23250000"/>
    <n v="23250000"/>
    <s v="OK"/>
    <n v="2"/>
    <m/>
    <m/>
  </r>
  <r>
    <m/>
    <x v="12"/>
    <x v="290"/>
    <s v="Oriente"/>
    <x v="5"/>
    <s v="YO_EMP_SEM._Servicio_de_Apoyo_Integral_SSyO"/>
    <n v="5911"/>
    <n v="30"/>
    <x v="374"/>
    <n v="1291667"/>
    <m/>
    <n v="30"/>
    <s v="NO"/>
    <s v="Persona"/>
    <s v="Grupo objetivo del Programa/Componente"/>
    <s v="Personas Integrantes SSYO"/>
    <x v="2"/>
    <s v="Licitación Pública Regular"/>
    <n v="1"/>
    <n v="591101"/>
    <m/>
    <n v="17"/>
    <s v="13-591101-17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062500"/>
    <m/>
    <m/>
    <m/>
    <m/>
    <m/>
    <n v="9687500"/>
    <m/>
    <m/>
    <n v="38750000"/>
    <n v="38750000"/>
    <s v="OK"/>
    <n v="2"/>
    <m/>
    <m/>
  </r>
  <r>
    <m/>
    <x v="12"/>
    <x v="291"/>
    <s v="Oriente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1"/>
    <n v="591101"/>
    <m/>
    <n v="18"/>
    <s v="13-591101-18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m/>
    <x v="12"/>
    <x v="286"/>
    <s v="Poniente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1"/>
    <n v="591101"/>
    <m/>
    <n v="19"/>
    <s v="13-591101-19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m/>
    <x v="12"/>
    <x v="266"/>
    <s v="Poniente"/>
    <x v="5"/>
    <s v="YO_EMP_SEM._Servicio_de_Apoyo_Integral_SSyO"/>
    <n v="5911"/>
    <n v="35"/>
    <x v="375"/>
    <n v="775000"/>
    <m/>
    <n v="35"/>
    <s v="NO"/>
    <s v="Persona"/>
    <s v="Grupo objetivo del Programa/Componente"/>
    <s v="Personas Integrantes SSYO"/>
    <x v="2"/>
    <s v="Licitación Pública Regular"/>
    <n v="1"/>
    <n v="591101"/>
    <m/>
    <n v="20"/>
    <s v="13-591101-20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0343750"/>
    <m/>
    <m/>
    <m/>
    <m/>
    <m/>
    <n v="6781250"/>
    <m/>
    <m/>
    <n v="27125000"/>
    <n v="27125000"/>
    <s v="OK"/>
    <n v="2"/>
    <m/>
    <m/>
  </r>
  <r>
    <m/>
    <x v="12"/>
    <x v="288"/>
    <s v="Poniente"/>
    <x v="5"/>
    <s v="YO_EMP_SEM._Servicio_de_Apoyo_Integral_SSyO"/>
    <n v="5911"/>
    <n v="45"/>
    <x v="376"/>
    <n v="775000"/>
    <m/>
    <n v="45"/>
    <s v="NO"/>
    <s v="Persona"/>
    <s v="Grupo objetivo del Programa/Componente"/>
    <s v="Personas Integrantes SSYO"/>
    <x v="2"/>
    <s v="Licitación Pública Regular"/>
    <n v="1"/>
    <n v="591101"/>
    <m/>
    <n v="20"/>
    <s v="13-591101-20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156250"/>
    <m/>
    <m/>
    <m/>
    <m/>
    <m/>
    <n v="8718750"/>
    <m/>
    <m/>
    <n v="34875000"/>
    <n v="34875000"/>
    <s v="OK"/>
    <n v="2"/>
    <m/>
    <m/>
  </r>
  <r>
    <m/>
    <x v="12"/>
    <x v="265"/>
    <s v="Poniente"/>
    <x v="5"/>
    <s v="YO_EMP_SEM._Servicio_de_Apoyo_Integral_SSyO"/>
    <n v="5911"/>
    <n v="45"/>
    <x v="377"/>
    <n v="790400"/>
    <m/>
    <n v="45"/>
    <s v="NO"/>
    <s v="Persona"/>
    <s v="Grupo objetivo del Programa/Componente"/>
    <s v="Personas Integrantes SSYO"/>
    <x v="2"/>
    <s v="Licitación Pública Regular"/>
    <n v="1"/>
    <n v="591101"/>
    <m/>
    <n v="21"/>
    <s v="13-591101-2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m/>
    <x v="12"/>
    <x v="267"/>
    <s v="Poniente"/>
    <x v="5"/>
    <s v="YO_EMP_SEM._Servicio_de_Apoyo_Integral_SSyO"/>
    <n v="5911"/>
    <n v="45"/>
    <x v="377"/>
    <n v="790400"/>
    <m/>
    <n v="45"/>
    <s v="NO"/>
    <s v="Persona"/>
    <s v="Grupo objetivo del Programa/Componente"/>
    <s v="Personas Integrantes SSYO"/>
    <x v="2"/>
    <s v="Licitación Pública Regular"/>
    <n v="1"/>
    <n v="591101"/>
    <m/>
    <n v="21"/>
    <s v="13-591101-21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  <m/>
    <m/>
  </r>
  <r>
    <m/>
    <x v="12"/>
    <x v="287"/>
    <s v="Poniente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1"/>
    <n v="591101"/>
    <m/>
    <n v="22"/>
    <s v="13-591101-22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m/>
    <x v="12"/>
    <x v="264"/>
    <s v="Sur Ponien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23"/>
    <s v="13-591101-23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97"/>
    <s v="Sur Ponien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23"/>
    <s v="13-591101-23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62"/>
    <s v="Sur Poniente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1"/>
    <n v="591101"/>
    <m/>
    <n v="24"/>
    <s v="13-591101-24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  <m/>
    <m/>
  </r>
  <r>
    <m/>
    <x v="12"/>
    <x v="300"/>
    <s v="Sur Ponien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25"/>
    <s v="13-591101-2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98"/>
    <s v="Sur Ponien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1"/>
    <n v="591101"/>
    <m/>
    <n v="25"/>
    <s v="13-591101-25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  <m/>
    <m/>
  </r>
  <r>
    <m/>
    <x v="12"/>
    <x v="263"/>
    <s v="Sur Poniente"/>
    <x v="5"/>
    <s v="YO_EMP_SEM._Servicio_de_Apoyo_Integral_SSyO"/>
    <n v="5911"/>
    <n v="50"/>
    <x v="378"/>
    <n v="632320"/>
    <m/>
    <n v="50"/>
    <s v="NO"/>
    <s v="Persona"/>
    <s v="Grupo objetivo del Programa/Componente"/>
    <s v="Personas Integrantes SSYO"/>
    <x v="2"/>
    <s v="Licitación Pública Regular"/>
    <n v="1"/>
    <n v="591101"/>
    <m/>
    <n v="26"/>
    <s v="13-591101-26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712000"/>
    <m/>
    <m/>
    <m/>
    <m/>
    <m/>
    <n v="7904000"/>
    <m/>
    <m/>
    <n v="31616000"/>
    <n v="31616000"/>
    <s v="OK"/>
    <n v="2"/>
    <m/>
    <m/>
  </r>
  <r>
    <m/>
    <x v="12"/>
    <x v="301"/>
    <s v="Sur Poniente"/>
    <x v="5"/>
    <s v="YO_EMP_SEM._Servicio_de_Apoyo_Integral_SSyO"/>
    <n v="5911"/>
    <n v="40"/>
    <x v="379"/>
    <n v="988000"/>
    <m/>
    <n v="40"/>
    <s v="NO"/>
    <s v="Persona"/>
    <s v="Grupo objetivo del Programa/Componente"/>
    <s v="Personas Integrantes SSYO"/>
    <x v="2"/>
    <s v="Licitación Pública Regular"/>
    <n v="1"/>
    <n v="591101"/>
    <m/>
    <n v="26"/>
    <s v="13-591101-26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640000"/>
    <m/>
    <m/>
    <m/>
    <m/>
    <m/>
    <n v="9880000"/>
    <m/>
    <m/>
    <n v="39520000"/>
    <n v="39520000"/>
    <s v="OK"/>
    <n v="2"/>
    <m/>
    <m/>
  </r>
  <r>
    <m/>
    <x v="12"/>
    <x v="299"/>
    <s v="Sur Ponien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1"/>
    <n v="591101"/>
    <m/>
    <n v="27"/>
    <s v="13-591101-27-22"/>
    <m/>
    <d v="2022-03-15T00:00:00"/>
    <n v="17"/>
    <d v="2022-04-01T00:00:00"/>
    <x v="63"/>
    <n v="28"/>
    <x v="82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  <m/>
    <m/>
  </r>
  <r>
    <m/>
    <x v="12"/>
    <x v="7"/>
    <s v="Norte"/>
    <x v="5"/>
    <s v="YO_EMP_SEM._Servicio_de_Apoyo_Integral_SSyO"/>
    <n v="5911"/>
    <n v="90"/>
    <x v="380"/>
    <n v="830000"/>
    <m/>
    <n v="90"/>
    <s v="NO"/>
    <s v="Persona"/>
    <s v="Adultos mayores"/>
    <s v="Personas  Mayores Participantes Programa Vinculos (SSyO)"/>
    <x v="3"/>
    <s v="Renovación de Contrato"/>
    <n v="2"/>
    <n v="591102"/>
    <m/>
    <n v="1"/>
    <s v="13-591102-01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m/>
    <x v="12"/>
    <x v="7"/>
    <s v="Centro Norte"/>
    <x v="5"/>
    <s v="YO_EMP_SEM._Servicio_de_Apoyo_Integral_SSyO"/>
    <n v="5911"/>
    <n v="90"/>
    <x v="380"/>
    <n v="830000"/>
    <m/>
    <n v="90"/>
    <s v="NO"/>
    <s v="Persona"/>
    <s v="Adultos mayores"/>
    <s v="Personas  Mayores Participantes Programa Vinculos (SSyO)"/>
    <x v="3"/>
    <s v="Renovación de Contrato"/>
    <n v="2"/>
    <n v="591102"/>
    <m/>
    <n v="2"/>
    <s v="13-591102-02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m/>
    <x v="12"/>
    <x v="7"/>
    <s v="Poniente"/>
    <x v="5"/>
    <s v="YO_EMP_SEM._Servicio_de_Apoyo_Integral_SSyO"/>
    <n v="5911"/>
    <n v="90"/>
    <x v="380"/>
    <n v="830000"/>
    <m/>
    <n v="90"/>
    <s v="NO"/>
    <s v="Persona"/>
    <s v="Adultos mayores"/>
    <s v="Personas  Mayores Participantes Programa Vinculos (SSyO)"/>
    <x v="3"/>
    <s v="Renovación de Contrato"/>
    <n v="2"/>
    <n v="591102"/>
    <m/>
    <n v="3"/>
    <s v="13-591102-03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m/>
    <x v="12"/>
    <x v="7"/>
    <s v="Oriente"/>
    <x v="5"/>
    <s v="YO_EMP_SEM._Servicio_de_Apoyo_Integral_SSyO"/>
    <n v="5911"/>
    <n v="90"/>
    <x v="380"/>
    <n v="830000"/>
    <m/>
    <n v="90"/>
    <s v="NO"/>
    <s v="Persona"/>
    <s v="Adultos mayores"/>
    <s v="Personas  Mayores Participantes Programa Vinculos (SSyO)"/>
    <x v="3"/>
    <s v="Renovación de Contrato"/>
    <n v="2"/>
    <n v="591102"/>
    <m/>
    <n v="4"/>
    <s v="13-591102-04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m/>
    <x v="12"/>
    <x v="7"/>
    <s v="Sur"/>
    <x v="5"/>
    <s v="YO_EMP_SEM._Servicio_de_Apoyo_Integral_SSyO"/>
    <n v="5911"/>
    <n v="90"/>
    <x v="380"/>
    <n v="830000"/>
    <m/>
    <n v="90"/>
    <s v="NO"/>
    <s v="Persona"/>
    <s v="Adultos mayores"/>
    <s v="Personas  Mayores Participantes Programa Vinculos (SSyO)"/>
    <x v="3"/>
    <s v="Renovación de Contrato"/>
    <n v="2"/>
    <n v="591102"/>
    <m/>
    <n v="5"/>
    <s v="13-591102-05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  <m/>
    <m/>
  </r>
  <r>
    <m/>
    <x v="12"/>
    <x v="7"/>
    <s v="Regional Calle"/>
    <x v="5"/>
    <s v="YO_EMP_SEM._Servicio_de_Apoyo_Integral_SSyO"/>
    <n v="5911"/>
    <n v="80"/>
    <x v="381"/>
    <n v="834800"/>
    <m/>
    <n v="80"/>
    <s v="NO"/>
    <s v="Persona"/>
    <s v="Grupo objetivo del Programa/Componente"/>
    <s v="Personas en Situacion Calle - Programa Calle SSYO"/>
    <x v="3"/>
    <s v="Renovación de Contrato"/>
    <n v="3"/>
    <n v="591103"/>
    <m/>
    <n v="1"/>
    <s v="13-591103-01-22"/>
    <m/>
    <d v="2022-03-15T00:00:00"/>
    <n v="17"/>
    <d v="2022-04-01T00:00:00"/>
    <x v="70"/>
    <m/>
    <x v="79"/>
    <m/>
    <m/>
    <s v="--"/>
    <m/>
    <m/>
    <d v="2022-04-22T00:00:00"/>
    <n v="8"/>
    <d v="2022-12-22T00:00:00"/>
    <d v="2023-02-20T00:00:00"/>
    <m/>
    <m/>
    <m/>
    <m/>
    <n v="50088000"/>
    <m/>
    <m/>
    <m/>
    <m/>
    <n v="16696000"/>
    <m/>
    <m/>
    <n v="66784000"/>
    <n v="66784000"/>
    <s v="OK"/>
    <n v="2"/>
    <m/>
    <m/>
  </r>
  <r>
    <m/>
    <x v="12"/>
    <x v="7"/>
    <s v="Regional Abriendo Caminos"/>
    <x v="5"/>
    <s v="YO_EMP_SEM._Servicio_de_Apoyo_Integral_SSyO"/>
    <n v="5911"/>
    <n v="90"/>
    <x v="382"/>
    <n v="780000"/>
    <m/>
    <n v="90"/>
    <s v="NO"/>
    <s v="Persona"/>
    <s v="Grupo objetivo del Programa/Componente"/>
    <s v="Participantes Programa Abriendo Caminos SSYO"/>
    <x v="3"/>
    <s v="Renovación de Contrato"/>
    <n v="4"/>
    <n v="591104"/>
    <m/>
    <n v="4"/>
    <s v="13-591104-04-22"/>
    <m/>
    <d v="2022-03-15T00:00:00"/>
    <n v="17"/>
    <d v="2022-04-01T00:00:00"/>
    <x v="70"/>
    <m/>
    <x v="79"/>
    <m/>
    <m/>
    <s v="--"/>
    <m/>
    <m/>
    <d v="2022-05-20T00:00:00"/>
    <n v="9"/>
    <d v="2023-02-20T00:00:00"/>
    <d v="2023-04-21T00:00:00"/>
    <m/>
    <m/>
    <m/>
    <m/>
    <n v="49140000"/>
    <m/>
    <m/>
    <m/>
    <m/>
    <m/>
    <n v="21060000"/>
    <m/>
    <n v="70200000"/>
    <n v="70200000"/>
    <s v="OK"/>
    <n v="2"/>
    <m/>
    <m/>
  </r>
  <r>
    <m/>
    <x v="12"/>
    <x v="281"/>
    <s v="Melipilla"/>
    <x v="5"/>
    <s v="YO_EMP_SEM._Servicio_de_Apoyo_Integral_SSyO"/>
    <n v="5911"/>
    <n v="35"/>
    <x v="383"/>
    <n v="786075"/>
    <m/>
    <n v="35"/>
    <s v="NO"/>
    <s v="Persona"/>
    <s v="Grupo objetivo del Programa/Componente"/>
    <s v="Personas Integrantes SSYO"/>
    <x v="2"/>
    <s v="Licitación Pública Regular"/>
    <n v="5"/>
    <n v="591105"/>
    <m/>
    <n v="1"/>
    <s v="13-591105-01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m/>
    <x v="12"/>
    <x v="280"/>
    <s v="Melipilla"/>
    <x v="5"/>
    <s v="YO_EMP_SEM._Servicio_de_Apoyo_Integral_SSyO"/>
    <n v="5911"/>
    <n v="25"/>
    <x v="384"/>
    <n v="786075"/>
    <m/>
    <n v="25"/>
    <s v="NO"/>
    <s v="Persona"/>
    <s v="Grupo objetivo del Programa/Componente"/>
    <s v="Personas Integrantes SSYO"/>
    <x v="2"/>
    <s v="Licitación Pública Regular"/>
    <n v="5"/>
    <n v="591105"/>
    <m/>
    <n v="1"/>
    <s v="13-591105-01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4738906"/>
    <m/>
    <m/>
    <m/>
    <m/>
    <n v="4912969"/>
    <m/>
    <n v="19651875"/>
    <n v="19651875"/>
    <s v="OK"/>
    <n v="2"/>
    <m/>
    <m/>
  </r>
  <r>
    <m/>
    <x v="12"/>
    <x v="282"/>
    <s v="Melipilla"/>
    <x v="5"/>
    <s v="YO_EMP_SEM._Servicio_de_Apoyo_Integral_SSyO"/>
    <n v="5911"/>
    <n v="20"/>
    <x v="385"/>
    <n v="786075"/>
    <m/>
    <n v="20"/>
    <s v="NO"/>
    <s v="Persona"/>
    <s v="Grupo objetivo del Programa/Componente"/>
    <s v="Personas Integrantes SSYO"/>
    <x v="2"/>
    <s v="Licitación Pública Regular"/>
    <n v="5"/>
    <n v="591105"/>
    <m/>
    <n v="1"/>
    <s v="13-591105-01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m/>
    <x v="12"/>
    <x v="278"/>
    <s v="Talagante"/>
    <x v="5"/>
    <s v="YO_EMP_SEM._Servicio_de_Apoyo_Integral_SSyO"/>
    <n v="5911"/>
    <n v="15"/>
    <x v="386"/>
    <n v="786075"/>
    <m/>
    <n v="15"/>
    <s v="NO"/>
    <s v="Persona"/>
    <s v="Grupo objetivo del Programa/Componente"/>
    <s v="Personas Integrantes SSYO"/>
    <x v="2"/>
    <s v="Licitación Pública Regular"/>
    <n v="5"/>
    <n v="591105"/>
    <m/>
    <n v="2"/>
    <s v="13-591105-02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8843344"/>
    <m/>
    <m/>
    <m/>
    <m/>
    <n v="2947781"/>
    <m/>
    <n v="11791125"/>
    <n v="11791125"/>
    <s v="OK"/>
    <n v="2"/>
    <m/>
    <m/>
  </r>
  <r>
    <m/>
    <x v="12"/>
    <x v="277"/>
    <s v="Talagante"/>
    <x v="5"/>
    <s v="YO_EMP_SEM._Servicio_de_Apoyo_Integral_SSyO"/>
    <n v="5911"/>
    <n v="35"/>
    <x v="383"/>
    <n v="786075"/>
    <m/>
    <n v="35"/>
    <s v="NO"/>
    <s v="Persona"/>
    <s v="Grupo objetivo del Programa/Componente"/>
    <s v="Personas Integrantes SSYO"/>
    <x v="2"/>
    <s v="Licitación Pública Regular"/>
    <n v="5"/>
    <n v="591105"/>
    <m/>
    <n v="2"/>
    <s v="13-591105-02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  <m/>
    <m/>
  </r>
  <r>
    <m/>
    <x v="12"/>
    <x v="275"/>
    <s v="Talagante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5"/>
    <n v="591105"/>
    <m/>
    <n v="2"/>
    <s v="13-591105-02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m/>
    <x v="12"/>
    <x v="268"/>
    <s v="Chacabuco 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5"/>
    <n v="591105"/>
    <m/>
    <n v="3"/>
    <s v="13-591105-03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m/>
    <x v="12"/>
    <x v="269"/>
    <s v="Chacabuco 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5"/>
    <n v="591105"/>
    <m/>
    <n v="3"/>
    <s v="13-591105-03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m/>
    <x v="12"/>
    <x v="270"/>
    <s v="Chacabuco "/>
    <x v="5"/>
    <s v="YO_EMP_SEM._Servicio_de_Apoyo_Integral_SSyO"/>
    <n v="5911"/>
    <n v="20"/>
    <x v="385"/>
    <n v="786075"/>
    <m/>
    <n v="20"/>
    <s v="NO"/>
    <s v="Persona"/>
    <s v="Grupo objetivo del Programa/Componente"/>
    <s v="Personas Integrantes SSYO"/>
    <x v="2"/>
    <s v="Licitación Pública Regular"/>
    <n v="5"/>
    <n v="591105"/>
    <m/>
    <n v="3"/>
    <s v="13-591105-03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m/>
    <x v="12"/>
    <x v="260"/>
    <s v="Cordillera Sur"/>
    <x v="5"/>
    <s v="YO_EMP_SEM._Servicio_de_Apoyo_Integral_SSyO"/>
    <n v="5911"/>
    <n v="90"/>
    <x v="367"/>
    <n v="790400"/>
    <m/>
    <n v="90"/>
    <s v="NO"/>
    <s v="Persona"/>
    <s v="Grupo objetivo del Programa/Componente"/>
    <s v="Personas Integrantes SSYO"/>
    <x v="2"/>
    <s v="Licitación Pública Regular"/>
    <n v="5"/>
    <n v="591105"/>
    <m/>
    <n v="4"/>
    <s v="13-591105-04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53352000"/>
    <m/>
    <m/>
    <m/>
    <m/>
    <n v="17784000"/>
    <m/>
    <n v="71136000"/>
    <n v="71136000"/>
    <s v="OK"/>
    <n v="2"/>
    <m/>
    <m/>
  </r>
  <r>
    <m/>
    <x v="12"/>
    <x v="283"/>
    <s v="Maipo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5"/>
    <n v="591105"/>
    <m/>
    <n v="5"/>
    <s v="13-591105-0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m/>
    <x v="12"/>
    <x v="284"/>
    <s v="Maipo"/>
    <x v="5"/>
    <s v="YO_EMP_SEM._Servicio_de_Apoyo_Integral_SSyO"/>
    <n v="5911"/>
    <n v="20"/>
    <x v="385"/>
    <n v="786075"/>
    <m/>
    <n v="20"/>
    <s v="NO"/>
    <s v="Persona"/>
    <s v="Grupo objetivo del Programa/Componente"/>
    <s v="Personas Integrantes SSYO"/>
    <x v="2"/>
    <s v="Licitación Pública Regular"/>
    <n v="5"/>
    <n v="591105"/>
    <m/>
    <n v="5"/>
    <s v="13-591105-0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  <m/>
    <m/>
  </r>
  <r>
    <m/>
    <x v="12"/>
    <x v="307"/>
    <s v="Maipo"/>
    <x v="5"/>
    <s v="YO_EMP_SEM._Servicio_de_Apoyo_Integral_SSyO"/>
    <n v="5911"/>
    <n v="30"/>
    <x v="365"/>
    <n v="786075"/>
    <m/>
    <n v="30"/>
    <s v="NO"/>
    <s v="Persona"/>
    <s v="Grupo objetivo del Programa/Componente"/>
    <s v="Personas Integrantes SSYO"/>
    <x v="2"/>
    <s v="Licitación Pública Regular"/>
    <n v="5"/>
    <n v="591105"/>
    <m/>
    <n v="5"/>
    <s v="13-591105-0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  <m/>
    <m/>
  </r>
  <r>
    <m/>
    <x v="12"/>
    <x v="261"/>
    <s v="Cordillera Sur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5"/>
    <n v="591105"/>
    <m/>
    <n v="6"/>
    <s v="13-591105-06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m/>
    <x v="12"/>
    <x v="285"/>
    <s v="Maipo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5"/>
    <n v="591105"/>
    <m/>
    <n v="7"/>
    <s v="13-591105-07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m/>
    <x v="12"/>
    <x v="272"/>
    <s v="Centro Nor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5"/>
    <n v="591105"/>
    <m/>
    <n v="8"/>
    <s v="13-591105-08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m/>
    <x v="12"/>
    <x v="294"/>
    <s v="Centro Nor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5"/>
    <n v="591105"/>
    <m/>
    <n v="8"/>
    <s v="13-591105-08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m/>
    <x v="12"/>
    <x v="271"/>
    <s v="Centro Nor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9"/>
    <s v="13-591105-09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273"/>
    <s v="Centro Nor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9"/>
    <s v="13-591105-09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295"/>
    <s v="Centro Nor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5"/>
    <n v="591105"/>
    <m/>
    <n v="9"/>
    <s v="13-591105-09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m/>
    <x v="12"/>
    <x v="303"/>
    <s v="Orien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10"/>
    <s v="13-591105-10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302"/>
    <s v="Oriente"/>
    <x v="5"/>
    <s v="YO_EMP_SEM._Servicio_de_Apoyo_Integral_SSyO"/>
    <n v="5911"/>
    <n v="60"/>
    <x v="388"/>
    <n v="775000"/>
    <m/>
    <n v="60"/>
    <s v="NO"/>
    <s v="Persona"/>
    <s v="Grupo objetivo del Programa/Componente"/>
    <s v="Personas Integrantes SSYO"/>
    <x v="2"/>
    <s v="Licitación Pública Regular"/>
    <n v="5"/>
    <n v="591105"/>
    <m/>
    <n v="10"/>
    <s v="13-591105-10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34875000"/>
    <m/>
    <m/>
    <m/>
    <m/>
    <n v="11625000"/>
    <m/>
    <n v="46500000"/>
    <n v="46500000"/>
    <s v="OK"/>
    <n v="2"/>
    <m/>
    <m/>
  </r>
  <r>
    <m/>
    <x v="12"/>
    <x v="289"/>
    <s v="Oriente"/>
    <x v="5"/>
    <s v="YO_EMP_SEM._Servicio_de_Apoyo_Integral_SSyO"/>
    <n v="5911"/>
    <n v="20"/>
    <x v="389"/>
    <n v="790400"/>
    <m/>
    <n v="20"/>
    <s v="NO"/>
    <s v="Persona"/>
    <s v="Grupo objetivo del Programa/Componente"/>
    <s v="Personas Integrantes SSYO"/>
    <x v="2"/>
    <s v="Licitación Pública Regular"/>
    <n v="5"/>
    <n v="591105"/>
    <m/>
    <n v="11"/>
    <s v="13-591105-11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m/>
    <x v="12"/>
    <x v="290"/>
    <s v="Oriente"/>
    <x v="5"/>
    <s v="YO_EMP_SEM._Servicio_de_Apoyo_Integral_SSyO"/>
    <n v="5911"/>
    <n v="70"/>
    <x v="390"/>
    <n v="790400"/>
    <m/>
    <n v="70"/>
    <s v="NO"/>
    <s v="Persona"/>
    <s v="Grupo objetivo del Programa/Componente"/>
    <s v="Personas Integrantes SSYO"/>
    <x v="2"/>
    <s v="Licitación Pública Regular"/>
    <n v="5"/>
    <n v="591105"/>
    <m/>
    <n v="11"/>
    <s v="13-591105-11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41496000"/>
    <m/>
    <m/>
    <m/>
    <m/>
    <n v="13832000"/>
    <m/>
    <n v="55328000"/>
    <n v="55328000"/>
    <s v="OK"/>
    <n v="2"/>
    <m/>
    <m/>
  </r>
  <r>
    <m/>
    <x v="12"/>
    <x v="286"/>
    <s v="Ponien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5"/>
    <n v="591105"/>
    <m/>
    <n v="12"/>
    <s v="13-591105-12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m/>
    <x v="12"/>
    <x v="266"/>
    <s v="Poniente"/>
    <x v="5"/>
    <s v="YO_EMP_SEM._Servicio_de_Apoyo_Integral_SSyO"/>
    <n v="5911"/>
    <n v="30"/>
    <x v="373"/>
    <n v="775000"/>
    <m/>
    <n v="30"/>
    <s v="NO"/>
    <s v="Persona"/>
    <s v="Grupo objetivo del Programa/Componente"/>
    <s v="Personas Integrantes SSYO"/>
    <x v="2"/>
    <s v="Licitación Pública Regular"/>
    <n v="5"/>
    <n v="591105"/>
    <m/>
    <n v="13"/>
    <s v="13-591105-13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7437500"/>
    <m/>
    <m/>
    <m/>
    <m/>
    <n v="5812500"/>
    <m/>
    <n v="23250000"/>
    <n v="23250000"/>
    <s v="OK"/>
    <n v="2"/>
    <m/>
    <m/>
  </r>
  <r>
    <m/>
    <x v="12"/>
    <x v="288"/>
    <s v="Poniente"/>
    <x v="5"/>
    <s v="YO_EMP_SEM._Servicio_de_Apoyo_Integral_SSyO"/>
    <n v="5911"/>
    <n v="50"/>
    <x v="374"/>
    <n v="775000"/>
    <m/>
    <n v="50"/>
    <s v="NO"/>
    <s v="Persona"/>
    <s v="Grupo objetivo del Programa/Componente"/>
    <s v="Personas Integrantes SSYO"/>
    <x v="2"/>
    <s v="Licitación Pública Regular"/>
    <n v="5"/>
    <n v="591105"/>
    <m/>
    <n v="13"/>
    <s v="13-591105-13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9062500"/>
    <m/>
    <m/>
    <m/>
    <m/>
    <n v="9687500"/>
    <m/>
    <n v="38750000"/>
    <n v="38750000"/>
    <s v="OK"/>
    <n v="2"/>
    <m/>
    <m/>
  </r>
  <r>
    <m/>
    <x v="12"/>
    <x v="265"/>
    <s v="Poniente"/>
    <x v="5"/>
    <s v="YO_EMP_SEM._Servicio_de_Apoyo_Integral_SSyO"/>
    <n v="5911"/>
    <n v="35"/>
    <x v="375"/>
    <n v="775000"/>
    <m/>
    <n v="35"/>
    <s v="NO"/>
    <s v="Persona"/>
    <s v="Grupo objetivo del Programa/Componente"/>
    <s v="Personas Integrantes SSYO"/>
    <x v="2"/>
    <s v="Licitación Pública Regular"/>
    <n v="5"/>
    <n v="591105"/>
    <m/>
    <n v="14"/>
    <s v="13-591105-14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0343750"/>
    <m/>
    <m/>
    <m/>
    <m/>
    <n v="6781250"/>
    <m/>
    <n v="27125000"/>
    <n v="27125000"/>
    <s v="OK"/>
    <n v="2"/>
    <m/>
    <m/>
  </r>
  <r>
    <m/>
    <x v="12"/>
    <x v="267"/>
    <s v="Poniente"/>
    <x v="5"/>
    <s v="YO_EMP_SEM._Servicio_de_Apoyo_Integral_SSyO"/>
    <n v="5911"/>
    <n v="25"/>
    <x v="391"/>
    <n v="775000"/>
    <m/>
    <n v="25"/>
    <s v="NO"/>
    <s v="Persona"/>
    <s v="Grupo objetivo del Programa/Componente"/>
    <s v="Personas Integrantes SSYO"/>
    <x v="2"/>
    <s v="Licitación Pública Regular"/>
    <n v="5"/>
    <n v="591105"/>
    <m/>
    <n v="14"/>
    <s v="13-591105-14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4531250"/>
    <m/>
    <m/>
    <m/>
    <m/>
    <n v="4843750"/>
    <m/>
    <n v="19375000"/>
    <n v="19375000"/>
    <s v="OK"/>
    <n v="2"/>
    <m/>
    <m/>
  </r>
  <r>
    <m/>
    <x v="12"/>
    <x v="287"/>
    <s v="Ponien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14"/>
    <s v="13-591105-14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264"/>
    <s v="Sur Ponien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15"/>
    <s v="13-591105-1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300"/>
    <s v="Sur Poniente"/>
    <x v="5"/>
    <s v="YO_EMP_SEM._Servicio_de_Apoyo_Integral_SSyO"/>
    <n v="5911"/>
    <n v="20"/>
    <x v="387"/>
    <n v="775000"/>
    <m/>
    <n v="20"/>
    <s v="NO"/>
    <s v="Persona"/>
    <s v="Grupo objetivo del Programa/Componente"/>
    <s v="Personas Integrantes SSYO"/>
    <x v="2"/>
    <s v="Licitación Pública Regular"/>
    <n v="5"/>
    <n v="591105"/>
    <m/>
    <n v="15"/>
    <s v="13-591105-1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  <m/>
    <m/>
  </r>
  <r>
    <m/>
    <x v="12"/>
    <x v="298"/>
    <s v="Sur Poniente"/>
    <x v="5"/>
    <s v="YO_EMP_SEM._Servicio_de_Apoyo_Integral_SSyO"/>
    <n v="5911"/>
    <n v="40"/>
    <x v="368"/>
    <n v="775000"/>
    <m/>
    <n v="40"/>
    <s v="NO"/>
    <s v="Persona"/>
    <s v="Grupo objetivo del Programa/Componente"/>
    <s v="Personas Integrantes SSYO"/>
    <x v="2"/>
    <s v="Licitación Pública Regular"/>
    <n v="5"/>
    <n v="591105"/>
    <m/>
    <n v="15"/>
    <s v="13-591105-15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  <m/>
    <m/>
  </r>
  <r>
    <m/>
    <x v="12"/>
    <x v="297"/>
    <s v="Sur Poniente"/>
    <x v="5"/>
    <s v="YO_EMP_SEM._Servicio_de_Apoyo_Integral_SSyO"/>
    <n v="5911"/>
    <n v="80"/>
    <x v="366"/>
    <n v="775000"/>
    <m/>
    <n v="80"/>
    <s v="NO"/>
    <s v="Persona"/>
    <s v="Grupo objetivo del Programa/Componente"/>
    <s v="Personas Integrantes SSYO"/>
    <x v="2"/>
    <s v="Licitación Pública Regular"/>
    <n v="5"/>
    <n v="591105"/>
    <m/>
    <n v="16"/>
    <s v="13-591105-16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  <m/>
    <m/>
  </r>
  <r>
    <m/>
    <x v="12"/>
    <x v="262"/>
    <s v="Sur Poniente"/>
    <x v="5"/>
    <s v="YO_EMP_SEM._Servicio_de_Apoyo_Integral_SSyO"/>
    <n v="5911"/>
    <n v="20"/>
    <x v="389"/>
    <n v="790400"/>
    <m/>
    <n v="20"/>
    <s v="NO"/>
    <s v="Persona"/>
    <s v="Grupo objetivo del Programa/Componente"/>
    <s v="Personas Integrantes SSYO"/>
    <x v="2"/>
    <s v="Licitación Pública Regular"/>
    <n v="5"/>
    <n v="591105"/>
    <m/>
    <n v="17"/>
    <s v="13-591105-17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m/>
    <x v="12"/>
    <x v="263"/>
    <s v="Sur Poniente"/>
    <x v="5"/>
    <s v="YO_EMP_SEM._Servicio_de_Apoyo_Integral_SSyO"/>
    <n v="5911"/>
    <n v="50"/>
    <x v="379"/>
    <n v="790400"/>
    <m/>
    <n v="50"/>
    <s v="NO"/>
    <s v="Persona"/>
    <s v="Grupo objetivo del Programa/Componente"/>
    <s v="Personas Integrantes SSYO"/>
    <x v="2"/>
    <s v="Licitación Pública Regular"/>
    <n v="5"/>
    <n v="591105"/>
    <m/>
    <n v="17"/>
    <s v="13-591105-17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29640000"/>
    <m/>
    <m/>
    <m/>
    <m/>
    <n v="9880000"/>
    <m/>
    <n v="39520000"/>
    <n v="39520000"/>
    <s v="OK"/>
    <n v="2"/>
    <m/>
    <m/>
  </r>
  <r>
    <m/>
    <x v="12"/>
    <x v="299"/>
    <s v="Sur Poniente"/>
    <x v="5"/>
    <s v="YO_EMP_SEM._Servicio_de_Apoyo_Integral_SSyO"/>
    <n v="5911"/>
    <n v="20"/>
    <x v="389"/>
    <n v="790400"/>
    <m/>
    <n v="20"/>
    <s v="NO"/>
    <s v="Persona"/>
    <s v="Grupo objetivo del Programa/Componente"/>
    <s v="Personas Integrantes SSYO"/>
    <x v="2"/>
    <s v="Licitación Pública Regular"/>
    <n v="5"/>
    <n v="591105"/>
    <m/>
    <n v="17"/>
    <s v="13-591105-17-22"/>
    <m/>
    <d v="2022-03-15T00:00:00"/>
    <n v="17"/>
    <d v="2022-04-01T00:00:00"/>
    <x v="59"/>
    <n v="28"/>
    <x v="59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  <m/>
    <m/>
  </r>
  <r>
    <m/>
    <x v="12"/>
    <x v="296"/>
    <s v="Centro Nor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"/>
    <s v="13-591106-0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68"/>
    <s v="Chacabuco 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"/>
    <s v="13-591106-0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69"/>
    <s v="Chacabuco "/>
    <x v="5"/>
    <s v="YO_EMP_SEM._Servicio_de_Apoyo_Integral_SSyO"/>
    <n v="5911"/>
    <n v="12"/>
    <x v="393"/>
    <n v="854000"/>
    <m/>
    <n v="12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"/>
    <s v="13-591106-0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m/>
    <x v="12"/>
    <x v="270"/>
    <s v="Chacabuco "/>
    <x v="5"/>
    <s v="YO_EMP_SEM._Servicio_de_Apoyo_Integral_SSyO"/>
    <n v="5911"/>
    <n v="8"/>
    <x v="394"/>
    <n v="854000"/>
    <m/>
    <n v="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"/>
    <s v="13-591106-0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m/>
    <x v="12"/>
    <x v="261"/>
    <s v="Cordillera Sur"/>
    <x v="5"/>
    <s v="YO_EMP_SEM._Servicio_de_Apoyo_Integral_SSyO"/>
    <n v="5911"/>
    <n v="35"/>
    <x v="395"/>
    <n v="854000"/>
    <m/>
    <n v="3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2"/>
    <s v="13-591106-0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989000"/>
    <m/>
    <m/>
    <n v="26901000"/>
    <m/>
    <m/>
    <m/>
    <n v="29890000"/>
    <n v="29890000"/>
    <s v="OK"/>
    <n v="2"/>
    <m/>
    <m/>
  </r>
  <r>
    <m/>
    <x v="12"/>
    <x v="305"/>
    <s v="Cordillera Sur"/>
    <x v="5"/>
    <s v="YO_EMP_SEM._Servicio_de_Apoyo_Integral_SSyO"/>
    <n v="5911"/>
    <n v="7"/>
    <x v="396"/>
    <n v="854000"/>
    <m/>
    <n v="7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2"/>
    <s v="13-591106-0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m/>
    <x v="12"/>
    <x v="260"/>
    <s v="Cordillera Sur"/>
    <x v="5"/>
    <s v="YO_EMP_SEM._Servicio_de_Apoyo_Integral_SSyO"/>
    <n v="5911"/>
    <n v="50"/>
    <x v="397"/>
    <n v="854000"/>
    <m/>
    <n v="5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2"/>
    <s v="13-591106-0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0"/>
    <m/>
    <m/>
    <n v="38430000"/>
    <m/>
    <m/>
    <m/>
    <n v="42700000"/>
    <n v="42700000"/>
    <s v="OK"/>
    <n v="2"/>
    <m/>
    <m/>
  </r>
  <r>
    <m/>
    <x v="12"/>
    <x v="306"/>
    <s v="Cordillera Sur"/>
    <x v="5"/>
    <s v="YO_EMP_SEM._Servicio_de_Apoyo_Integral_SSyO"/>
    <n v="5911"/>
    <n v="5"/>
    <x v="398"/>
    <n v="854000"/>
    <m/>
    <n v="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2"/>
    <s v="13-591106-0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m/>
    <x v="12"/>
    <x v="283"/>
    <s v="Maipo"/>
    <x v="5"/>
    <s v="YO_EMP_SEM._Servicio_de_Apoyo_Integral_SSyO"/>
    <n v="5911"/>
    <n v="16"/>
    <x v="399"/>
    <n v="854000"/>
    <m/>
    <n v="16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3"/>
    <s v="13-591106-03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m/>
    <x v="12"/>
    <x v="307"/>
    <s v="Maipo"/>
    <x v="5"/>
    <s v="YO_EMP_SEM._Servicio_de_Apoyo_Integral_SSyO"/>
    <n v="5911"/>
    <n v="8"/>
    <x v="394"/>
    <n v="854000"/>
    <m/>
    <n v="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3"/>
    <s v="13-591106-03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m/>
    <x v="12"/>
    <x v="284"/>
    <s v="Maipo"/>
    <x v="5"/>
    <s v="YO_EMP_SEM._Servicio_de_Apoyo_Integral_SSyO"/>
    <n v="5911"/>
    <n v="12"/>
    <x v="393"/>
    <n v="854000"/>
    <m/>
    <n v="12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3"/>
    <s v="13-591106-03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m/>
    <x v="12"/>
    <x v="285"/>
    <s v="Maipo"/>
    <x v="5"/>
    <s v="YO_EMP_SEM._Servicio_de_Apoyo_Integral_SSyO"/>
    <n v="5911"/>
    <n v="30"/>
    <x v="400"/>
    <n v="854000"/>
    <m/>
    <n v="3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3"/>
    <s v="13-591106-03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m/>
    <x v="12"/>
    <x v="308"/>
    <s v="Melipilla"/>
    <x v="5"/>
    <s v="YO_EMP_SEM._Servicio_de_Apoyo_Integral_SSyO"/>
    <n v="5911"/>
    <n v="5"/>
    <x v="398"/>
    <n v="854000"/>
    <m/>
    <n v="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4"/>
    <s v="13-591106-04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m/>
    <x v="12"/>
    <x v="281"/>
    <s v="Melipilla"/>
    <x v="5"/>
    <s v="YO_EMP_SEM._Servicio_de_Apoyo_Integral_SSyO"/>
    <n v="5911"/>
    <n v="8"/>
    <x v="394"/>
    <n v="854000"/>
    <m/>
    <n v="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4"/>
    <s v="13-591106-04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m/>
    <x v="12"/>
    <x v="282"/>
    <s v="Melipilla"/>
    <x v="5"/>
    <s v="YO_EMP_SEM._Servicio_de_Apoyo_Integral_SSyO"/>
    <n v="5911"/>
    <n v="7"/>
    <x v="396"/>
    <n v="854000"/>
    <m/>
    <n v="7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4"/>
    <s v="13-591106-04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m/>
    <x v="12"/>
    <x v="280"/>
    <s v="Melipilla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4"/>
    <s v="13-591106-04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79"/>
    <s v="Melipilla"/>
    <x v="5"/>
    <s v="YO_EMP_SEM._Servicio_de_Apoyo_Integral_SSyO"/>
    <n v="5911"/>
    <n v="7"/>
    <x v="396"/>
    <n v="854000"/>
    <m/>
    <n v="7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4"/>
    <s v="13-591106-04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m/>
    <x v="12"/>
    <x v="274"/>
    <s v="Talagante"/>
    <x v="5"/>
    <s v="YO_EMP_SEM._Servicio_de_Apoyo_Integral_SSyO"/>
    <n v="5911"/>
    <n v="10"/>
    <x v="402"/>
    <n v="854000"/>
    <m/>
    <n v="1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5"/>
    <s v="13-591106-05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m/>
    <x v="12"/>
    <x v="275"/>
    <s v="Talagante"/>
    <x v="5"/>
    <s v="YO_EMP_SEM._Servicio_de_Apoyo_Integral_SSyO"/>
    <n v="5911"/>
    <n v="8"/>
    <x v="394"/>
    <n v="854000"/>
    <m/>
    <n v="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5"/>
    <s v="13-591106-05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  <m/>
    <m/>
  </r>
  <r>
    <m/>
    <x v="12"/>
    <x v="276"/>
    <s v="Talagante"/>
    <x v="5"/>
    <s v="YO_EMP_SEM._Servicio_de_Apoyo_Integral_SSyO"/>
    <n v="5911"/>
    <n v="12"/>
    <x v="393"/>
    <n v="854000"/>
    <m/>
    <n v="12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5"/>
    <s v="13-591106-05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m/>
    <x v="12"/>
    <x v="277"/>
    <s v="Talagan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5"/>
    <s v="13-591106-05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78"/>
    <s v="Talagan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5"/>
    <s v="13-591106-05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72"/>
    <s v="Centro Norte"/>
    <x v="5"/>
    <s v="YO_EMP_SEM._Servicio_de_Apoyo_Integral_SSyO"/>
    <n v="5911"/>
    <n v="16"/>
    <x v="399"/>
    <n v="854000"/>
    <m/>
    <n v="16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  <m/>
    <m/>
  </r>
  <r>
    <m/>
    <x v="12"/>
    <x v="294"/>
    <s v="Centro Nor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95"/>
    <s v="Centro Norte"/>
    <x v="5"/>
    <s v="YO_EMP_SEM._Servicio_de_Apoyo_Integral_SSyO"/>
    <n v="5911"/>
    <n v="10"/>
    <x v="402"/>
    <n v="854000"/>
    <m/>
    <n v="1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  <m/>
    <m/>
  </r>
  <r>
    <m/>
    <x v="12"/>
    <x v="304"/>
    <s v="Centro Norte"/>
    <x v="5"/>
    <s v="YO_EMP_SEM._Servicio_de_Apoyo_Integral_SSyO"/>
    <n v="5911"/>
    <n v="5"/>
    <x v="398"/>
    <n v="854000"/>
    <m/>
    <n v="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m/>
    <x v="12"/>
    <x v="271"/>
    <s v="Centro Nor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73"/>
    <s v="Centro Norte"/>
    <x v="5"/>
    <s v="YO_EMP_SEM._Servicio_de_Apoyo_Integral_SSyO"/>
    <n v="5911"/>
    <n v="23"/>
    <x v="403"/>
    <n v="854000"/>
    <m/>
    <n v="23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6"/>
    <s v="13-591106-06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964200"/>
    <m/>
    <m/>
    <n v="17677800"/>
    <m/>
    <m/>
    <m/>
    <n v="19642000"/>
    <n v="19642000"/>
    <s v="OK"/>
    <n v="2"/>
    <m/>
    <m/>
  </r>
  <r>
    <m/>
    <x v="12"/>
    <x v="302"/>
    <s v="Oriente"/>
    <x v="5"/>
    <s v="YO_EMP_SEM._Servicio_de_Apoyo_Integral_SSyO"/>
    <n v="5911"/>
    <n v="30"/>
    <x v="400"/>
    <n v="854000"/>
    <m/>
    <n v="3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7"/>
    <s v="13-591106-07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m/>
    <x v="12"/>
    <x v="289"/>
    <s v="Orien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7"/>
    <s v="13-591106-07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92"/>
    <s v="Orien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7"/>
    <s v="13-591106-07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309"/>
    <s v="Oriente"/>
    <x v="5"/>
    <s v="YO_EMP_SEM._Servicio_de_Apoyo_Integral_SSyO"/>
    <n v="5911"/>
    <n v="7"/>
    <x v="396"/>
    <n v="854000"/>
    <m/>
    <n v="7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m/>
    <x v="12"/>
    <x v="303"/>
    <s v="Oriente"/>
    <x v="5"/>
    <s v="YO_EMP_SEM._Servicio_de_Apoyo_Integral_SSyO"/>
    <n v="5911"/>
    <n v="5"/>
    <x v="398"/>
    <n v="854000"/>
    <m/>
    <n v="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m/>
    <x v="12"/>
    <x v="293"/>
    <s v="Oriente"/>
    <x v="5"/>
    <s v="YO_EMP_SEM._Servicio_de_Apoyo_Integral_SSyO"/>
    <n v="5911"/>
    <n v="7"/>
    <x v="396"/>
    <n v="854000"/>
    <m/>
    <n v="7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  <m/>
    <m/>
  </r>
  <r>
    <m/>
    <x v="12"/>
    <x v="290"/>
    <s v="Oriente"/>
    <x v="5"/>
    <s v="YO_EMP_SEM._Servicio_de_Apoyo_Integral_SSyO"/>
    <n v="5911"/>
    <n v="25"/>
    <x v="404"/>
    <n v="854000"/>
    <m/>
    <n v="2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m/>
    <x v="12"/>
    <x v="310"/>
    <s v="Oriente"/>
    <x v="5"/>
    <s v="YO_EMP_SEM._Servicio_de_Apoyo_Integral_SSyO"/>
    <n v="5911"/>
    <n v="5"/>
    <x v="398"/>
    <n v="854000"/>
    <m/>
    <n v="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  <m/>
    <m/>
  </r>
  <r>
    <m/>
    <x v="12"/>
    <x v="291"/>
    <s v="Oriente"/>
    <x v="5"/>
    <s v="YO_EMP_SEM._Servicio_de_Apoyo_Integral_SSyO"/>
    <n v="5911"/>
    <n v="18"/>
    <x v="405"/>
    <n v="854000"/>
    <m/>
    <n v="1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8"/>
    <s v="13-591106-08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m/>
    <x v="12"/>
    <x v="286"/>
    <s v="Poniente"/>
    <x v="5"/>
    <s v="YO_EMP_SEM._Servicio_de_Apoyo_Integral_SSyO"/>
    <n v="5911"/>
    <n v="30"/>
    <x v="400"/>
    <n v="854000"/>
    <m/>
    <n v="3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9"/>
    <s v="13-591106-09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  <m/>
    <m/>
  </r>
  <r>
    <m/>
    <x v="12"/>
    <x v="265"/>
    <s v="Ponien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9"/>
    <s v="13-591106-09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67"/>
    <s v="Poniente"/>
    <x v="5"/>
    <s v="YO_EMP_SEM._Servicio_de_Apoyo_Integral_SSyO"/>
    <n v="5911"/>
    <n v="15"/>
    <x v="392"/>
    <n v="854000"/>
    <m/>
    <n v="1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9"/>
    <s v="13-591106-09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  <m/>
    <m/>
  </r>
  <r>
    <m/>
    <x v="12"/>
    <x v="266"/>
    <s v="Ponien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0"/>
    <s v="13-591106-10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88"/>
    <s v="Ponien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0"/>
    <s v="13-591106-10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87"/>
    <s v="Poniente"/>
    <x v="5"/>
    <s v="YO_EMP_SEM._Servicio_de_Apoyo_Integral_SSyO"/>
    <n v="5911"/>
    <n v="25"/>
    <x v="404"/>
    <n v="854000"/>
    <m/>
    <n v="2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0"/>
    <s v="13-591106-10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m/>
    <x v="12"/>
    <x v="264"/>
    <s v="Sur Poniente"/>
    <x v="5"/>
    <s v="YO_EMP_SEM._Servicio_de_Apoyo_Integral_SSyO"/>
    <n v="5911"/>
    <n v="13"/>
    <x v="406"/>
    <n v="854000"/>
    <m/>
    <n v="13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1"/>
    <s v="13-591106-1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110200"/>
    <m/>
    <m/>
    <n v="9991800"/>
    <m/>
    <m/>
    <m/>
    <n v="11102000"/>
    <n v="11102000"/>
    <s v="OK"/>
    <n v="2"/>
    <m/>
    <m/>
  </r>
  <r>
    <m/>
    <x v="12"/>
    <x v="262"/>
    <s v="Sur Poniente"/>
    <x v="5"/>
    <s v="YO_EMP_SEM._Servicio_de_Apoyo_Integral_SSyO"/>
    <n v="5911"/>
    <n v="25"/>
    <x v="404"/>
    <n v="854000"/>
    <m/>
    <n v="2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1"/>
    <s v="13-591106-1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m/>
    <x v="12"/>
    <x v="300"/>
    <s v="Sur Poniente"/>
    <x v="5"/>
    <s v="YO_EMP_SEM._Servicio_de_Apoyo_Integral_SSyO"/>
    <n v="5911"/>
    <n v="12"/>
    <x v="393"/>
    <n v="854000"/>
    <m/>
    <n v="12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1"/>
    <s v="13-591106-1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m/>
    <x v="12"/>
    <x v="298"/>
    <s v="Sur Ponien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1"/>
    <s v="13-591106-11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2"/>
    <x v="297"/>
    <s v="Sur Poniente"/>
    <x v="5"/>
    <s v="YO_EMP_SEM._Servicio_de_Apoyo_Integral_SSyO"/>
    <n v="5911"/>
    <n v="25"/>
    <x v="404"/>
    <n v="854000"/>
    <m/>
    <n v="25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2"/>
    <s v="13-591106-1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  <m/>
    <m/>
  </r>
  <r>
    <m/>
    <x v="12"/>
    <x v="263"/>
    <s v="Sur Poniente"/>
    <x v="5"/>
    <s v="YO_EMP_SEM._Servicio_de_Apoyo_Integral_SSyO"/>
    <n v="5911"/>
    <n v="18"/>
    <x v="405"/>
    <n v="854000"/>
    <m/>
    <n v="18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2"/>
    <s v="13-591106-1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  <m/>
    <m/>
  </r>
  <r>
    <m/>
    <x v="12"/>
    <x v="301"/>
    <s v="Sur Poniente"/>
    <x v="5"/>
    <s v="YO_EMP_SEM._Servicio_de_Apoyo_Integral_SSyO"/>
    <n v="5911"/>
    <n v="12"/>
    <x v="393"/>
    <n v="854000"/>
    <m/>
    <n v="12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2"/>
    <s v="13-591106-1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  <m/>
    <m/>
  </r>
  <r>
    <m/>
    <x v="12"/>
    <x v="299"/>
    <s v="Sur Poniente"/>
    <x v="5"/>
    <s v="YO_EMP_SEM._Servicio_de_Apoyo_Integral_SSyO"/>
    <n v="5911"/>
    <n v="20"/>
    <x v="401"/>
    <n v="854000"/>
    <m/>
    <n v="20"/>
    <s v="NO"/>
    <s v="Persona"/>
    <s v="Grupo objetivo del Programa/Componente"/>
    <s v="Usuarios/as Programa YES SSYO 2020-2021, que cumplen con requisitos para acceder a un segundo nivel."/>
    <x v="3"/>
    <s v="Licitación Pública Regular"/>
    <n v="6"/>
    <n v="591106"/>
    <m/>
    <n v="12"/>
    <s v="13-591106-12-22"/>
    <m/>
    <m/>
    <m/>
    <s v="--"/>
    <x v="74"/>
    <n v="20"/>
    <x v="54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  <m/>
    <m/>
  </r>
  <r>
    <m/>
    <x v="13"/>
    <x v="311"/>
    <s v="Norte Grande"/>
    <x v="0"/>
    <s v="Fortalecimiento_Planes_de_Trabajo_Comunitario"/>
    <n v="3882"/>
    <n v="45"/>
    <x v="407"/>
    <n v="492026.7111111111"/>
    <n v="45"/>
    <m/>
    <s v="SI"/>
    <s v="Hogar (Aplica en Acción)"/>
    <s v="Grupo objetivo del Programa/Componente"/>
    <s v="3 comunidades con las cuales se trabajo en el Acción en Familia 2020"/>
    <x v="0"/>
    <s v="Licitación Pública Regular"/>
    <s v="01"/>
    <s v="388201"/>
    <s v="14"/>
    <s v="03"/>
    <s v="14-388201-03-22"/>
    <m/>
    <m/>
    <m/>
    <s v="--"/>
    <x v="75"/>
    <n v="21"/>
    <x v="19"/>
    <d v="2022-02-10T00:00:00"/>
    <n v="21"/>
    <d v="2022-03-03T00:00:00"/>
    <d v="2022-03-07T00:00:00"/>
    <n v="21"/>
    <d v="2022-03-28T00:00:00"/>
    <n v="10"/>
    <d v="2023-01-28T00:00:00"/>
    <d v="2023-03-29T00:00:00"/>
    <m/>
    <m/>
    <m/>
    <n v="3321180.3"/>
    <m/>
    <m/>
    <m/>
    <n v="18820021.699999999"/>
    <m/>
    <m/>
    <m/>
    <m/>
    <n v="22141202"/>
    <n v="22141202"/>
    <s v="OK"/>
    <n v="2"/>
    <m/>
    <m/>
  </r>
  <r>
    <m/>
    <x v="13"/>
    <x v="312"/>
    <s v="Ruca Suyai"/>
    <x v="0"/>
    <s v="Fortalecimiento_Planes_de_Trabajo_Familiar"/>
    <n v="3881"/>
    <n v="25"/>
    <x v="408"/>
    <n v="650000"/>
    <n v="25"/>
    <m/>
    <s v="SI"/>
    <s v="Hogar (Aplica en Acción)"/>
    <s v="Niños, niñas y jóvenes"/>
    <s v="Familia relaciondas a hogar de niñas Ruca Suyai"/>
    <x v="0"/>
    <s v="Licitación Pública Regular"/>
    <s v="02"/>
    <s v="388102"/>
    <s v="14"/>
    <s v="04"/>
    <s v="14-388102-04-22"/>
    <m/>
    <m/>
    <m/>
    <s v="--"/>
    <x v="32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2437500"/>
    <m/>
    <m/>
    <m/>
    <n v="13812500"/>
    <m/>
    <m/>
    <m/>
    <m/>
    <n v="16250000"/>
    <n v="16250000"/>
    <s v="OK"/>
    <n v="2"/>
    <m/>
    <m/>
  </r>
  <r>
    <m/>
    <x v="13"/>
    <x v="313"/>
    <s v="Sector Urbano"/>
    <x v="0"/>
    <s v="Fortalecimiento_Planes_de_Trabajo_Familiar"/>
    <n v="3881"/>
    <n v="56"/>
    <x v="409"/>
    <n v="665178.57142857148"/>
    <m/>
    <n v="56"/>
    <s v="SI"/>
    <s v="Hogar (Aplica en Acción)"/>
    <s v="Grupo objetivo del Programa/Componente"/>
    <s v="Familias relacionadas a programas del cesfam"/>
    <x v="0"/>
    <s v="Licitación Pública Regular"/>
    <s v="02"/>
    <s v="388102"/>
    <s v="14"/>
    <s v="04"/>
    <s v="14-388102-04-22"/>
    <m/>
    <m/>
    <m/>
    <s v="--"/>
    <x v="32"/>
    <n v="21"/>
    <x v="15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5587500"/>
    <m/>
    <m/>
    <m/>
    <n v="31662500"/>
    <m/>
    <m/>
    <m/>
    <m/>
    <n v="37250000"/>
    <n v="37250000"/>
    <s v="OK"/>
    <n v="2"/>
    <m/>
    <m/>
  </r>
  <r>
    <m/>
    <x v="13"/>
    <x v="7"/>
    <s v="Provicnia de Ranco"/>
    <x v="1"/>
    <s v="Financiamiento_iniciativas_autogestionadas"/>
    <n v="3701"/>
    <n v="3"/>
    <x v="34"/>
    <n v="2088000"/>
    <n v="3"/>
    <m/>
    <s v="SI"/>
    <s v="Organización (Aplica en Accion Autogestonada)"/>
    <s v="Grupo objetivo del Programa/Componente"/>
    <s v="Organizaciones (comunitarias, funcionales y territoriales, regidas por ley 19.418) de Adultos mayores"/>
    <x v="1"/>
    <s v="Licitación Pública Regular"/>
    <s v="01"/>
    <s v="370101"/>
    <s v="14"/>
    <s v="01"/>
    <s v="14-370101-01-22"/>
    <m/>
    <m/>
    <m/>
    <s v="--"/>
    <x v="8"/>
    <n v="30"/>
    <x v="83"/>
    <d v="2022-05-06T00:00:00"/>
    <n v="14"/>
    <d v="2022-05-20T00:00:00"/>
    <d v="2022-05-23T00:00:00"/>
    <n v="21"/>
    <d v="2022-06-13T00:00:00"/>
    <n v="6"/>
    <d v="2022-12-13T00:00:00"/>
    <d v="2023-02-11T00:00:00"/>
    <m/>
    <m/>
    <m/>
    <m/>
    <m/>
    <n v="6264000"/>
    <m/>
    <m/>
    <m/>
    <m/>
    <m/>
    <m/>
    <n v="6264000"/>
    <n v="6264000"/>
    <s v="OK"/>
    <n v="1"/>
    <m/>
    <m/>
  </r>
  <r>
    <m/>
    <x v="13"/>
    <x v="314"/>
    <s v="Tralcao"/>
    <x v="2"/>
    <s v="Accion_local_territorios_vulnerables"/>
    <n v="7233"/>
    <n v="1"/>
    <x v="5"/>
    <n v="35700000"/>
    <n v="1"/>
    <m/>
    <s v="NO"/>
    <s v="Territorios/Barrios (Aplica en Acción Local)"/>
    <s v="Campamento y barrios prioritarios"/>
    <s v="Sector rural con trabajo comunitario de rescate del humedal por conflicto ambiental"/>
    <x v="0"/>
    <s v="Licitación Pública Regular"/>
    <s v="01"/>
    <s v="723301"/>
    <s v="14"/>
    <s v="02"/>
    <s v="14-723301-02-22"/>
    <m/>
    <m/>
    <m/>
    <s v="--"/>
    <x v="2"/>
    <n v="21"/>
    <x v="33"/>
    <d v="2022-03-18T00:00:00"/>
    <n v="19"/>
    <d v="2022-04-06T00:00:00"/>
    <d v="2022-04-08T00:00:00"/>
    <n v="21"/>
    <d v="2022-04-29T00:00:00"/>
    <n v="11"/>
    <d v="2023-03-29T00:00:00"/>
    <d v="2023-05-28T00:00:00"/>
    <m/>
    <m/>
    <m/>
    <n v="5355000"/>
    <m/>
    <m/>
    <m/>
    <n v="30345000"/>
    <m/>
    <m/>
    <m/>
    <m/>
    <n v="35700000"/>
    <n v="35700000"/>
    <s v="OK"/>
    <n v="2"/>
    <m/>
    <m/>
  </r>
  <r>
    <m/>
    <x v="13"/>
    <x v="311"/>
    <s v="Comunal"/>
    <x v="6"/>
    <s v="YO_TR_SSyO_Apoyo_a_tu_Plan_Laboral"/>
    <n v="8913"/>
    <n v="24"/>
    <x v="268"/>
    <n v="636000"/>
    <m/>
    <n v="24"/>
    <s v="NO"/>
    <s v="Persona"/>
    <s v="Grupo objetivo del Programa/Componente"/>
    <s v="Personas que participen del programa Familia con plan laboral"/>
    <x v="3"/>
    <s v="Licitación Pública Regular"/>
    <s v="01"/>
    <s v="891301"/>
    <s v="14"/>
    <s v="05"/>
    <s v="14-891301-05-22"/>
    <m/>
    <m/>
    <m/>
    <s v="--"/>
    <x v="19"/>
    <n v="21"/>
    <x v="73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289600"/>
    <m/>
    <m/>
    <n v="12974400"/>
    <m/>
    <m/>
    <m/>
    <m/>
    <m/>
    <n v="15264000"/>
    <n v="15264000"/>
    <s v="OK"/>
    <n v="2"/>
    <m/>
    <m/>
  </r>
  <r>
    <m/>
    <x v="13"/>
    <x v="313"/>
    <s v="Comunal"/>
    <x v="6"/>
    <s v="YO_TR_SSyO_Apoyo_a_tu_Plan_Laboral"/>
    <n v="8913"/>
    <n v="5"/>
    <x v="112"/>
    <n v="636000"/>
    <m/>
    <n v="5"/>
    <s v="NO"/>
    <s v="Persona"/>
    <s v="Grupo objetivo del Programa/Componente"/>
    <s v="Personas que participen del programa Familia con plan laboral"/>
    <x v="3"/>
    <s v="Licitación Pública Regular"/>
    <s v="01"/>
    <s v="891301"/>
    <s v="14"/>
    <s v="05"/>
    <s v="14-891301-05-22"/>
    <m/>
    <m/>
    <m/>
    <s v="--"/>
    <x v="19"/>
    <n v="21"/>
    <x v="73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477000"/>
    <m/>
    <m/>
    <n v="2703000"/>
    <m/>
    <m/>
    <m/>
    <m/>
    <m/>
    <n v="3180000"/>
    <n v="3180000"/>
    <s v="OK"/>
    <n v="2"/>
    <m/>
    <m/>
  </r>
  <r>
    <m/>
    <x v="13"/>
    <x v="315"/>
    <s v="Comunal"/>
    <x v="6"/>
    <s v="YO_TR_SSyO_Apoyo_a_tu_Plan_Laboral"/>
    <n v="8913"/>
    <n v="10"/>
    <x v="105"/>
    <n v="636000"/>
    <m/>
    <n v="10"/>
    <s v="NO"/>
    <s v="Persona"/>
    <s v="Grupo objetivo del Programa/Componente"/>
    <s v="Personas que participen del programa Familia con plan laboral"/>
    <x v="3"/>
    <s v="Licitación Pública Regular"/>
    <s v="01"/>
    <s v="891301"/>
    <s v="14"/>
    <s v="05"/>
    <s v="14-891301-05-22"/>
    <m/>
    <m/>
    <m/>
    <s v="--"/>
    <x v="19"/>
    <n v="21"/>
    <x v="73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954000"/>
    <m/>
    <m/>
    <n v="5406000"/>
    <m/>
    <m/>
    <m/>
    <m/>
    <m/>
    <n v="6360000"/>
    <n v="6360000"/>
    <s v="OK"/>
    <n v="2"/>
    <m/>
    <m/>
  </r>
  <r>
    <m/>
    <x v="13"/>
    <x v="7"/>
    <s v="Territorio"/>
    <x v="6"/>
    <s v="YO_TR_SSyO_Apoyo_a_tu_Plan_Laboral"/>
    <n v="8913"/>
    <n v="3"/>
    <x v="106"/>
    <n v="636000"/>
    <m/>
    <n v="3"/>
    <s v="NO"/>
    <s v="Persona"/>
    <s v="Grupo objetivo del Programa/Componente"/>
    <s v="Personas que formen parte de los Programas Calle; Camino; Vínculos "/>
    <x v="3"/>
    <s v="Licitación Pública Regular"/>
    <s v="01"/>
    <s v="891301"/>
    <s v="14"/>
    <s v="05"/>
    <s v="14-891301-05-22"/>
    <m/>
    <m/>
    <m/>
    <s v="--"/>
    <x v="19"/>
    <n v="21"/>
    <x v="73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86200"/>
    <m/>
    <m/>
    <n v="1621800"/>
    <m/>
    <m/>
    <m/>
    <m/>
    <m/>
    <n v="1908000"/>
    <n v="1908000"/>
    <s v="OK"/>
    <n v="2"/>
    <m/>
    <m/>
  </r>
  <r>
    <m/>
    <x v="13"/>
    <x v="316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s v="15"/>
    <s v="14-488301-15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17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s v="15"/>
    <s v="14-488301-15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18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s v="15"/>
    <s v="14-488301-15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19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s v="15"/>
    <s v="14-488301-15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14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n v="17"/>
    <s v="14-488301-17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20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n v="17"/>
    <s v="14-488301-17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21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n v="17"/>
    <s v="14-488301-17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312"/>
    <s v="Comunal"/>
    <x v="3"/>
    <s v="YO_EMPR._Avanzado"/>
    <n v="4883"/>
    <n v="6"/>
    <x v="410"/>
    <n v="977500"/>
    <n v="6"/>
    <m/>
    <s v="SI"/>
    <s v="Persona"/>
    <s v="Grupo objetivo del Programa/Componente"/>
    <s v="Foco Comercio Digital  (Evento exclusivo y revisar mensaje comunicacional)"/>
    <x v="2"/>
    <s v="Licitación Pública Regular"/>
    <s v="01"/>
    <s v="488301"/>
    <s v="14"/>
    <n v="17"/>
    <s v="14-488301-17-22"/>
    <m/>
    <d v="2021-03-21T00:00:00"/>
    <n v="20"/>
    <d v="2021-04-10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s v="Piloto"/>
    <x v="13"/>
    <x v="311"/>
    <s v="Comunal Piloto Metodología"/>
    <x v="3"/>
    <s v="YO_EMPR._Avanzado_Piloto"/>
    <n v="4874"/>
    <n v="6"/>
    <x v="410"/>
    <n v="977500"/>
    <n v="6"/>
    <m/>
    <s v="SI"/>
    <s v="Persona"/>
    <s v="Otro"/>
    <s v="Rediseño contenidos"/>
    <x v="2"/>
    <s v="Licitación Pública Regular"/>
    <s v="02"/>
    <s v="487402"/>
    <s v="14"/>
    <s v="16"/>
    <s v="14-487402-16-22"/>
    <m/>
    <d v="2021-03-14T00:00:00"/>
    <n v="20"/>
    <d v="2021-04-03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s v="Piloto"/>
    <x v="13"/>
    <x v="315"/>
    <s v="Comunal Piloto Metodología"/>
    <x v="3"/>
    <s v="YO_EMPR._Avanzado_Piloto"/>
    <n v="4874"/>
    <n v="6"/>
    <x v="410"/>
    <n v="977500"/>
    <n v="6"/>
    <m/>
    <s v="SI"/>
    <s v="Persona"/>
    <s v="Otro"/>
    <s v="Rediseño contenidos"/>
    <x v="2"/>
    <s v="Licitación Pública Regular"/>
    <s v="02"/>
    <s v="487402"/>
    <s v="14"/>
    <s v="16"/>
    <s v="14-487402-16-22"/>
    <m/>
    <d v="2021-03-14T00:00:00"/>
    <n v="20"/>
    <d v="2021-04-03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s v="Piloto"/>
    <x v="13"/>
    <x v="322"/>
    <s v="Comunal Piloto Metodología"/>
    <x v="3"/>
    <s v="YO_EMPR._Avanzado_Piloto"/>
    <n v="4874"/>
    <n v="6"/>
    <x v="410"/>
    <n v="977500"/>
    <n v="6"/>
    <m/>
    <s v="SI"/>
    <s v="Persona"/>
    <s v="Otro"/>
    <s v="Rediseño contenidos"/>
    <x v="2"/>
    <s v="Licitación Pública Regular"/>
    <s v="02"/>
    <s v="487402"/>
    <s v="14"/>
    <s v="16"/>
    <s v="14-487402-16-22"/>
    <m/>
    <d v="2021-03-14T00:00:00"/>
    <n v="20"/>
    <d v="2021-04-03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s v="Piloto"/>
    <x v="13"/>
    <x v="313"/>
    <s v="Comunal Piloto Metodología"/>
    <x v="3"/>
    <s v="YO_EMPR._Avanzado_Piloto"/>
    <n v="4874"/>
    <n v="6"/>
    <x v="410"/>
    <n v="977500"/>
    <n v="6"/>
    <m/>
    <s v="SI"/>
    <s v="Persona"/>
    <s v="Otro"/>
    <s v="Rediseño contenidos"/>
    <x v="2"/>
    <s v="Licitación Pública Regular"/>
    <s v="02"/>
    <s v="487402"/>
    <s v="14"/>
    <s v="16"/>
    <s v="14-487402-16-22"/>
    <m/>
    <d v="2021-03-14T00:00:00"/>
    <n v="20"/>
    <d v="2021-04-03T00:00:00"/>
    <x v="28"/>
    <n v="21"/>
    <x v="4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  <m/>
    <m/>
  </r>
  <r>
    <m/>
    <x v="13"/>
    <x v="7"/>
    <s v="Regional"/>
    <x v="3"/>
    <s v="YO_EMPR._Básico"/>
    <n v="4881"/>
    <n v="15"/>
    <x v="411"/>
    <n v="940000"/>
    <n v="15"/>
    <m/>
    <s v="SI"/>
    <s v="Persona"/>
    <s v="Otro"/>
    <s v="Personas derivadas del Convenio con Senda"/>
    <x v="0"/>
    <s v="Licitación Pública Regular"/>
    <s v="03"/>
    <s v="488103"/>
    <s v="14"/>
    <n v="18"/>
    <s v="14-488103-18-22"/>
    <m/>
    <m/>
    <m/>
    <s v="--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115000"/>
    <m/>
    <m/>
    <m/>
    <n v="11985000"/>
    <m/>
    <m/>
    <m/>
    <m/>
    <n v="14100000"/>
    <n v="14100000"/>
    <s v="OK"/>
    <n v="2"/>
    <m/>
    <m/>
  </r>
  <r>
    <m/>
    <x v="13"/>
    <x v="311"/>
    <s v="Comunal"/>
    <x v="3"/>
    <s v="YO_EMPR._Básico"/>
    <n v="4881"/>
    <n v="20"/>
    <x v="412"/>
    <n v="940000"/>
    <n v="20"/>
    <m/>
    <s v="SI"/>
    <s v="Persona"/>
    <s v="Grupo objetivo del Programa/Componente"/>
    <m/>
    <x v="2"/>
    <s v="Licitación Pública Regular"/>
    <s v="03"/>
    <s v="488103"/>
    <s v="14"/>
    <n v="18"/>
    <s v="14-488103-18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820000"/>
    <m/>
    <m/>
    <m/>
    <n v="15980000"/>
    <m/>
    <m/>
    <m/>
    <m/>
    <n v="18800000"/>
    <n v="18800000"/>
    <s v="OK"/>
    <n v="2"/>
    <m/>
    <m/>
  </r>
  <r>
    <m/>
    <x v="13"/>
    <x v="313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8"/>
    <s v="14-488103-18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15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8"/>
    <s v="14-488103-18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22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8"/>
    <s v="14-488103-18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21"/>
    <s v="Aylin"/>
    <x v="3"/>
    <s v="YO_EMPR._Básico"/>
    <n v="4881"/>
    <n v="4"/>
    <x v="414"/>
    <n v="940000"/>
    <n v="4"/>
    <m/>
    <s v="SI"/>
    <s v="Persona"/>
    <s v="Grupo objetivo del Programa/Componente"/>
    <s v="Personas que viven en el territorio donde se ejecuto el programaAcción Local"/>
    <x v="2"/>
    <s v="Licitación Pública Regular"/>
    <s v="03"/>
    <s v="488103"/>
    <s v="14"/>
    <n v="19"/>
    <s v="14-488103-19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m/>
    <x v="13"/>
    <x v="321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9"/>
    <s v="14-488103-19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20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9"/>
    <s v="14-488103-19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14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9"/>
    <s v="14-488103-19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312"/>
    <s v="Comunal"/>
    <x v="3"/>
    <s v="YO_EMPR._Básico"/>
    <n v="4881"/>
    <n v="10"/>
    <x v="413"/>
    <n v="940000"/>
    <n v="10"/>
    <m/>
    <s v="SI"/>
    <s v="Persona"/>
    <s v="Grupo objetivo del Programa/Componente"/>
    <m/>
    <x v="2"/>
    <s v="Licitación Pública Regular"/>
    <s v="03"/>
    <s v="488103"/>
    <s v="14"/>
    <n v="19"/>
    <s v="14-488103-19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s v="Piloto"/>
    <x v="13"/>
    <x v="318"/>
    <s v="Dulce hogar Lago verde Piloto"/>
    <x v="3"/>
    <s v="YO_EMPR._Básico_Piloto"/>
    <n v="4872"/>
    <n v="4"/>
    <x v="414"/>
    <n v="940000"/>
    <n v="4"/>
    <m/>
    <s v="SI"/>
    <s v="Persona"/>
    <s v="Otro"/>
    <s v="Personas que viven en el territorio donde se ejecuto el programa Acción Local Rediseño contenidos"/>
    <x v="2"/>
    <s v="Licitación Pública Regular"/>
    <s v="04"/>
    <s v="487204"/>
    <s v="14"/>
    <n v="20"/>
    <s v="14-487204-20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  <m/>
    <m/>
  </r>
  <r>
    <s v="Piloto"/>
    <x v="13"/>
    <x v="318"/>
    <s v="Comunal Piloto metodología"/>
    <x v="3"/>
    <s v="YO_EMPR._Básico_Piloto"/>
    <n v="4872"/>
    <n v="10"/>
    <x v="413"/>
    <n v="940000"/>
    <n v="10"/>
    <m/>
    <s v="SI"/>
    <s v="Persona"/>
    <s v="Otro"/>
    <s v="Rediseño contenidos"/>
    <x v="2"/>
    <s v="Licitación Pública Regular"/>
    <s v="04"/>
    <s v="487204"/>
    <s v="14"/>
    <n v="20"/>
    <s v="14-487204-20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s v="Piloto"/>
    <x v="13"/>
    <x v="319"/>
    <s v="Comunal Piloto metodología"/>
    <x v="3"/>
    <s v="YO_EMPR._Básico_Piloto"/>
    <n v="4872"/>
    <n v="10"/>
    <x v="413"/>
    <n v="940000"/>
    <n v="10"/>
    <m/>
    <s v="SI"/>
    <s v="Persona"/>
    <s v="Otro"/>
    <s v="Rediseño contenidos"/>
    <x v="2"/>
    <s v="Licitación Pública Regular"/>
    <s v="04"/>
    <s v="487204"/>
    <s v="14"/>
    <n v="20"/>
    <s v="14-487204-20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s v="Piloto"/>
    <x v="13"/>
    <x v="316"/>
    <s v="Comunal Piloto metodología"/>
    <x v="3"/>
    <s v="YO_EMPR._Básico_Piloto"/>
    <n v="4872"/>
    <n v="10"/>
    <x v="413"/>
    <n v="940000"/>
    <n v="10"/>
    <m/>
    <s v="SI"/>
    <s v="Persona"/>
    <s v="Otro"/>
    <s v="Rediseño contenidos"/>
    <x v="2"/>
    <s v="Licitación Pública Regular"/>
    <s v="04"/>
    <s v="487204"/>
    <s v="14"/>
    <n v="20"/>
    <s v="14-487204-20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s v="Piloto"/>
    <x v="13"/>
    <x v="323"/>
    <s v="Comunal Piloto metodología"/>
    <x v="3"/>
    <s v="YO_EMPR._Básico_Piloto"/>
    <n v="4872"/>
    <n v="10"/>
    <x v="413"/>
    <n v="940000"/>
    <n v="10"/>
    <m/>
    <s v="SI"/>
    <s v="Persona"/>
    <s v="Otro"/>
    <s v="Rediseño contenidos"/>
    <x v="2"/>
    <s v="Licitación Pública Regular"/>
    <s v="04"/>
    <s v="487204"/>
    <s v="14"/>
    <n v="20"/>
    <s v="14-487204-20-22"/>
    <m/>
    <d v="2022-03-14T00:00:00"/>
    <n v="20"/>
    <d v="2022-04-03T00:00:00"/>
    <x v="76"/>
    <n v="21"/>
    <x v="77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  <m/>
    <m/>
  </r>
  <r>
    <m/>
    <x v="13"/>
    <x v="7"/>
    <s v="Regional"/>
    <x v="3"/>
    <s v="YO_EMPR._Feria_de_Emprendimiento"/>
    <n v="4889"/>
    <n v="18"/>
    <x v="241"/>
    <n v="777777.77777777775"/>
    <n v="18"/>
    <m/>
    <s v="NO"/>
    <s v="Persona"/>
    <s v="Grupo objetivo del Programa/Componente"/>
    <m/>
    <x v="2"/>
    <s v="Licitación Pública Regular"/>
    <s v="06"/>
    <s v="488906"/>
    <s v="14"/>
    <n v="24"/>
    <s v="14-488906-24-22"/>
    <m/>
    <d v="2021-08-15T00:00:00"/>
    <n v="15"/>
    <d v="2021-08-30T00:00:00"/>
    <x v="21"/>
    <n v="15"/>
    <x v="22"/>
    <d v="2022-06-23T00:00:00"/>
    <n v="21"/>
    <d v="2022-07-14T00:00:00"/>
    <d v="2022-07-18T00:00:00"/>
    <n v="21"/>
    <d v="2022-08-08T00:00:00"/>
    <n v="5"/>
    <d v="2023-01-08T00:00:00"/>
    <d v="2023-03-09T00:00:00"/>
    <m/>
    <m/>
    <m/>
    <m/>
    <m/>
    <m/>
    <m/>
    <n v="700000"/>
    <m/>
    <n v="13300000"/>
    <m/>
    <m/>
    <n v="14000000"/>
    <n v="14000000"/>
    <s v="OK"/>
    <n v="2"/>
    <m/>
    <m/>
  </r>
  <r>
    <m/>
    <x v="13"/>
    <x v="322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1"/>
    <s v="14-489105-21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3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1"/>
    <s v="14-489105-21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5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1"/>
    <s v="14-489105-21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21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2"/>
    <s v="14-489105-22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2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2"/>
    <s v="14-489105-22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20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2"/>
    <s v="14-489105-22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4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2"/>
    <s v="14-489105-22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8"/>
    <s v="Comunal"/>
    <x v="3"/>
    <s v="YO_EMPR._Grupal"/>
    <n v="4891"/>
    <n v="5"/>
    <x v="415"/>
    <n v="1296000"/>
    <n v="5"/>
    <m/>
    <s v="NO"/>
    <s v="Integrante de organización"/>
    <s v="Grupo objetivo del Programa/Componente"/>
    <s v="Agrupación perteneciente al territorio donde se ejecuta el acción Local"/>
    <x v="0"/>
    <s v="Licitación Pública Regular"/>
    <s v="05"/>
    <s v="489105"/>
    <s v="14"/>
    <n v="23"/>
    <s v="14-489105-23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6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3"/>
    <s v="14-489105-23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9"/>
    <s v="Comunal"/>
    <x v="3"/>
    <s v="YO_EMPR._Grupal"/>
    <n v="4891"/>
    <n v="5"/>
    <x v="415"/>
    <n v="1296000"/>
    <n v="5"/>
    <m/>
    <s v="NO"/>
    <s v="Integrante de organización"/>
    <s v="Grupo objetivo del Programa/Componente"/>
    <m/>
    <x v="0"/>
    <s v="Licitación Pública Regular"/>
    <s v="05"/>
    <s v="489105"/>
    <s v="14"/>
    <n v="23"/>
    <s v="14-489105-23-22"/>
    <m/>
    <m/>
    <m/>
    <s v="--"/>
    <x v="64"/>
    <n v="21"/>
    <x v="84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  <m/>
    <m/>
  </r>
  <r>
    <m/>
    <x v="13"/>
    <x v="319"/>
    <s v="Comunal"/>
    <x v="4"/>
    <s v="YO_EMP_SEM._Servicio_de_Apoyo_Integral_Regular"/>
    <n v="5811"/>
    <n v="25"/>
    <x v="416"/>
    <n v="870000"/>
    <n v="25"/>
    <m/>
    <s v="NO"/>
    <s v="Persona"/>
    <s v="Grupo objetivo del Programa/Componente"/>
    <s v="Grupo objetivo del programa "/>
    <x v="2"/>
    <s v="Licitación Pública Regular"/>
    <s v="01"/>
    <s v="581101"/>
    <s v="14"/>
    <s v="13"/>
    <s v="14-581101-13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3262500"/>
    <m/>
    <m/>
    <m/>
    <n v="18487500"/>
    <m/>
    <m/>
    <m/>
    <m/>
    <m/>
    <n v="21750000"/>
    <n v="21750000"/>
    <s v="OK"/>
    <n v="2"/>
    <m/>
    <m/>
  </r>
  <r>
    <m/>
    <x v="13"/>
    <x v="318"/>
    <s v="Comunal"/>
    <x v="4"/>
    <s v="YO_EMP_SEM._Servicio_de_Apoyo_Integral_Regular"/>
    <n v="5811"/>
    <n v="20"/>
    <x v="417"/>
    <n v="870000"/>
    <n v="20"/>
    <m/>
    <s v="NO"/>
    <s v="Persona"/>
    <s v="Grupo objetivo del Programa/Componente"/>
    <s v="Grupo objetivo del programa "/>
    <x v="2"/>
    <s v="Licitación Pública Regular"/>
    <s v="01"/>
    <s v="581101"/>
    <s v="14"/>
    <s v="13"/>
    <s v="14-581101-13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2610000"/>
    <m/>
    <m/>
    <m/>
    <n v="14790000"/>
    <m/>
    <m/>
    <m/>
    <m/>
    <m/>
    <n v="17400000"/>
    <n v="17400000"/>
    <s v="OK"/>
    <n v="2"/>
    <m/>
    <m/>
  </r>
  <r>
    <m/>
    <x v="13"/>
    <x v="318"/>
    <s v="Dulce hogar Lago verde"/>
    <x v="4"/>
    <s v="YO_EMP_SEM._Servicio_de_Apoyo_Integral_Regular"/>
    <n v="5811"/>
    <n v="5"/>
    <x v="418"/>
    <n v="870000"/>
    <n v="5"/>
    <m/>
    <s v="NO"/>
    <s v="Persona"/>
    <s v="Grupo objetivo del Programa/Componente"/>
    <s v="Personas que viven en el territorio donde se ejecuto el programaAcción Local"/>
    <x v="2"/>
    <s v="Licitación Pública Regular"/>
    <s v="01"/>
    <s v="581101"/>
    <s v="14"/>
    <s v="13"/>
    <s v="14-581101-13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652500"/>
    <m/>
    <m/>
    <m/>
    <n v="3697500"/>
    <m/>
    <m/>
    <m/>
    <m/>
    <m/>
    <n v="4350000"/>
    <n v="4350000"/>
    <s v="OK"/>
    <n v="2"/>
    <m/>
    <m/>
  </r>
  <r>
    <m/>
    <x v="13"/>
    <x v="322"/>
    <s v="Comunal"/>
    <x v="4"/>
    <s v="YO_EMP_SEM._Servicio_de_Apoyo_Integral_Regular"/>
    <n v="5811"/>
    <n v="10"/>
    <x v="187"/>
    <n v="870000"/>
    <n v="20"/>
    <m/>
    <s v="NO"/>
    <s v="Persona"/>
    <s v="Grupo objetivo del Programa/Componente"/>
    <s v="Grupo objetivo del programa "/>
    <x v="2"/>
    <s v="Licitación Pública Regular"/>
    <s v="01"/>
    <s v="581101"/>
    <s v="14"/>
    <s v="14"/>
    <s v="14-581101-14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m/>
    <x v="13"/>
    <x v="7"/>
    <s v="Regional"/>
    <x v="4"/>
    <s v="YO_EMP_SEM._Servicio_de_Apoyo_Integral_Regular"/>
    <n v="5811"/>
    <n v="18"/>
    <x v="419"/>
    <n v="870000"/>
    <n v="11"/>
    <m/>
    <s v="NO"/>
    <s v="Persona"/>
    <s v="Personas cumpliendo condena"/>
    <s v="Personas derivadas del Convenio con Gendarmería"/>
    <x v="0"/>
    <s v="Licitación Pública Regular"/>
    <s v="01"/>
    <s v="581101"/>
    <s v="14"/>
    <s v="14"/>
    <s v="14-581101-14-22"/>
    <m/>
    <m/>
    <m/>
    <s v="--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m/>
    <x v="13"/>
    <x v="7"/>
    <s v="Regional"/>
    <x v="4"/>
    <s v="YO_EMP_SEM._Servicio_de_Apoyo_Integral_Regular"/>
    <n v="5811"/>
    <n v="10"/>
    <x v="187"/>
    <n v="870000"/>
    <n v="10"/>
    <m/>
    <s v="NO"/>
    <s v="Persona"/>
    <s v="Mujer víctima de violencia"/>
    <s v="Personas derivadas del Convenio con Fiscalía"/>
    <x v="0"/>
    <s v="Licitación Pública Regular"/>
    <s v="01"/>
    <s v="581101"/>
    <s v="14"/>
    <s v="14"/>
    <s v="14-581101-14-22"/>
    <m/>
    <m/>
    <m/>
    <s v="--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m/>
    <x v="13"/>
    <x v="7"/>
    <s v="Regional"/>
    <x v="4"/>
    <s v="YO_EMP_SEM._Servicio_de_Apoyo_Integral_Regular"/>
    <n v="5811"/>
    <n v="18"/>
    <x v="419"/>
    <n v="870000"/>
    <n v="15"/>
    <m/>
    <s v="NO"/>
    <s v="Persona"/>
    <s v="Personas con dependencia y cuidadores"/>
    <s v="Teletón"/>
    <x v="0"/>
    <s v="Licitación Pública Regular"/>
    <s v="01"/>
    <s v="581101"/>
    <s v="14"/>
    <s v="14"/>
    <s v="14-581101-14-22"/>
    <m/>
    <m/>
    <m/>
    <s v="--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  <m/>
    <m/>
  </r>
  <r>
    <m/>
    <x v="13"/>
    <x v="7"/>
    <s v="Regional"/>
    <x v="4"/>
    <s v="YO_EMP_SEM._Servicio_de_Apoyo_Integral_Regular"/>
    <n v="5811"/>
    <n v="10"/>
    <x v="187"/>
    <n v="870000"/>
    <n v="10"/>
    <m/>
    <s v="NO"/>
    <s v="Persona"/>
    <s v="Niños, niñas y jóvenes"/>
    <s v="Personas derivadas del Convenio Mi Abogado"/>
    <x v="0"/>
    <s v="Licitación Pública Regular"/>
    <s v="01"/>
    <s v="581101"/>
    <s v="14"/>
    <s v="14"/>
    <s v="14-581101-14-22"/>
    <m/>
    <m/>
    <m/>
    <s v="--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  <m/>
    <m/>
  </r>
  <r>
    <s v="Piloto"/>
    <x v="13"/>
    <x v="321"/>
    <s v="Comunal Piloto metodología"/>
    <x v="4"/>
    <s v="YO_EMP_SEM_Reg_Piloto"/>
    <n v="5815"/>
    <n v="20"/>
    <x v="420"/>
    <n v="954600"/>
    <n v="20"/>
    <m/>
    <s v="NO"/>
    <s v="Persona"/>
    <s v="Otro"/>
    <s v="Rediseño contenidos"/>
    <x v="2"/>
    <s v="Licitación Pública Regular"/>
    <s v="02"/>
    <s v="581502"/>
    <s v="14"/>
    <s v="12"/>
    <s v="14-581502-12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2863800"/>
    <m/>
    <m/>
    <m/>
    <n v="16228200"/>
    <m/>
    <m/>
    <m/>
    <m/>
    <m/>
    <n v="19092000"/>
    <n v="19092000"/>
    <s v="OK"/>
    <n v="2"/>
    <m/>
    <m/>
  </r>
  <r>
    <s v="Piloto"/>
    <x v="13"/>
    <x v="321"/>
    <s v="Aylin Piloto metodología"/>
    <x v="4"/>
    <s v="YO_EMP_SEM_Reg_Piloto"/>
    <n v="5815"/>
    <n v="5"/>
    <x v="421"/>
    <n v="954600"/>
    <n v="5"/>
    <m/>
    <s v="NO"/>
    <s v="Persona"/>
    <s v="Otro"/>
    <s v="Personas que viven en el territorio donde se ejecuto el programa Acción Local Rediseño contenidos"/>
    <x v="2"/>
    <s v="Licitación Pública Regular"/>
    <s v="02"/>
    <s v="581502"/>
    <s v="14"/>
    <s v="12"/>
    <s v="14-581502-12-22"/>
    <m/>
    <d v="2022-03-14T00:00:00"/>
    <n v="20"/>
    <d v="2022-04-03T00:00:00"/>
    <x v="77"/>
    <n v="21"/>
    <x v="41"/>
    <d v="2022-02-14T00:00:00"/>
    <n v="21"/>
    <d v="2022-03-07T00:00:00"/>
    <d v="2022-03-10T00:00:00"/>
    <n v="21"/>
    <d v="2022-03-31T00:00:00"/>
    <n v="8"/>
    <d v="2022-11-30T00:00:00"/>
    <d v="2023-01-29T00:00:00"/>
    <m/>
    <m/>
    <n v="715950"/>
    <m/>
    <m/>
    <m/>
    <n v="4057050"/>
    <m/>
    <m/>
    <m/>
    <m/>
    <m/>
    <n v="4773000"/>
    <n v="4773000"/>
    <s v="OK"/>
    <n v="2"/>
    <m/>
    <m/>
  </r>
  <r>
    <m/>
    <x v="13"/>
    <x v="316"/>
    <s v="Comunal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6"/>
    <s v="14-591101-06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m/>
    <x v="13"/>
    <x v="317"/>
    <s v="Comunal"/>
    <x v="5"/>
    <s v="YO_EMP_SEM._Servicio_de_Apoyo_Integral_SSyO"/>
    <n v="5911"/>
    <n v="36"/>
    <x v="422"/>
    <n v="818000"/>
    <m/>
    <n v="36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6"/>
    <s v="14-591101-06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944800"/>
    <m/>
    <m/>
    <m/>
    <n v="26503200"/>
    <m/>
    <m/>
    <m/>
    <n v="29448000"/>
    <n v="29448000"/>
    <s v="OK"/>
    <n v="2"/>
    <m/>
    <m/>
  </r>
  <r>
    <m/>
    <x v="13"/>
    <x v="318"/>
    <s v="Comunal"/>
    <x v="5"/>
    <s v="YO_EMP_SEM._Servicio_de_Apoyo_Integral_SSyO"/>
    <n v="5911"/>
    <n v="19"/>
    <x v="231"/>
    <n v="818000"/>
    <m/>
    <n v="19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6"/>
    <s v="14-591101-06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m/>
    <x v="13"/>
    <x v="319"/>
    <s v="Comunal"/>
    <x v="5"/>
    <s v="YO_EMP_SEM._Servicio_de_Apoyo_Integral_SSyO"/>
    <n v="5911"/>
    <n v="13"/>
    <x v="262"/>
    <n v="818000"/>
    <m/>
    <n v="13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6"/>
    <s v="14-591101-06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m/>
    <x v="13"/>
    <x v="311"/>
    <s v="Comunal"/>
    <x v="5"/>
    <s v="YO_EMP_SEM._Servicio_de_Apoyo_Integral_SSyO"/>
    <n v="5911"/>
    <n v="61"/>
    <x v="235"/>
    <n v="818000"/>
    <m/>
    <n v="61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7"/>
    <s v="14-591101-07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89800"/>
    <m/>
    <m/>
    <m/>
    <n v="44908200"/>
    <m/>
    <m/>
    <m/>
    <n v="49898000"/>
    <n v="49898000"/>
    <s v="OK"/>
    <n v="2"/>
    <m/>
    <m/>
  </r>
  <r>
    <m/>
    <x v="13"/>
    <x v="315"/>
    <s v="Comunal"/>
    <x v="5"/>
    <s v="YO_EMP_SEM._Servicio_de_Apoyo_Integral_SSyO"/>
    <n v="5911"/>
    <n v="13"/>
    <x v="262"/>
    <n v="818000"/>
    <m/>
    <n v="13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7"/>
    <s v="14-591101-07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m/>
    <x v="13"/>
    <x v="322"/>
    <s v="Comunal"/>
    <x v="5"/>
    <s v="YO_EMP_SEM._Servicio_de_Apoyo_Integral_SSyO"/>
    <n v="5911"/>
    <n v="13"/>
    <x v="262"/>
    <n v="818000"/>
    <m/>
    <n v="13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7"/>
    <s v="14-591101-07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m/>
    <x v="13"/>
    <x v="313"/>
    <s v="Comunal"/>
    <x v="5"/>
    <s v="YO_EMP_SEM._Servicio_de_Apoyo_Integral_SSyO"/>
    <n v="5911"/>
    <n v="15"/>
    <x v="67"/>
    <n v="818000"/>
    <m/>
    <n v="15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7"/>
    <s v="14-591101-07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m/>
    <x v="13"/>
    <x v="7"/>
    <s v="Comunal"/>
    <x v="5"/>
    <s v="YO_EMP_SEM._Servicio_de_Apoyo_Integral_SSyO"/>
    <n v="5911"/>
    <n v="10"/>
    <x v="47"/>
    <n v="818000"/>
    <m/>
    <n v="10"/>
    <s v="NO"/>
    <s v="Persona"/>
    <s v="Grupo objetivo del Programa/Componente"/>
    <s v="Personas que formen parte de los Programas Calle; Camino"/>
    <x v="3"/>
    <s v="Licitación Pública Regular"/>
    <s v="01"/>
    <s v="591101"/>
    <s v="14"/>
    <s v="07"/>
    <s v="14-591101-07-22"/>
    <m/>
    <m/>
    <m/>
    <s v="--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m/>
    <x v="13"/>
    <x v="314"/>
    <s v="Comunal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8"/>
    <s v="14-591101-08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m/>
    <x v="13"/>
    <x v="320"/>
    <s v="Comunal"/>
    <x v="5"/>
    <s v="YO_EMP_SEM._Servicio_de_Apoyo_Integral_SSyO"/>
    <n v="5911"/>
    <n v="13"/>
    <x v="262"/>
    <n v="818000"/>
    <m/>
    <n v="13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8"/>
    <s v="14-591101-08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  <m/>
    <m/>
  </r>
  <r>
    <m/>
    <x v="13"/>
    <x v="321"/>
    <s v="Comunal"/>
    <x v="5"/>
    <s v="YO_EMP_SEM._Servicio_de_Apoyo_Integral_SSyO"/>
    <n v="5911"/>
    <n v="28"/>
    <x v="225"/>
    <n v="818000"/>
    <m/>
    <n v="28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8"/>
    <s v="14-591101-08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90400"/>
    <m/>
    <m/>
    <m/>
    <n v="20613600"/>
    <m/>
    <m/>
    <m/>
    <n v="22904000"/>
    <n v="22904000"/>
    <s v="OK"/>
    <n v="2"/>
    <m/>
    <m/>
  </r>
  <r>
    <m/>
    <x v="13"/>
    <x v="312"/>
    <s v="Comunal"/>
    <x v="5"/>
    <s v="YO_EMP_SEM._Servicio_de_Apoyo_Integral_SSyO"/>
    <n v="5911"/>
    <n v="37"/>
    <x v="423"/>
    <n v="818000"/>
    <m/>
    <n v="37"/>
    <s v="NO"/>
    <s v="Persona"/>
    <s v="Grupo objetivo del Programa/Componente"/>
    <s v="Personas que participen del programa Familia menores de 50"/>
    <x v="2"/>
    <s v="Licitación Pública Regular"/>
    <s v="01"/>
    <s v="591101"/>
    <s v="14"/>
    <s v="08"/>
    <s v="14-591101-08-22"/>
    <m/>
    <d v="2022-03-14T00:00:00"/>
    <n v="20"/>
    <d v="2022-04-03T00:00:00"/>
    <x v="1"/>
    <n v="28"/>
    <x v="7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m/>
    <x v="13"/>
    <x v="316"/>
    <s v="Comunal"/>
    <x v="5"/>
    <s v="YO_EMP_SEM._Servicio_de_Apoyo_Integral_SSyO"/>
    <n v="5911"/>
    <n v="24"/>
    <x v="281"/>
    <n v="818000"/>
    <m/>
    <n v="24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09"/>
    <s v="14-591102-09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963200"/>
    <m/>
    <m/>
    <m/>
    <n v="17668800"/>
    <m/>
    <m/>
    <m/>
    <n v="19632000"/>
    <n v="19632000"/>
    <s v="OK"/>
    <n v="2"/>
    <m/>
    <m/>
  </r>
  <r>
    <m/>
    <x v="13"/>
    <x v="317"/>
    <s v="Comunal"/>
    <x v="5"/>
    <s v="YO_EMP_SEM._Servicio_de_Apoyo_Integral_SSyO"/>
    <n v="5911"/>
    <n v="37"/>
    <x v="423"/>
    <n v="818000"/>
    <m/>
    <n v="37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09"/>
    <s v="14-591102-09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m/>
    <x v="13"/>
    <x v="318"/>
    <s v="Comunal"/>
    <x v="5"/>
    <s v="YO_EMP_SEM._Servicio_de_Apoyo_Integral_SSyO"/>
    <n v="5911"/>
    <n v="19"/>
    <x v="231"/>
    <n v="818000"/>
    <m/>
    <n v="19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09"/>
    <s v="14-591102-09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  <m/>
    <m/>
  </r>
  <r>
    <m/>
    <x v="13"/>
    <x v="319"/>
    <s v="Comunal"/>
    <x v="5"/>
    <s v="YO_EMP_SEM._Servicio_de_Apoyo_Integral_SSyO"/>
    <n v="5911"/>
    <n v="12"/>
    <x v="95"/>
    <n v="818000"/>
    <m/>
    <n v="12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09"/>
    <s v="14-591102-09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m/>
    <x v="13"/>
    <x v="7"/>
    <s v="Comunal"/>
    <x v="5"/>
    <s v="YO_EMP_SEM._Servicio_de_Apoyo_Integral_SSyO"/>
    <n v="5911"/>
    <n v="10"/>
    <x v="47"/>
    <n v="818000"/>
    <m/>
    <n v="10"/>
    <s v="NO"/>
    <s v="Persona"/>
    <s v="Grupo objetivo del Programa/Componente"/>
    <s v="Personas que formen parte de los Programas Vínculos "/>
    <x v="3"/>
    <s v="Licitación Pública Regular"/>
    <s v="02"/>
    <s v="591102"/>
    <s v="14"/>
    <s v="09"/>
    <s v="14-591102-09-22"/>
    <m/>
    <m/>
    <m/>
    <s v="--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m/>
    <x v="13"/>
    <x v="311"/>
    <s v="Comunal"/>
    <x v="5"/>
    <s v="YO_EMP_SEM._Servicio_de_Apoyo_Integral_SSyO"/>
    <n v="5911"/>
    <n v="60"/>
    <x v="257"/>
    <n v="818000"/>
    <m/>
    <n v="60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0"/>
    <s v="14-591102-10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08000"/>
    <m/>
    <m/>
    <m/>
    <n v="44172000"/>
    <m/>
    <m/>
    <m/>
    <n v="49080000"/>
    <n v="49080000"/>
    <s v="OK"/>
    <n v="2"/>
    <m/>
    <m/>
  </r>
  <r>
    <m/>
    <x v="13"/>
    <x v="315"/>
    <s v="Comunal"/>
    <x v="5"/>
    <s v="YO_EMP_SEM._Servicio_de_Apoyo_Integral_SSyO"/>
    <n v="5911"/>
    <n v="12"/>
    <x v="95"/>
    <n v="818000"/>
    <m/>
    <n v="12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0"/>
    <s v="14-591102-10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m/>
    <x v="13"/>
    <x v="322"/>
    <s v="Comunal"/>
    <x v="5"/>
    <s v="YO_EMP_SEM._Servicio_de_Apoyo_Integral_SSyO"/>
    <n v="5911"/>
    <n v="12"/>
    <x v="95"/>
    <n v="818000"/>
    <m/>
    <n v="12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0"/>
    <s v="14-591102-10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m/>
    <x v="13"/>
    <x v="313"/>
    <s v="Comunal"/>
    <x v="5"/>
    <s v="YO_EMP_SEM._Servicio_de_Apoyo_Integral_SSyO"/>
    <n v="5911"/>
    <n v="15"/>
    <x v="67"/>
    <n v="818000"/>
    <m/>
    <n v="15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0"/>
    <s v="14-591102-10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  <m/>
    <m/>
  </r>
  <r>
    <m/>
    <x v="13"/>
    <x v="7"/>
    <s v="Comunal"/>
    <x v="5"/>
    <s v="YO_EMP_SEM._Servicio_de_Apoyo_Integral_SSyO"/>
    <n v="5911"/>
    <n v="10"/>
    <x v="47"/>
    <n v="818000"/>
    <m/>
    <n v="10"/>
    <s v="NO"/>
    <s v="Persona"/>
    <s v="Grupo objetivo del Programa/Componente"/>
    <s v="Personas que formen parte de los Programas Calle; Camino; Vínculos "/>
    <x v="3"/>
    <s v="Licitación Pública Regular"/>
    <s v="02"/>
    <s v="591102"/>
    <s v="14"/>
    <s v="10"/>
    <s v="14-591102-10-22"/>
    <m/>
    <m/>
    <m/>
    <s v="--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  <m/>
    <m/>
  </r>
  <r>
    <m/>
    <x v="13"/>
    <x v="314"/>
    <s v="Comunal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1"/>
    <s v="14-591102-11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  <m/>
    <m/>
  </r>
  <r>
    <m/>
    <x v="13"/>
    <x v="320"/>
    <s v="Comunal"/>
    <x v="5"/>
    <s v="YO_EMP_SEM._Servicio_de_Apoyo_Integral_SSyO"/>
    <n v="5911"/>
    <n v="12"/>
    <x v="95"/>
    <n v="818000"/>
    <m/>
    <n v="12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1"/>
    <s v="14-591102-11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  <m/>
    <m/>
  </r>
  <r>
    <m/>
    <x v="13"/>
    <x v="321"/>
    <s v="Comunal"/>
    <x v="5"/>
    <s v="YO_EMP_SEM._Servicio_de_Apoyo_Integral_SSyO"/>
    <n v="5911"/>
    <n v="27"/>
    <x v="314"/>
    <n v="818000"/>
    <m/>
    <n v="27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1"/>
    <s v="14-591102-11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08600"/>
    <m/>
    <m/>
    <m/>
    <n v="19877400"/>
    <m/>
    <m/>
    <m/>
    <n v="22086000"/>
    <n v="22086000"/>
    <s v="OK"/>
    <n v="2"/>
    <m/>
    <m/>
  </r>
  <r>
    <m/>
    <x v="13"/>
    <x v="312"/>
    <s v="Comunal"/>
    <x v="5"/>
    <s v="YO_EMP_SEM._Servicio_de_Apoyo_Integral_SSyO"/>
    <n v="5911"/>
    <n v="37"/>
    <x v="423"/>
    <n v="818000"/>
    <m/>
    <n v="37"/>
    <s v="NO"/>
    <s v="Persona"/>
    <s v="Grupo objetivo del Programa/Componente"/>
    <s v="Personas que participen del programa Familia  de 50 años omás"/>
    <x v="2"/>
    <s v="Licitación Pública Regular"/>
    <s v="02"/>
    <s v="591102"/>
    <s v="14"/>
    <s v="11"/>
    <s v="14-591102-11-22"/>
    <m/>
    <d v="2022-03-14T00:00:00"/>
    <n v="20"/>
    <d v="2022-04-03T00:00:00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  <m/>
    <m/>
  </r>
  <r>
    <m/>
    <x v="13"/>
    <x v="7"/>
    <s v="Comunal"/>
    <x v="5"/>
    <s v="YO_EMP_SEM._Servicio_de_Apoyo_Integral_SSyO"/>
    <n v="5911"/>
    <n v="9"/>
    <x v="424"/>
    <n v="818000"/>
    <m/>
    <n v="9"/>
    <s v="NO"/>
    <s v="Persona"/>
    <s v="Grupo objetivo del Programa/Componente"/>
    <s v="Personas que formen parte de los Programas Calle; Camino; Vínculos "/>
    <x v="3"/>
    <s v="Licitación Pública Regular"/>
    <s v="02"/>
    <s v="591102"/>
    <s v="14"/>
    <s v="11"/>
    <s v="14-591102-11-22"/>
    <m/>
    <m/>
    <m/>
    <s v="--"/>
    <x v="78"/>
    <n v="28"/>
    <x v="71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736200"/>
    <m/>
    <m/>
    <m/>
    <n v="6625800"/>
    <m/>
    <m/>
    <m/>
    <n v="7362000"/>
    <n v="7362000"/>
    <s v="OK"/>
    <n v="2"/>
    <m/>
    <m/>
  </r>
  <r>
    <m/>
    <x v="14"/>
    <x v="7"/>
    <s v="Arica-Putre"/>
    <x v="0"/>
    <s v="Fortalecimiento_Planes_de_Trabajo_Familiar"/>
    <n v="3881"/>
    <n v="30"/>
    <x v="32"/>
    <n v="600327"/>
    <n v="30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x v="0"/>
    <s v="Licitación Pública Regular"/>
    <n v="1"/>
    <n v="38811"/>
    <n v="15"/>
    <n v="1"/>
    <s v="15-38811-1-22"/>
    <m/>
    <m/>
    <m/>
    <s v="--"/>
    <x v="55"/>
    <n v="14"/>
    <x v="5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00981"/>
    <m/>
    <m/>
    <n v="16208829"/>
    <m/>
    <m/>
    <m/>
    <m/>
    <m/>
    <n v="18009810"/>
    <n v="18009810"/>
    <s v="OK"/>
    <n v="2"/>
    <m/>
    <m/>
  </r>
  <r>
    <m/>
    <x v="14"/>
    <x v="324"/>
    <s v="Arica"/>
    <x v="0"/>
    <s v="Fortalecimiento_Planes_de_Trabajo_Familiar"/>
    <n v="3881"/>
    <n v="31"/>
    <x v="266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x v="0"/>
    <s v="Licitación Pública Regular"/>
    <n v="1"/>
    <n v="38811"/>
    <n v="15"/>
    <n v="2"/>
    <s v="15-38811-2-22"/>
    <m/>
    <m/>
    <m/>
    <s v="--"/>
    <x v="55"/>
    <n v="14"/>
    <x v="5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m/>
    <x v="14"/>
    <x v="324"/>
    <s v="Arica"/>
    <x v="0"/>
    <s v="Fortalecimiento_Planes_de_Trabajo_Familiar"/>
    <n v="3881"/>
    <n v="31"/>
    <x v="266"/>
    <n v="600327"/>
    <n v="31"/>
    <n v="0"/>
    <s v="SI"/>
    <s v="Hogar (Aplica en Acción)"/>
    <s v="Grupo objetivo del Programa/Componente"/>
    <s v=" Hogares presentes en el Registro Social de Hogares que se encuentran en los tramos de hasta 60% de vulnerabilidad, con presencia de niños, niñas y adolescentes hasta 18 años."/>
    <x v="0"/>
    <s v="Licitación Pública Regular"/>
    <n v="1"/>
    <n v="38811"/>
    <n v="15"/>
    <n v="3"/>
    <s v="15-38811-3-22"/>
    <m/>
    <m/>
    <m/>
    <s v="--"/>
    <x v="55"/>
    <n v="14"/>
    <x v="5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  <m/>
    <m/>
  </r>
  <r>
    <m/>
    <x v="14"/>
    <x v="7"/>
    <s v="Arica Rural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n v="1"/>
    <n v="37011"/>
    <n v="15"/>
    <n v="1"/>
    <s v="15-37011-1-22"/>
    <m/>
    <m/>
    <m/>
    <s v="--"/>
    <x v="51"/>
    <n v="14"/>
    <x v="59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m/>
    <x v="14"/>
    <x v="7"/>
    <s v="Arica Rural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n v="1"/>
    <n v="37011"/>
    <n v="15"/>
    <n v="2"/>
    <s v="15-37011-2-22"/>
    <m/>
    <m/>
    <m/>
    <s v="--"/>
    <x v="51"/>
    <n v="14"/>
    <x v="59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m/>
    <x v="14"/>
    <x v="7"/>
    <s v="Arica Rural"/>
    <x v="1"/>
    <s v="Financiamiento_iniciativas_autogestionadas"/>
    <n v="3701"/>
    <n v="1"/>
    <x v="4"/>
    <n v="2088000"/>
    <n v="1"/>
    <n v="0"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n v="1"/>
    <n v="37011"/>
    <n v="15"/>
    <n v="3"/>
    <s v="15-37011-3-22"/>
    <m/>
    <m/>
    <m/>
    <s v="--"/>
    <x v="51"/>
    <n v="14"/>
    <x v="59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  <m/>
    <m/>
  </r>
  <r>
    <m/>
    <x v="14"/>
    <x v="324"/>
    <s v="Junta de Vecinos N°39, Aurora de Chile. Núcleo urbano ubicado entre las calles al norte con; calle Fuertes Bulnes, al sur con Robinson Rojas y concepción, al este con calle Robinson Rojas y al oeste con El Roble. Barrio con viviendas sólidas, compuesta de 1422 viviendas y 6.422 familias, posee un alto porcentaje de Adultos mayores y Niños. Familias en su mayoría nuclear y extensa."/>
    <x v="2"/>
    <s v="Accion_local_territorios_vulnerables"/>
    <n v="7233"/>
    <n v="1"/>
    <x v="5"/>
    <n v="35700000"/>
    <n v="1"/>
    <n v="0"/>
    <s v="NO"/>
    <s v="Territorios/Barrios (Aplica en Acción Local)"/>
    <s v="Grupo objetivo del Programa/Componente"/>
    <s v="Barrios vulnerables, compuestas por unidades vecinales, donde: A lo menos 60% de los hogares se encuentra en el tramo del 40% de vulnerabilidad según RSH (hogares según definición del RSH), tienen una identidad propia y sus habitantes cuentan con un sentido de pertenencia."/>
    <x v="0"/>
    <s v="Licitación Pública Regular"/>
    <n v="1"/>
    <n v="72331"/>
    <n v="15"/>
    <n v="1"/>
    <s v="15-72331-1-22"/>
    <m/>
    <m/>
    <m/>
    <s v="--"/>
    <x v="55"/>
    <n v="14"/>
    <x v="50"/>
    <d v="2022-03-23T00:00:00"/>
    <n v="10"/>
    <d v="2022-04-02T00:00:00"/>
    <d v="2022-04-05T00:00:00"/>
    <n v="10"/>
    <d v="2022-04-15T00:00:00"/>
    <n v="11"/>
    <d v="2023-03-15T00:00:00"/>
    <d v="2023-05-14T00:00:00"/>
    <m/>
    <m/>
    <m/>
    <n v="3570000"/>
    <m/>
    <m/>
    <n v="32130000"/>
    <m/>
    <m/>
    <m/>
    <m/>
    <m/>
    <n v="35700000"/>
    <n v="35700000"/>
    <s v="OK"/>
    <n v="2"/>
    <m/>
    <m/>
  </r>
  <r>
    <m/>
    <x v="14"/>
    <x v="324"/>
    <s v="Arica"/>
    <x v="3"/>
    <s v="YO_EMPR._Avanzado"/>
    <n v="4883"/>
    <n v="5"/>
    <x v="425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Foco TELETON"/>
    <x v="3"/>
    <s v="Licitación Pública Regular"/>
    <n v="1"/>
    <n v="48831"/>
    <n v="15"/>
    <n v="1"/>
    <s v="15-48831-1-22"/>
    <m/>
    <m/>
    <m/>
    <s v="--"/>
    <x v="26"/>
    <n v="20"/>
    <x v="85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25000"/>
    <m/>
    <m/>
    <n v="4725000"/>
    <m/>
    <m/>
    <m/>
    <m/>
    <m/>
    <n v="5250000"/>
    <n v="5250000"/>
    <s v="OK"/>
    <n v="2"/>
    <m/>
    <m/>
  </r>
  <r>
    <m/>
    <x v="14"/>
    <x v="324"/>
    <s v="Arica"/>
    <x v="3"/>
    <s v="YO_EMPR._Avanzado"/>
    <n v="4883"/>
    <n v="55"/>
    <x v="426"/>
    <n v="1050000"/>
    <n v="5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x v="2"/>
    <s v="Licitación Pública Regular"/>
    <n v="1"/>
    <n v="48831"/>
    <n v="15"/>
    <n v="1"/>
    <s v="15-48831-1-22"/>
    <m/>
    <d v="2022-03-07T00:00:00"/>
    <n v="14"/>
    <d v="2022-03-21T00:00:00"/>
    <x v="26"/>
    <n v="20"/>
    <x v="85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775000"/>
    <m/>
    <m/>
    <n v="51975000"/>
    <m/>
    <m/>
    <m/>
    <m/>
    <m/>
    <n v="57750000"/>
    <n v="57750000"/>
    <s v="OK"/>
    <n v="2"/>
    <m/>
    <m/>
  </r>
  <r>
    <m/>
    <x v="14"/>
    <x v="324"/>
    <s v="Putre"/>
    <x v="3"/>
    <s v="YO_EMPR._Avanzado"/>
    <n v="4883"/>
    <n v="5"/>
    <x v="427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x v="2"/>
    <s v="Licitación Pública Regular"/>
    <n v="1"/>
    <n v="48831"/>
    <n v="15"/>
    <n v="1"/>
    <s v="15-48831-1-22"/>
    <m/>
    <d v="2022-03-07T00:00:00"/>
    <n v="14"/>
    <d v="2022-03-21T00:00:00"/>
    <x v="26"/>
    <n v="20"/>
    <x v="85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m/>
    <x v="14"/>
    <x v="324"/>
    <s v="Camarones"/>
    <x v="3"/>
    <s v="YO_EMPR._Avanzado"/>
    <n v="4883"/>
    <n v="5"/>
    <x v="427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x v="2"/>
    <s v="Licitación Pública Regular"/>
    <n v="1"/>
    <n v="48831"/>
    <n v="15"/>
    <n v="1"/>
    <s v="15-48831-1-22"/>
    <m/>
    <d v="2022-03-07T00:00:00"/>
    <n v="14"/>
    <d v="2022-03-21T00:00:00"/>
    <x v="26"/>
    <n v="20"/>
    <x v="85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  <m/>
    <m/>
  </r>
  <r>
    <m/>
    <x v="14"/>
    <x v="324"/>
    <s v="Arica"/>
    <x v="3"/>
    <s v="YO_EMPR._Básico"/>
    <n v="4881"/>
    <n v="77"/>
    <x v="428"/>
    <n v="1050000"/>
    <n v="77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x v="2"/>
    <s v="Licitación Pública Regular"/>
    <n v="1"/>
    <n v="48811"/>
    <n v="15"/>
    <n v="1"/>
    <s v="15-48811-1-22"/>
    <m/>
    <d v="2022-03-07T00:00:00"/>
    <n v="14"/>
    <d v="2022-03-21T00:00:00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8085000"/>
    <m/>
    <m/>
    <n v="72765000"/>
    <m/>
    <m/>
    <m/>
    <m/>
    <m/>
    <n v="80850000"/>
    <n v="80850000"/>
    <s v="OK"/>
    <n v="2"/>
    <m/>
    <m/>
  </r>
  <r>
    <m/>
    <x v="14"/>
    <x v="325"/>
    <s v="Camarones"/>
    <x v="3"/>
    <s v="YO_EMPR._Básico"/>
    <n v="4881"/>
    <n v="5"/>
    <x v="427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x v="2"/>
    <s v="Licitación Pública Regular"/>
    <n v="1"/>
    <n v="48811"/>
    <n v="15"/>
    <n v="1"/>
    <s v="15-48811-1-22"/>
    <m/>
    <d v="2022-03-07T00:00:00"/>
    <n v="14"/>
    <d v="2022-03-21T00:00:00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m/>
    <x v="14"/>
    <x v="324"/>
    <s v="Arica"/>
    <x v="3"/>
    <s v="YO_EMPR._Básico"/>
    <n v="4881"/>
    <n v="5"/>
    <x v="425"/>
    <n v="1050000"/>
    <n v="5"/>
    <n v="0"/>
    <s v="SI"/>
    <s v="Persona"/>
    <s v="Personas con dependencia y cuidadores"/>
    <s v="Personas en situación de pobreza o vulnerabilidad, que desarrollan actividades económicas autónomas, perciben ingresos mayores y más estables fruto de su actividad independiente de generación de ingresos. Foco TELETON"/>
    <x v="3"/>
    <s v="Licitación Pública Regular"/>
    <n v="1"/>
    <n v="48811"/>
    <n v="15"/>
    <n v="1"/>
    <s v="15-48811-1-22"/>
    <m/>
    <m/>
    <m/>
    <s v="--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25000"/>
    <m/>
    <m/>
    <n v="4725000"/>
    <m/>
    <m/>
    <m/>
    <m/>
    <m/>
    <n v="5250000"/>
    <n v="5250000"/>
    <s v="OK"/>
    <n v="2"/>
    <m/>
    <m/>
  </r>
  <r>
    <m/>
    <x v="14"/>
    <x v="324"/>
    <s v="Arica"/>
    <x v="3"/>
    <s v="YO_EMPR._Básico"/>
    <n v="4881"/>
    <n v="52"/>
    <x v="429"/>
    <n v="1050000"/>
    <n v="57"/>
    <n v="0"/>
    <s v="SI"/>
    <s v="Persona"/>
    <s v="Grupo objetivo del Programa/Componente"/>
    <s v="Personas en situación de pobreza o vulnerabilidad, que desarrollan"/>
    <x v="2"/>
    <s v="Licitación Pública Regular"/>
    <n v="1"/>
    <n v="48811"/>
    <n v="15"/>
    <n v="2"/>
    <s v="15-48811-2-22"/>
    <m/>
    <d v="2022-03-07T00:00:00"/>
    <n v="14"/>
    <d v="2022-03-21T00:00:00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460000"/>
    <m/>
    <m/>
    <n v="49140000"/>
    <m/>
    <m/>
    <m/>
    <m/>
    <m/>
    <n v="54600000"/>
    <n v="54600000"/>
    <s v="OK"/>
    <n v="2"/>
    <m/>
    <m/>
  </r>
  <r>
    <m/>
    <x v="14"/>
    <x v="326"/>
    <s v="Putre"/>
    <x v="3"/>
    <s v="YO_EMPR._Básico"/>
    <n v="4881"/>
    <n v="5"/>
    <x v="427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x v="2"/>
    <s v="Licitación Pública Regular"/>
    <n v="1"/>
    <n v="48811"/>
    <n v="15"/>
    <n v="2"/>
    <s v="15-48811-2-22"/>
    <m/>
    <d v="2022-03-07T00:00:00"/>
    <n v="14"/>
    <d v="2022-03-21T00:00:00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m/>
    <x v="14"/>
    <x v="327"/>
    <s v="General Lagos"/>
    <x v="3"/>
    <s v="YO_EMPR._Básico"/>
    <n v="4881"/>
    <n v="5"/>
    <x v="427"/>
    <n v="1100000"/>
    <n v="5"/>
    <n v="0"/>
    <s v="SI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x v="2"/>
    <s v="Licitación Pública Regular"/>
    <n v="1"/>
    <n v="48811"/>
    <n v="15"/>
    <n v="2"/>
    <s v="15-48811-2-22"/>
    <m/>
    <d v="2022-03-07T00:00:00"/>
    <n v="14"/>
    <d v="2022-03-21T00:00:00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  <m/>
    <m/>
  </r>
  <r>
    <m/>
    <x v="14"/>
    <x v="324"/>
    <s v="Arica"/>
    <x v="3"/>
    <s v="YO_EMPR._Básico"/>
    <n v="4881"/>
    <n v="20"/>
    <x v="311"/>
    <n v="1050000"/>
    <n v="20"/>
    <n v="0"/>
    <s v="SI"/>
    <s v="Persona"/>
    <s v="Personas cumpliendo condena"/>
    <s v="Personas en situación de pobreza o vulnerabilidad, que desarrollan actividades económicas autónomas, perciben ingresos mayores y más estables fruto de su actividad independiente de generación de ingresos. Foco GENCHI"/>
    <x v="3"/>
    <s v="Licitación Pública Regular"/>
    <n v="1"/>
    <n v="48811"/>
    <n v="15"/>
    <n v="2"/>
    <s v="15-48811-2-22"/>
    <m/>
    <m/>
    <m/>
    <s v="--"/>
    <x v="2"/>
    <n v="20"/>
    <x v="2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2100000"/>
    <m/>
    <m/>
    <n v="18900000"/>
    <m/>
    <m/>
    <m/>
    <m/>
    <m/>
    <n v="21000000"/>
    <n v="21000000"/>
    <s v="OK"/>
    <n v="2"/>
    <m/>
    <m/>
  </r>
  <r>
    <m/>
    <x v="14"/>
    <x v="7"/>
    <s v="Arica,Putre,General Lagos, Putre"/>
    <x v="3"/>
    <s v="YO_EMPR._Feria_de_Emprendimiento"/>
    <n v="4889"/>
    <n v="40"/>
    <x v="430"/>
    <n v="670000"/>
    <n v="40"/>
    <n v="0"/>
    <s v="NO"/>
    <s v="Persona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x v="2"/>
    <s v="Licitación Pública Regular"/>
    <n v="1"/>
    <n v="48891"/>
    <n v="15"/>
    <n v="1"/>
    <s v="15-48891-1-22"/>
    <m/>
    <d v="2022-07-19T00:00:00"/>
    <n v="14"/>
    <d v="2022-08-02T00:00:00"/>
    <x v="79"/>
    <n v="20"/>
    <x v="86"/>
    <d v="2022-07-22T00:00:00"/>
    <n v="10"/>
    <d v="2022-08-01T00:00:00"/>
    <d v="2022-08-02T00:00:00"/>
    <n v="10"/>
    <d v="2022-08-12T00:00:00"/>
    <n v="5"/>
    <d v="2023-01-12T00:00:00"/>
    <d v="2023-03-13T00:00:00"/>
    <m/>
    <m/>
    <m/>
    <m/>
    <m/>
    <m/>
    <m/>
    <n v="26800000"/>
    <m/>
    <m/>
    <m/>
    <m/>
    <n v="26800000"/>
    <n v="26800000"/>
    <s v="OK"/>
    <n v="1"/>
    <m/>
    <m/>
  </r>
  <r>
    <m/>
    <x v="14"/>
    <x v="324"/>
    <s v="Arica"/>
    <x v="4"/>
    <s v="YO_EMP_SEM._Servicio_de_Apoyo_Integral_Regular"/>
    <n v="5811"/>
    <n v="63"/>
    <x v="431"/>
    <n v="880000"/>
    <n v="63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x v="2"/>
    <s v="Licitación Pública Regular"/>
    <n v="1"/>
    <n v="58111"/>
    <n v="15"/>
    <n v="1"/>
    <s v="15-58111-1-22"/>
    <m/>
    <d v="2022-03-07T00:00:00"/>
    <n v="14"/>
    <d v="2022-03-21T00:00:00"/>
    <x v="34"/>
    <n v="20"/>
    <x v="84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5544000"/>
    <m/>
    <m/>
    <n v="49896000"/>
    <m/>
    <m/>
    <m/>
    <m/>
    <m/>
    <n v="55440000"/>
    <n v="55440000"/>
    <s v="OK"/>
    <n v="2"/>
    <m/>
    <m/>
  </r>
  <r>
    <m/>
    <x v="14"/>
    <x v="325"/>
    <s v="Camarones"/>
    <x v="4"/>
    <s v="YO_EMP_SEM._Servicio_de_Apoyo_Integral_Regular"/>
    <n v="5811"/>
    <n v="5"/>
    <x v="432"/>
    <n v="94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x v="2"/>
    <s v="Licitación Pública Regular"/>
    <n v="1"/>
    <n v="58111"/>
    <n v="15"/>
    <n v="1"/>
    <s v="15-58111-1-22"/>
    <m/>
    <d v="2022-03-07T00:00:00"/>
    <n v="14"/>
    <d v="2022-03-21T00:00:00"/>
    <x v="34"/>
    <n v="20"/>
    <x v="84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2500"/>
    <m/>
    <m/>
    <n v="4252500"/>
    <m/>
    <m/>
    <m/>
    <m/>
    <m/>
    <n v="4725000"/>
    <n v="4725000"/>
    <s v="OK"/>
    <n v="2"/>
    <m/>
    <m/>
  </r>
  <r>
    <m/>
    <x v="14"/>
    <x v="324"/>
    <s v="Arica"/>
    <x v="4"/>
    <s v="YO_EMP_SEM._Servicio_de_Apoyo_Integral_Regular"/>
    <n v="5811"/>
    <n v="62"/>
    <x v="433"/>
    <n v="880000"/>
    <n v="62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x v="2"/>
    <s v="Licitación Pública Regular"/>
    <n v="1"/>
    <n v="58111"/>
    <n v="15"/>
    <n v="2"/>
    <s v="15-58111-2-22"/>
    <m/>
    <d v="2022-03-07T00:00:00"/>
    <n v="14"/>
    <d v="2022-03-21T00:00:00"/>
    <x v="34"/>
    <n v="20"/>
    <x v="84"/>
    <d v="2022-02-22T00:00:00"/>
    <n v="10"/>
    <d v="2022-03-04T00:00:00"/>
    <d v="2022-03-09T00:00:00"/>
    <n v="10"/>
    <d v="2022-03-19T00:00:00"/>
    <n v="8"/>
    <d v="2022-11-19T00:00:00"/>
    <d v="2023-01-18T00:00:00"/>
    <m/>
    <m/>
    <s v=" $-   "/>
    <n v="5456000"/>
    <m/>
    <m/>
    <n v="49104000"/>
    <m/>
    <m/>
    <m/>
    <m/>
    <m/>
    <n v="54560000"/>
    <n v="54560000"/>
    <s v="OK"/>
    <n v="2"/>
    <m/>
    <m/>
  </r>
  <r>
    <m/>
    <x v="14"/>
    <x v="326"/>
    <s v="Putre"/>
    <x v="4"/>
    <s v="YO_EMP_SEM._Servicio_de_Apoyo_Integral_Regular"/>
    <n v="5811"/>
    <n v="5"/>
    <x v="434"/>
    <n v="955000"/>
    <n v="5"/>
    <n v="0"/>
    <s v="NO"/>
    <s v="Persona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x v="2"/>
    <s v="Licitación Pública Regular"/>
    <n v="1"/>
    <n v="58111"/>
    <n v="15"/>
    <n v="2"/>
    <s v="15-58111-2-22"/>
    <m/>
    <d v="2022-03-07T00:00:00"/>
    <n v="14"/>
    <d v="2022-03-21T00:00:00"/>
    <x v="34"/>
    <n v="20"/>
    <x v="84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7500"/>
    <m/>
    <m/>
    <n v="4297500"/>
    <m/>
    <m/>
    <m/>
    <m/>
    <m/>
    <n v="4775000"/>
    <n v="4775000"/>
    <s v="OK"/>
    <n v="2"/>
    <m/>
    <m/>
  </r>
  <r>
    <m/>
    <x v="14"/>
    <x v="324"/>
    <s v="Arica"/>
    <x v="4"/>
    <s v="YO_EMP_SEM._Servicio_de_Apoyo_Integral_Regular"/>
    <n v="5811"/>
    <n v="5"/>
    <x v="117"/>
    <n v="880000"/>
    <n v="5"/>
    <n v="0"/>
    <s v="NO"/>
    <s v="Persona"/>
    <s v="Personas con dependencia y cuidadores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 Foco TELETON"/>
    <x v="3"/>
    <s v="Licitación Pública Regular"/>
    <n v="1"/>
    <n v="58111"/>
    <n v="15"/>
    <n v="2"/>
    <s v="15-58111-2-22"/>
    <m/>
    <m/>
    <m/>
    <s v="--"/>
    <x v="34"/>
    <n v="20"/>
    <x v="84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40000"/>
    <m/>
    <m/>
    <n v="3960000"/>
    <m/>
    <m/>
    <m/>
    <m/>
    <m/>
    <n v="4400000"/>
    <n v="4400000"/>
    <s v="OK"/>
    <n v="2"/>
    <m/>
    <m/>
  </r>
  <r>
    <m/>
    <x v="14"/>
    <x v="324"/>
    <s v="Arica"/>
    <x v="5"/>
    <s v="YO_EMP_SEM._Servicio_de_Apoyo_Integral_SSyO"/>
    <n v="5911"/>
    <n v="144"/>
    <x v="435"/>
    <n v="818000"/>
    <n v="0"/>
    <n v="144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x v="2"/>
    <s v="Licitación Pública Regular"/>
    <n v="1"/>
    <n v="59111"/>
    <n v="15"/>
    <n v="1"/>
    <s v="15-59111-1-22"/>
    <m/>
    <d v="2022-03-07T00:00:00"/>
    <n v="14"/>
    <d v="2022-03-21T00:00:00"/>
    <x v="5"/>
    <n v="20"/>
    <x v="5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779200"/>
    <m/>
    <m/>
    <n v="106012800"/>
    <m/>
    <m/>
    <m/>
    <m/>
    <m/>
    <n v="117792000"/>
    <n v="117792000"/>
    <s v="OK"/>
    <n v="2"/>
    <m/>
    <m/>
  </r>
  <r>
    <m/>
    <x v="14"/>
    <x v="325"/>
    <s v="Camarones"/>
    <x v="5"/>
    <s v="YO_EMP_SEM._Servicio_de_Apoyo_Integral_SSyO"/>
    <n v="5911"/>
    <n v="5"/>
    <x v="436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x v="2"/>
    <s v="Licitación Pública Regular"/>
    <n v="1"/>
    <n v="59111"/>
    <n v="15"/>
    <n v="1"/>
    <s v="15-59111-1-22"/>
    <m/>
    <d v="2022-03-07T00:00:00"/>
    <n v="14"/>
    <d v="2022-03-21T00:00:00"/>
    <x v="5"/>
    <n v="20"/>
    <x v="5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m/>
    <x v="14"/>
    <x v="324"/>
    <s v="Arica"/>
    <x v="5"/>
    <s v="YO_EMP_SEM._Servicio_de_Apoyo_Integral_SSyO"/>
    <n v="5911"/>
    <n v="143"/>
    <x v="93"/>
    <n v="818000"/>
    <n v="0"/>
    <n v="143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x v="2"/>
    <s v="Licitación Pública Regular"/>
    <n v="1"/>
    <n v="59111"/>
    <n v="15"/>
    <n v="2"/>
    <s v="15-59111-2-22"/>
    <m/>
    <d v="2022-03-07T00:00:00"/>
    <n v="14"/>
    <d v="2022-03-21T00:00:00"/>
    <x v="5"/>
    <n v="20"/>
    <x v="5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697400"/>
    <m/>
    <m/>
    <n v="105276600"/>
    <m/>
    <m/>
    <m/>
    <m/>
    <m/>
    <n v="116974000"/>
    <n v="116974000"/>
    <s v="OK"/>
    <n v="2"/>
    <m/>
    <m/>
  </r>
  <r>
    <m/>
    <x v="14"/>
    <x v="326"/>
    <s v="Putre"/>
    <x v="5"/>
    <s v="YO_EMP_SEM._Servicio_de_Apoyo_Integral_SSyO"/>
    <n v="5911"/>
    <n v="5"/>
    <x v="436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x v="2"/>
    <s v="Licitación Pública Regular"/>
    <n v="1"/>
    <n v="59111"/>
    <n v="15"/>
    <n v="2"/>
    <s v="15-59111-2-22"/>
    <m/>
    <d v="2022-03-07T00:00:00"/>
    <n v="14"/>
    <d v="2022-03-21T00:00:00"/>
    <x v="5"/>
    <n v="20"/>
    <x v="5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m/>
    <x v="14"/>
    <x v="327"/>
    <s v="General Lagos"/>
    <x v="5"/>
    <s v="YO_EMP_SEM._Servicio_de_Apoyo_Integral_SSyO"/>
    <n v="5911"/>
    <n v="5"/>
    <x v="436"/>
    <n v="818000"/>
    <n v="0"/>
    <n v="5"/>
    <s v="NO"/>
    <s v="Persona"/>
    <s v="Grupo objetivo del Programa/Componente"/>
    <s v="Personas mayores de 18 años, desocupadas o con empleo precario, pertenecientes al subsistema SSyOO, acceden a financiamiento y formación de capacidades para el desarrollo de un emprendimiento"/>
    <x v="2"/>
    <s v="Licitación Pública Regular"/>
    <n v="1"/>
    <n v="59111"/>
    <n v="15"/>
    <n v="2"/>
    <s v="15-59111-2-22"/>
    <m/>
    <d v="2022-03-07T00:00:00"/>
    <n v="14"/>
    <d v="2022-03-21T00:00:00"/>
    <x v="5"/>
    <n v="20"/>
    <x v="5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  <m/>
    <m/>
  </r>
  <r>
    <m/>
    <x v="15"/>
    <x v="328"/>
    <s v="Diguillín - Punilla"/>
    <x v="0"/>
    <s v="Fortalecimiento_Planes_de_Trabajo_Familiar"/>
    <n v="3881"/>
    <n v="25"/>
    <x v="51"/>
    <n v="600327"/>
    <n v="25"/>
    <m/>
    <s v="SI"/>
    <s v="Hogar (Aplica en Acción)"/>
    <s v="Grupo objetivo del Programa/Componente"/>
    <s v="Hogares que se encuentren en los tramos de hasta 60%  de vulnerabilidad, con NNA de hasta 18 años, todos según RSH "/>
    <x v="0"/>
    <s v="Licitación Pública Regular"/>
    <s v="01"/>
    <s v="388101"/>
    <s v="16"/>
    <s v="01"/>
    <s v="16-388101-01-22"/>
    <m/>
    <m/>
    <m/>
    <s v="--"/>
    <x v="80"/>
    <n v="17"/>
    <x v="43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500817.5"/>
    <m/>
    <m/>
    <n v="13507357.5"/>
    <m/>
    <m/>
    <m/>
    <n v="15008175"/>
    <n v="15008175"/>
    <s v="OK"/>
    <n v="2"/>
    <m/>
    <m/>
  </r>
  <r>
    <m/>
    <x v="15"/>
    <x v="329"/>
    <s v="Diguillín - Punilla"/>
    <x v="0"/>
    <s v="Fortalecimiento_Planes_de_Trabajo_Familiar"/>
    <n v="3881"/>
    <n v="35"/>
    <x v="437"/>
    <n v="600327"/>
    <n v="35"/>
    <m/>
    <s v="SI"/>
    <s v="Hogar (Aplica en Acción)"/>
    <s v="Grupo objetivo del Programa/Componente"/>
    <s v="Hogares que se encuentren en los tramos de hasta 60%  de vulnerabilidad, con NNA de hasta 18 años, todos según RSH "/>
    <x v="0"/>
    <s v="Licitación Pública Regular"/>
    <s v="01"/>
    <s v="388101"/>
    <s v="16"/>
    <s v="01"/>
    <s v="16-388101-01-22"/>
    <m/>
    <m/>
    <m/>
    <s v="--"/>
    <x v="80"/>
    <n v="17"/>
    <x v="43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2101144.5"/>
    <m/>
    <m/>
    <n v="18910300.5"/>
    <m/>
    <m/>
    <m/>
    <n v="21011445"/>
    <n v="21011445"/>
    <s v="OK"/>
    <n v="2"/>
    <m/>
    <m/>
  </r>
  <r>
    <m/>
    <x v="15"/>
    <x v="330"/>
    <s v="Diguillín - Punilla"/>
    <x v="0"/>
    <s v="Fortalecimiento_Planes_de_Trabajo_Familiar"/>
    <n v="3881"/>
    <n v="30"/>
    <x v="32"/>
    <n v="600327"/>
    <n v="30"/>
    <m/>
    <s v="SI"/>
    <s v="Hogar (Aplica en Acción)"/>
    <s v="Grupo objetivo del Programa/Componente"/>
    <s v="Hogares que se encuentren en los tramos de hasta 60%  de vulnerabilidad, con NNA de hasta 18 años, todos según RSH "/>
    <x v="0"/>
    <s v="Licitación Pública Regular"/>
    <s v="01"/>
    <s v="388101"/>
    <s v="16"/>
    <s v="01"/>
    <s v="16-388101-01-22"/>
    <m/>
    <m/>
    <m/>
    <s v="--"/>
    <x v="80"/>
    <n v="17"/>
    <x v="43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800981"/>
    <m/>
    <m/>
    <n v="16208829"/>
    <m/>
    <m/>
    <m/>
    <n v="18009810"/>
    <n v="18009810"/>
    <s v="OK"/>
    <n v="2"/>
    <m/>
    <m/>
  </r>
  <r>
    <m/>
    <x v="15"/>
    <x v="331"/>
    <s v="Diguillín - Punilla"/>
    <x v="0"/>
    <s v="Fortalecimiento_Planes_de_Trabajo_Familiar"/>
    <n v="3881"/>
    <n v="29"/>
    <x v="438"/>
    <n v="600327"/>
    <n v="29"/>
    <m/>
    <s v="SI"/>
    <s v="Hogar (Aplica en Acción)"/>
    <s v="Grupo objetivo del Programa/Componente"/>
    <s v="Hogares que se encuentren en los tramos de hasta 60%  de vulnerabilidad, con NNA de hasta 18 años, todos según RSH "/>
    <x v="0"/>
    <s v="Licitación Pública Regular"/>
    <s v="01"/>
    <s v="388101"/>
    <s v="16"/>
    <s v="01"/>
    <s v="16-388101-01-22"/>
    <m/>
    <m/>
    <m/>
    <s v="--"/>
    <x v="80"/>
    <n v="17"/>
    <x v="43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740948.3"/>
    <m/>
    <m/>
    <n v="15668534.700000001"/>
    <m/>
    <m/>
    <m/>
    <n v="17409483"/>
    <n v="17409483"/>
    <s v="OK"/>
    <n v="2"/>
    <m/>
    <m/>
  </r>
  <r>
    <m/>
    <x v="15"/>
    <x v="332"/>
    <s v="Itata - Diguillín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s v="01"/>
    <s v="370101"/>
    <s v="16"/>
    <s v="01"/>
    <s v="16-370101-01-22"/>
    <m/>
    <m/>
    <m/>
    <s v="--"/>
    <x v="81"/>
    <n v="17"/>
    <x v="16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m/>
    <x v="15"/>
    <x v="333"/>
    <s v="Itata - Diguillín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s v="01"/>
    <s v="370101"/>
    <s v="16"/>
    <s v="02"/>
    <s v="16-370101-02-22"/>
    <m/>
    <m/>
    <m/>
    <s v="--"/>
    <x v="81"/>
    <n v="17"/>
    <x v="16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m/>
    <x v="15"/>
    <x v="334"/>
    <s v="Itata - Diguillín"/>
    <x v="1"/>
    <s v="Financiamiento_iniciativas_autogestionadas"/>
    <n v="3701"/>
    <n v="1"/>
    <x v="4"/>
    <n v="2088000"/>
    <n v="1"/>
    <m/>
    <s v="SI"/>
    <s v="Organización (Aplica en Accion Autogestonada)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x v="1"/>
    <s v="Licitación Pública Regular"/>
    <s v="01"/>
    <s v="370101"/>
    <s v="16"/>
    <s v="03"/>
    <s v="16-370101-03-22"/>
    <m/>
    <m/>
    <m/>
    <s v="--"/>
    <x v="81"/>
    <n v="17"/>
    <x v="16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  <m/>
    <m/>
  </r>
  <r>
    <m/>
    <x v="15"/>
    <x v="328"/>
    <s v="Sector Santa Clara"/>
    <x v="2"/>
    <s v="Accion_local_territorios_vulnerables"/>
    <n v="7233"/>
    <n v="1"/>
    <x v="5"/>
    <n v="35700000"/>
    <n v="1"/>
    <m/>
    <s v="NO"/>
    <s v="Territorios/Barrios (Aplica en Acción Local)"/>
    <s v="Campamento y barrios prioritarios"/>
    <s v="Territorio o barrio vulnerable donde a lo menos el 60% de los hogares se encuentra en el tramo del 40% de vulnerabilidad según RSH."/>
    <x v="0"/>
    <s v="Licitación Pública Regular"/>
    <s v="01"/>
    <s v="723301"/>
    <s v="16"/>
    <s v="01"/>
    <s v="16-723301-01-22"/>
    <m/>
    <m/>
    <m/>
    <s v="--"/>
    <x v="82"/>
    <n v="15"/>
    <x v="87"/>
    <d v="2022-04-18T00:00:00"/>
    <n v="15"/>
    <d v="2022-05-03T00:00:00"/>
    <d v="2022-05-10T00:00:00"/>
    <n v="10"/>
    <d v="2022-05-20T00:00:00"/>
    <n v="11"/>
    <d v="2023-04-20T00:00:00"/>
    <d v="2023-06-19T00:00:00"/>
    <m/>
    <m/>
    <m/>
    <m/>
    <m/>
    <n v="3570000"/>
    <m/>
    <m/>
    <n v="32130000"/>
    <m/>
    <m/>
    <m/>
    <n v="35700000"/>
    <n v="35700000"/>
    <s v="OK"/>
    <n v="2"/>
    <m/>
    <m/>
  </r>
  <r>
    <m/>
    <x v="15"/>
    <x v="335"/>
    <s v="Diguillín"/>
    <x v="6"/>
    <s v="YO_TR_SSyO_Apoyo_a_tu_Plan_Laboral"/>
    <n v="8913"/>
    <n v="22"/>
    <x v="189"/>
    <n v="636000"/>
    <m/>
    <n v="22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x v="2"/>
    <s v="Licitación Pública Regular"/>
    <s v="01"/>
    <s v="891301"/>
    <s v="16"/>
    <s v="01"/>
    <s v="16-891301-01-22"/>
    <m/>
    <d v="2022-03-14T00:00:00"/>
    <n v="18"/>
    <d v="2022-04-01T00:00:00"/>
    <x v="46"/>
    <n v="24"/>
    <x v="27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399200"/>
    <m/>
    <m/>
    <n v="12592800"/>
    <m/>
    <m/>
    <m/>
    <m/>
    <n v="13992000"/>
    <n v="13992000"/>
    <s v="OK"/>
    <n v="2"/>
    <m/>
    <m/>
  </r>
  <r>
    <m/>
    <x v="15"/>
    <x v="329"/>
    <s v="Diguillín "/>
    <x v="6"/>
    <s v="YO_TR_SSyO_Apoyo_a_tu_Plan_Laboral"/>
    <n v="8913"/>
    <n v="20"/>
    <x v="190"/>
    <n v="636000"/>
    <m/>
    <n v="20"/>
    <s v="NO"/>
    <s v="Persona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x v="2"/>
    <s v="Licitación Pública Regular"/>
    <s v="01"/>
    <s v="891301"/>
    <s v="16"/>
    <s v="01"/>
    <s v="16-891301-01-22"/>
    <m/>
    <d v="2022-03-14T00:00:00"/>
    <n v="18"/>
    <d v="2022-04-01T00:00:00"/>
    <x v="46"/>
    <n v="24"/>
    <x v="27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272000"/>
    <m/>
    <m/>
    <n v="11448000"/>
    <m/>
    <m/>
    <m/>
    <m/>
    <n v="12720000"/>
    <n v="12720000"/>
    <s v="OK"/>
    <n v="2"/>
    <m/>
    <m/>
  </r>
  <r>
    <m/>
    <x v="15"/>
    <x v="335"/>
    <s v="Diguillín - Punilla"/>
    <x v="3"/>
    <s v="YO_EMPR._Avanzado"/>
    <n v="4883"/>
    <n v="30"/>
    <x v="37"/>
    <n v="1000000"/>
    <n v="3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x v="2"/>
    <s v="Licitación Pública Regular"/>
    <s v="02"/>
    <s v="488302"/>
    <s v="16"/>
    <s v="01"/>
    <s v="16-488302-01-22"/>
    <m/>
    <d v="2022-03-14T00:00:00"/>
    <n v="18"/>
    <d v="2022-04-01T00:00:00"/>
    <x v="83"/>
    <n v="20"/>
    <x v="88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3000000"/>
    <m/>
    <m/>
    <n v="27000000"/>
    <m/>
    <m/>
    <m/>
    <m/>
    <n v="30000000"/>
    <n v="30000000"/>
    <s v="OK"/>
    <n v="2"/>
    <m/>
    <m/>
  </r>
  <r>
    <m/>
    <x v="15"/>
    <x v="336"/>
    <s v="Diguillín - Punilla"/>
    <x v="3"/>
    <s v="YO_EMPR._Avanzado"/>
    <n v="4883"/>
    <n v="20"/>
    <x v="38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x v="2"/>
    <s v="Licitación Pública Regular"/>
    <s v="02"/>
    <s v="488302"/>
    <s v="16"/>
    <s v="01"/>
    <s v="16-488302-01-22"/>
    <m/>
    <d v="2022-03-14T00:00:00"/>
    <n v="18"/>
    <d v="2022-04-01T00:00:00"/>
    <x v="83"/>
    <n v="20"/>
    <x v="88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m/>
    <x v="15"/>
    <x v="337"/>
    <s v="Diguillín - Punilla"/>
    <x v="3"/>
    <s v="YO_EMPR._Avanzado"/>
    <n v="4883"/>
    <n v="20"/>
    <x v="38"/>
    <n v="1000000"/>
    <n v="20"/>
    <m/>
    <s v="SI"/>
    <s v="Persona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x v="2"/>
    <s v="Licitación Pública Regular"/>
    <s v="02"/>
    <s v="488302"/>
    <s v="16"/>
    <s v="01"/>
    <s v="16-488302-01-22"/>
    <m/>
    <d v="2022-03-14T00:00:00"/>
    <n v="18"/>
    <d v="2022-04-01T00:00:00"/>
    <x v="83"/>
    <n v="20"/>
    <x v="88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  <m/>
    <m/>
  </r>
  <r>
    <m/>
    <x v="15"/>
    <x v="335"/>
    <s v="Diguillín"/>
    <x v="3"/>
    <s v="YO_EMPR._Básico"/>
    <n v="4881"/>
    <n v="35"/>
    <x v="35"/>
    <n v="1000000"/>
    <n v="3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1"/>
    <s v="16-488101-01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3500000"/>
    <m/>
    <m/>
    <n v="31500000"/>
    <m/>
    <m/>
    <m/>
    <m/>
    <m/>
    <n v="35000000"/>
    <n v="35000000"/>
    <s v="OK"/>
    <n v="2"/>
    <m/>
    <m/>
  </r>
  <r>
    <m/>
    <x v="15"/>
    <x v="329"/>
    <s v="Diguillín"/>
    <x v="3"/>
    <s v="YO_EMPR._Básico"/>
    <n v="4881"/>
    <n v="17"/>
    <x v="53"/>
    <n v="1000000"/>
    <n v="17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1"/>
    <s v="16-488101-01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700000"/>
    <m/>
    <m/>
    <n v="15300000"/>
    <m/>
    <m/>
    <m/>
    <m/>
    <m/>
    <n v="17000000"/>
    <n v="17000000"/>
    <s v="OK"/>
    <n v="2"/>
    <m/>
    <m/>
  </r>
  <r>
    <m/>
    <x v="15"/>
    <x v="338"/>
    <s v="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1"/>
    <s v="16-488101-01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34"/>
    <s v="Punilla - Diguillín"/>
    <x v="3"/>
    <s v="YO_EMPR._Básico"/>
    <n v="4881"/>
    <n v="20"/>
    <x v="38"/>
    <n v="1000000"/>
    <n v="20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2"/>
    <s v="16-488101-02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m/>
    <x v="15"/>
    <x v="339"/>
    <s v="Punill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2"/>
    <s v="16-488101-02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40"/>
    <s v="Punill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2"/>
    <s v="16-488101-02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31"/>
    <s v="Punill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2"/>
    <s v="16-488101-02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41"/>
    <s v="Itat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3"/>
    <s v="16-488101-03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30"/>
    <s v="Itat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3"/>
    <s v="16-488101-03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28"/>
    <s v="Itat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3"/>
    <s v="16-488101-03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42"/>
    <s v="Itata - Diguillín"/>
    <x v="3"/>
    <s v="YO_EMPR._Básico"/>
    <n v="4881"/>
    <n v="15"/>
    <x v="9"/>
    <n v="1000000"/>
    <n v="15"/>
    <m/>
    <s v="SI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3"/>
    <s v="16-488101-03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  <m/>
    <m/>
  </r>
  <r>
    <m/>
    <x v="15"/>
    <x v="343"/>
    <s v="Punilla - Itata - Diguillín"/>
    <x v="3"/>
    <s v="YO_EMPR._Básico"/>
    <n v="4881"/>
    <n v="20"/>
    <x v="38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4"/>
    <s v="16-488101-04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m/>
    <x v="15"/>
    <x v="332"/>
    <s v="Punilla - Itata - Diguillín"/>
    <x v="3"/>
    <s v="YO_EMPR._Básico"/>
    <n v="4881"/>
    <n v="20"/>
    <x v="38"/>
    <n v="1000000"/>
    <n v="20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4"/>
    <s v="16-488101-04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  <m/>
    <m/>
  </r>
  <r>
    <m/>
    <x v="15"/>
    <x v="337"/>
    <s v="Punilla - Itata - Diguillín"/>
    <x v="3"/>
    <s v="YO_EMPR._Básico"/>
    <n v="4881"/>
    <n v="27"/>
    <x v="194"/>
    <n v="1000000"/>
    <n v="27"/>
    <m/>
    <s v="NO"/>
    <s v="Persona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x v="2"/>
    <s v="Licitación Pública Regular"/>
    <s v="01"/>
    <s v="488101"/>
    <s v="16"/>
    <s v="04"/>
    <s v="16-488101-04-22"/>
    <m/>
    <d v="2022-03-14T00:00:00"/>
    <n v="18"/>
    <d v="2022-04-01T00:00:00"/>
    <x v="2"/>
    <n v="20"/>
    <x v="2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700000"/>
    <m/>
    <m/>
    <n v="24300000"/>
    <m/>
    <m/>
    <m/>
    <m/>
    <m/>
    <n v="27000000"/>
    <n v="27000000"/>
    <s v="OK"/>
    <n v="2"/>
    <m/>
    <m/>
  </r>
  <r>
    <m/>
    <x v="15"/>
    <x v="7"/>
    <s v="Punilla - Itata - Diguillín"/>
    <x v="3"/>
    <s v="YO_EMPR._Feria_de_Emprendimiento"/>
    <n v="4889"/>
    <n v="45"/>
    <x v="269"/>
    <n v="1000000"/>
    <n v="45"/>
    <m/>
    <s v="NO"/>
    <s v="Persona"/>
    <s v="Grupo objetivo del Programa/Componente"/>
    <s v="Personas que hayan participado anteriormente y/o estén participando de programas de emprendimiento y/o empleabilidad del FOSIS, en un plazo no superior al definido regionalmente. Excepcionalmente podrían aceptarse usuarias/os de otros programas siempre que cuenten con una actividad económica independiente en funcionamiento (FNDR, Innova u otro del FOSIS). Podrán participar también organizaciones productivas que hayan participando del programa Apoyo a Organizaciones Productivas el 2021."/>
    <x v="0"/>
    <s v="Licitación Pública Regular"/>
    <s v="03"/>
    <s v="488903"/>
    <s v="16"/>
    <s v="01"/>
    <s v="16-488903-01-22"/>
    <m/>
    <m/>
    <m/>
    <s v="--"/>
    <x v="84"/>
    <n v="15"/>
    <x v="89"/>
    <d v="2022-09-15T00:00:00"/>
    <n v="14"/>
    <d v="2022-09-29T00:00:00"/>
    <d v="2022-10-05T00:00:00"/>
    <n v="10"/>
    <d v="2022-10-15T00:00:00"/>
    <n v="5"/>
    <d v="2023-03-15T00:00:00"/>
    <d v="2023-05-14T00:00:00"/>
    <m/>
    <m/>
    <m/>
    <m/>
    <m/>
    <m/>
    <m/>
    <m/>
    <m/>
    <n v="45000000"/>
    <m/>
    <m/>
    <n v="45000000"/>
    <n v="45000000"/>
    <s v="OK"/>
    <n v="1"/>
    <m/>
    <m/>
  </r>
  <r>
    <m/>
    <x v="15"/>
    <x v="335"/>
    <s v="Diguillín - Itata"/>
    <x v="4"/>
    <s v="YO_EMP_SEM._Servicio_de_Apoyo_Integral_Regular"/>
    <n v="5811"/>
    <n v="40"/>
    <x v="41"/>
    <n v="885000"/>
    <n v="40"/>
    <m/>
    <s v="NO"/>
    <s v="Persona"/>
    <s v="Grupo objetivo del Programa/Componente"/>
    <s v="Personas mayores de 18 años, preferentemente jefas de hogar con NNA menores  de 18 años a su cargo, mujeres víctimas de VIF,  personas en situación de discapacidad y/o dependencia, provenientes del convenio Teletón,  convenio Gendarmería, desempleadas o con ingresos precarios, idea de negocio y/o emprendimientos precarios en funcionamiento."/>
    <x v="3"/>
    <s v="Licitación Pública Regular"/>
    <s v="01"/>
    <s v="581101"/>
    <s v="16"/>
    <s v="01"/>
    <s v="16-581101-01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540000"/>
    <m/>
    <m/>
    <n v="31860000"/>
    <m/>
    <m/>
    <m/>
    <m/>
    <m/>
    <n v="35400000"/>
    <n v="35400000"/>
    <s v="OK"/>
    <n v="2"/>
    <m/>
    <m/>
  </r>
  <r>
    <m/>
    <x v="15"/>
    <x v="344"/>
    <s v="Diguillín - Itata"/>
    <x v="4"/>
    <s v="YO_EMP_SEM._Servicio_de_Apoyo_Integral_Regular"/>
    <n v="5811"/>
    <n v="20"/>
    <x v="224"/>
    <n v="885000"/>
    <n v="2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81101"/>
    <s v="16"/>
    <s v="01"/>
    <s v="16-581101-01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1770000"/>
    <m/>
    <m/>
    <n v="15930000"/>
    <m/>
    <m/>
    <m/>
    <m/>
    <m/>
    <n v="17700000"/>
    <n v="17700000"/>
    <s v="OK"/>
    <n v="2"/>
    <m/>
    <m/>
  </r>
  <r>
    <m/>
    <x v="15"/>
    <x v="337"/>
    <s v="Diguillín - Itata"/>
    <x v="4"/>
    <s v="YO_EMP_SEM._Servicio_de_Apoyo_Integral_Regular"/>
    <n v="5811"/>
    <n v="30"/>
    <x v="91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81101"/>
    <s v="16"/>
    <s v="01"/>
    <s v="16-581101-01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m/>
    <x v="15"/>
    <x v="336"/>
    <s v="Punilla"/>
    <x v="4"/>
    <s v="YO_EMP_SEM._Servicio_de_Apoyo_Integral_Regular"/>
    <n v="5811"/>
    <n v="34"/>
    <x v="439"/>
    <n v="885000"/>
    <n v="34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81101"/>
    <s v="16"/>
    <s v="02"/>
    <s v="16-581101-02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009000"/>
    <m/>
    <m/>
    <n v="27081000"/>
    <m/>
    <m/>
    <m/>
    <m/>
    <m/>
    <n v="30090000"/>
    <n v="30090000"/>
    <s v="OK"/>
    <n v="2"/>
    <m/>
    <m/>
  </r>
  <r>
    <m/>
    <x v="15"/>
    <x v="339"/>
    <s v="Punilla"/>
    <x v="4"/>
    <s v="YO_EMP_SEM._Servicio_de_Apoyo_Integral_Regular"/>
    <n v="5811"/>
    <n v="30"/>
    <x v="91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81101"/>
    <s v="16"/>
    <s v="02"/>
    <s v="16-581101-02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m/>
    <x v="15"/>
    <x v="343"/>
    <s v="Punilla"/>
    <x v="4"/>
    <s v="YO_EMP_SEM._Servicio_de_Apoyo_Integral_Regular"/>
    <n v="5811"/>
    <n v="30"/>
    <x v="91"/>
    <n v="885000"/>
    <n v="30"/>
    <m/>
    <s v="NO"/>
    <s v="Persona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81101"/>
    <s v="16"/>
    <s v="02"/>
    <s v="16-581101-02-22"/>
    <m/>
    <d v="2022-03-14T00:00:00"/>
    <n v="18"/>
    <d v="2022-04-01T00:00:00"/>
    <x v="1"/>
    <n v="20"/>
    <x v="1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  <m/>
    <m/>
  </r>
  <r>
    <m/>
    <x v="15"/>
    <x v="335"/>
    <s v="Chillán"/>
    <x v="5"/>
    <s v="YO_EMP_SEM._Servicio_de_Apoyo_Integral_SSyO"/>
    <n v="5911"/>
    <n v="120"/>
    <x v="440"/>
    <n v="818000"/>
    <m/>
    <n v="1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1"/>
    <s v="16-591101-01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9816000"/>
    <m/>
    <m/>
    <n v="88344000"/>
    <m/>
    <m/>
    <m/>
    <m/>
    <m/>
    <n v="98160000"/>
    <n v="98160000"/>
    <s v="OK"/>
    <n v="2"/>
    <m/>
    <m/>
  </r>
  <r>
    <m/>
    <x v="15"/>
    <x v="336"/>
    <s v="Punilla I"/>
    <x v="5"/>
    <s v="YO_EMP_SEM._Servicio_de_Apoyo_Integral_SSyO"/>
    <n v="5911"/>
    <n v="85"/>
    <x v="441"/>
    <n v="818000"/>
    <m/>
    <n v="8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2"/>
    <s v="16-591101-02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6953000"/>
    <m/>
    <m/>
    <n v="62577000"/>
    <m/>
    <m/>
    <m/>
    <m/>
    <m/>
    <n v="69530000"/>
    <n v="69530000"/>
    <s v="OK"/>
    <n v="2"/>
    <m/>
    <m/>
  </r>
  <r>
    <m/>
    <x v="15"/>
    <x v="340"/>
    <s v="Punilla 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2"/>
    <s v="16-591101-02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m/>
    <x v="15"/>
    <x v="328"/>
    <s v="Diguillín - Itata"/>
    <x v="5"/>
    <s v="YO_EMP_SEM._Servicio_de_Apoyo_Integral_SSyO"/>
    <n v="5911"/>
    <n v="40"/>
    <x v="255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3"/>
    <s v="16-591101-03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m/>
    <x v="15"/>
    <x v="331"/>
    <s v="Diguillín - Itata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3"/>
    <s v="16-591101-03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m/>
    <x v="15"/>
    <x v="332"/>
    <s v="Diguillín - Itata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3"/>
    <s v="16-591101-03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m/>
    <x v="15"/>
    <x v="329"/>
    <s v="Diguillín I"/>
    <x v="5"/>
    <s v="YO_EMP_SEM._Servicio_de_Apoyo_Integral_SSyO"/>
    <n v="5911"/>
    <n v="50"/>
    <x v="49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4"/>
    <s v="16-591101-04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m/>
    <x v="15"/>
    <x v="345"/>
    <s v="Diguillín 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4"/>
    <s v="16-591101-04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m/>
    <x v="15"/>
    <x v="343"/>
    <s v="Punilla - Diguillín"/>
    <x v="5"/>
    <s v="YO_EMP_SEM._Servicio_de_Apoyo_Integral_SSyO"/>
    <n v="5911"/>
    <n v="50"/>
    <x v="49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5"/>
    <s v="16-591101-05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m/>
    <x v="15"/>
    <x v="337"/>
    <s v="Punilla - Diguillín"/>
    <x v="5"/>
    <s v="YO_EMP_SEM._Servicio_de_Apoyo_Integral_SSyO"/>
    <n v="5911"/>
    <n v="45"/>
    <x v="232"/>
    <n v="818000"/>
    <m/>
    <n v="4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5"/>
    <s v="16-591101-05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681000"/>
    <m/>
    <m/>
    <n v="33129000"/>
    <m/>
    <m/>
    <m/>
    <m/>
    <m/>
    <n v="36810000"/>
    <n v="36810000"/>
    <s v="OK"/>
    <n v="2"/>
    <m/>
    <m/>
  </r>
  <r>
    <m/>
    <x v="15"/>
    <x v="333"/>
    <s v="Diguillín II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6"/>
    <s v="16-591101-06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m/>
    <x v="15"/>
    <x v="338"/>
    <s v="Diguillín II"/>
    <x v="5"/>
    <s v="YO_EMP_SEM._Servicio_de_Apoyo_Integral_SSyO"/>
    <n v="5911"/>
    <n v="40"/>
    <x v="255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6"/>
    <s v="16-591101-06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m/>
    <x v="15"/>
    <x v="346"/>
    <s v="Diguillín II"/>
    <x v="5"/>
    <s v="YO_EMP_SEM._Servicio_de_Apoyo_Integral_SSyO"/>
    <n v="5911"/>
    <n v="20"/>
    <x v="46"/>
    <n v="818000"/>
    <m/>
    <n v="2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6"/>
    <s v="16-591101-06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1636000"/>
    <m/>
    <m/>
    <n v="14724000"/>
    <m/>
    <m/>
    <m/>
    <m/>
    <m/>
    <n v="16360000"/>
    <n v="16360000"/>
    <s v="OK"/>
    <n v="2"/>
    <m/>
    <m/>
  </r>
  <r>
    <m/>
    <x v="15"/>
    <x v="339"/>
    <s v="Punilla II"/>
    <x v="5"/>
    <s v="YO_EMP_SEM._Servicio_de_Apoyo_Integral_SSyO"/>
    <n v="5911"/>
    <n v="50"/>
    <x v="49"/>
    <n v="818000"/>
    <m/>
    <n v="5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7"/>
    <s v="16-591101-07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  <m/>
    <m/>
  </r>
  <r>
    <m/>
    <x v="15"/>
    <x v="330"/>
    <s v="Punilla I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7"/>
    <s v="16-591101-07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m/>
    <x v="15"/>
    <x v="347"/>
    <s v="Itata I"/>
    <x v="5"/>
    <s v="YO_EMP_SEM._Servicio_de_Apoyo_Integral_SSyO"/>
    <n v="5911"/>
    <n v="40"/>
    <x v="255"/>
    <n v="818000"/>
    <m/>
    <n v="4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8"/>
    <s v="16-591101-08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  <m/>
    <m/>
  </r>
  <r>
    <m/>
    <x v="15"/>
    <x v="344"/>
    <s v="Itata 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8"/>
    <s v="16-591101-08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m/>
    <x v="15"/>
    <x v="334"/>
    <s v="Itata I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8"/>
    <s v="16-591101-08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m/>
    <x v="15"/>
    <x v="342"/>
    <s v="Itata II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9"/>
    <s v="16-591101-09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  <m/>
    <m/>
  </r>
  <r>
    <m/>
    <x v="15"/>
    <x v="341"/>
    <s v="Itata II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9"/>
    <s v="16-591101-09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  <m/>
    <m/>
  </r>
  <r>
    <m/>
    <x v="15"/>
    <x v="348"/>
    <s v="Itata II"/>
    <x v="5"/>
    <s v="YO_EMP_SEM._Servicio_de_Apoyo_Integral_SSyO"/>
    <n v="5911"/>
    <n v="30"/>
    <x v="96"/>
    <n v="818000"/>
    <m/>
    <n v="30"/>
    <s v="NO"/>
    <s v="Persona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1"/>
    <s v="591101"/>
    <s v="16"/>
    <s v="09"/>
    <s v="16-591101-09-22"/>
    <m/>
    <d v="2022-03-14T00:00:00"/>
    <n v="18"/>
    <d v="2022-04-01T00:00:00"/>
    <x v="19"/>
    <n v="25"/>
    <x v="77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  <m/>
    <m/>
  </r>
  <r>
    <m/>
    <x v="15"/>
    <x v="335"/>
    <s v="Diguillín III"/>
    <x v="5"/>
    <s v="YO_EMP_SEM._Servicio_de_Apoyo_Integral_SSyO"/>
    <n v="5911"/>
    <n v="65"/>
    <x v="442"/>
    <n v="818000"/>
    <m/>
    <n v="6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1"/>
    <s v="16-591102-01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5317000"/>
    <m/>
    <m/>
    <n v="47853000"/>
    <m/>
    <m/>
    <m/>
    <m/>
    <m/>
    <n v="53170000"/>
    <n v="53170000"/>
    <s v="OK"/>
    <n v="2"/>
    <m/>
    <m/>
  </r>
  <r>
    <m/>
    <x v="15"/>
    <x v="331"/>
    <s v="Diguillín III"/>
    <x v="5"/>
    <s v="YO_EMP_SEM._Servicio_de_Apoyo_Integral_SSyO"/>
    <n v="5911"/>
    <n v="15"/>
    <x v="67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1"/>
    <s v="16-591102-01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m/>
    <x v="15"/>
    <x v="345"/>
    <s v="Diguillín III"/>
    <x v="5"/>
    <s v="YO_EMP_SEM._Servicio_de_Apoyo_Integral_SSyO"/>
    <n v="5911"/>
    <n v="20"/>
    <x v="46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1"/>
    <s v="16-591102-01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m/>
    <x v="15"/>
    <x v="329"/>
    <s v="Diguillín IV"/>
    <x v="5"/>
    <s v="YO_EMP_SEM._Servicio_de_Apoyo_Integral_SSyO"/>
    <n v="5911"/>
    <n v="26"/>
    <x v="97"/>
    <n v="818000"/>
    <m/>
    <n v="26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2"/>
    <s v="16-591102-02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126800"/>
    <m/>
    <m/>
    <n v="19141200"/>
    <m/>
    <m/>
    <m/>
    <m/>
    <m/>
    <n v="21268000"/>
    <n v="21268000"/>
    <s v="OK"/>
    <n v="2"/>
    <m/>
    <m/>
  </r>
  <r>
    <m/>
    <x v="15"/>
    <x v="333"/>
    <s v="Diguillín IV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2"/>
    <s v="16-591102-02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m/>
    <x v="15"/>
    <x v="338"/>
    <s v="Diguillín IV"/>
    <x v="5"/>
    <s v="YO_EMP_SEM._Servicio_de_Apoyo_Integral_SSyO"/>
    <n v="5911"/>
    <n v="20"/>
    <x v="46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2"/>
    <s v="16-591102-02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  <r>
    <m/>
    <x v="15"/>
    <x v="346"/>
    <s v="Diguillín IV"/>
    <x v="5"/>
    <s v="YO_EMP_SEM._Servicio_de_Apoyo_Integral_SSyO"/>
    <n v="5911"/>
    <n v="15"/>
    <x v="67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2"/>
    <s v="16-591102-02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m/>
    <x v="15"/>
    <x v="343"/>
    <s v="Punilla Itata"/>
    <x v="5"/>
    <s v="YO_EMP_SEM._Servicio_de_Apoyo_Integral_SSyO"/>
    <n v="5911"/>
    <n v="35"/>
    <x v="229"/>
    <n v="818000"/>
    <m/>
    <n v="3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3"/>
    <s v="16-591102-03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863000"/>
    <m/>
    <m/>
    <n v="25767000"/>
    <m/>
    <m/>
    <m/>
    <m/>
    <m/>
    <n v="28630000"/>
    <n v="28630000"/>
    <s v="OK"/>
    <n v="2"/>
    <m/>
    <m/>
  </r>
  <r>
    <m/>
    <x v="15"/>
    <x v="339"/>
    <s v="Punilla Itata"/>
    <x v="5"/>
    <s v="YO_EMP_SEM._Servicio_de_Apoyo_Integral_SSyO"/>
    <n v="5911"/>
    <n v="25"/>
    <x v="233"/>
    <n v="818000"/>
    <m/>
    <n v="2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3"/>
    <s v="16-591102-03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  <m/>
    <m/>
  </r>
  <r>
    <m/>
    <x v="15"/>
    <x v="344"/>
    <s v="Punilla Itata"/>
    <x v="5"/>
    <s v="YO_EMP_SEM._Servicio_de_Apoyo_Integral_SSyO"/>
    <n v="5911"/>
    <n v="15"/>
    <x v="67"/>
    <n v="818000"/>
    <m/>
    <n v="15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3"/>
    <s v="16-591102-03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  <m/>
    <m/>
  </r>
  <r>
    <m/>
    <x v="15"/>
    <x v="330"/>
    <s v="Punilla Itata"/>
    <x v="5"/>
    <s v="YO_EMP_SEM._Servicio_de_Apoyo_Integral_SSyO"/>
    <n v="5911"/>
    <n v="20"/>
    <x v="46"/>
    <n v="818000"/>
    <m/>
    <n v="20"/>
    <s v="NO"/>
    <s v="Persona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x v="2"/>
    <s v="Licitación Pública Regular"/>
    <s v="02"/>
    <s v="591102"/>
    <s v="16"/>
    <s v="03"/>
    <s v="16-591102-03-22"/>
    <m/>
    <d v="2022-03-14T00:00:00"/>
    <n v="18"/>
    <d v="2022-04-01T00:00:00"/>
    <x v="22"/>
    <n v="20"/>
    <x v="82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8">
  <r>
    <x v="0"/>
    <s v="Alto Hospicio"/>
    <s v="Casco antiguo"/>
    <x v="0"/>
    <s v="Fortalecimiento_Planes_de_Trabajo_Comunitario"/>
    <n v="3882"/>
    <n v="30"/>
    <n v="18000000"/>
    <n v="600000"/>
    <n v="30"/>
    <m/>
    <x v="0"/>
    <x v="0"/>
    <s v="Grupo objetivo del Programa/Componente"/>
    <s v="Familias en situación de pobreza y/o vulnerabilidad que residen el territorio."/>
    <s v="Listado Predeterminado"/>
    <s v="Licitación Pública Regular"/>
    <n v="2"/>
    <n v="388202"/>
    <s v="01"/>
    <m/>
    <s v="01-388202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3600000"/>
    <m/>
    <m/>
    <m/>
    <n v="14400000"/>
    <m/>
    <m/>
    <m/>
    <n v="18000000"/>
    <n v="18000000"/>
    <s v="OK"/>
    <n v="2"/>
  </r>
  <r>
    <x v="0"/>
    <s v="Pozo Almonte"/>
    <s v="Pozo Almonte "/>
    <x v="0"/>
    <s v="Fortalecimiento_Planes_de_Trabajo_Comunitario"/>
    <n v="3882"/>
    <n v="20"/>
    <n v="12000000"/>
    <n v="600000"/>
    <n v="20"/>
    <m/>
    <x v="0"/>
    <x v="0"/>
    <s v="Grupo objetivo del Programa/Componente"/>
    <s v="Familias en situación de pobreza y/o vulnerabilidad que residen el territorio."/>
    <s v="Listado Predeterminado"/>
    <s v="Licitación Pública Regular"/>
    <n v="2"/>
    <n v="388202"/>
    <s v="01"/>
    <m/>
    <s v="01-388202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0000"/>
    <m/>
    <m/>
    <m/>
    <n v="9600000"/>
    <m/>
    <m/>
    <m/>
    <n v="12000000"/>
    <n v="12000000"/>
    <s v="OK"/>
    <n v="2"/>
  </r>
  <r>
    <x v="0"/>
    <s v="Alto Hospicio"/>
    <s v="Alto Hospicio"/>
    <x v="0"/>
    <s v="Fortalecimiento_Planes_de_Trabajo_Familiar"/>
    <n v="3881"/>
    <n v="34"/>
    <n v="20400000"/>
    <n v="600000"/>
    <n v="34"/>
    <m/>
    <x v="0"/>
    <x v="0"/>
    <s v="Grupo objetivo del Programa/Componente"/>
    <s v="Familias en situación de pobreza y/o vulnerabilidad que residen el territorio."/>
    <s v="Listado Predeterminado"/>
    <s v="Licitación Pública Regular"/>
    <n v="1"/>
    <n v="388101"/>
    <s v="01"/>
    <m/>
    <s v="01-388101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4080000"/>
    <m/>
    <m/>
    <m/>
    <n v="16320000"/>
    <m/>
    <m/>
    <m/>
    <n v="20400000"/>
    <n v="20400000"/>
    <s v="OK"/>
    <n v="2"/>
  </r>
  <r>
    <x v="0"/>
    <s v="Camiña"/>
    <s v="Camiña"/>
    <x v="0"/>
    <s v="Fortalecimiento_Planes_de_Trabajo_Familiar"/>
    <n v="3881"/>
    <n v="20"/>
    <n v="12034008"/>
    <n v="601700"/>
    <n v="20"/>
    <m/>
    <x v="0"/>
    <x v="0"/>
    <s v="Grupo objetivo del Programa/Componente"/>
    <s v="Familias en situación de pobreza y/o vulnerabilidad que residen el territorio."/>
    <s v="Listado Predeterminado"/>
    <s v="Licitación Pública Regular"/>
    <n v="1"/>
    <n v="388101"/>
    <s v="01"/>
    <m/>
    <s v="01-388101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10"/>
    <d v="2023-03-23T00:00:00"/>
    <d v="2023-05-22T00:00:00"/>
    <m/>
    <m/>
    <m/>
    <m/>
    <n v="2406802"/>
    <m/>
    <m/>
    <m/>
    <n v="9627206"/>
    <m/>
    <m/>
    <m/>
    <n v="12034008"/>
    <n v="12034008"/>
    <s v="OK"/>
    <n v="2"/>
  </r>
  <r>
    <x v="0"/>
    <s v="Alto Hospicio"/>
    <s v="Alto Hospicio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presentes en territorios vulnerables"/>
    <s v="Autogestionados"/>
    <s v="Licitación Pública Regular"/>
    <n v="1"/>
    <n v="370101"/>
    <s v="01"/>
    <m/>
    <s v="01-370101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</r>
  <r>
    <x v="0"/>
    <s v="Pozo Almonte"/>
    <s v="Pozo Almonte (comunal)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presentes en territorios vulnerables"/>
    <s v="Autogestionados"/>
    <s v="Licitación Pública Regular"/>
    <n v="1"/>
    <n v="370101"/>
    <s v="01"/>
    <m/>
    <s v="01-370101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</r>
  <r>
    <x v="0"/>
    <s v="Huara"/>
    <s v="Huara (comunal)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presentes en territorios vulnerables"/>
    <s v="Autogestionados"/>
    <s v="Licitación Pública Regular"/>
    <n v="1"/>
    <n v="370101"/>
    <s v="01"/>
    <m/>
    <s v="01-370101--22"/>
    <m/>
    <m/>
    <m/>
    <s v="--"/>
    <d v="2022-03-10T00:00:00"/>
    <n v="20"/>
    <d v="2022-03-30T00:00:00"/>
    <d v="2022-04-01T00:00:00"/>
    <n v="30"/>
    <d v="2022-05-01T00:00:00"/>
    <d v="2022-05-03T00:00:00"/>
    <n v="20"/>
    <d v="2022-05-23T00:00:00"/>
    <n v="6"/>
    <d v="2022-11-23T00:00:00"/>
    <d v="2023-01-22T00:00:00"/>
    <m/>
    <m/>
    <m/>
    <m/>
    <n v="2088000"/>
    <m/>
    <m/>
    <m/>
    <m/>
    <m/>
    <m/>
    <m/>
    <n v="2088000"/>
    <n v="2088000"/>
    <s v="OK"/>
    <n v="1"/>
  </r>
  <r>
    <x v="0"/>
    <s v="Iquique"/>
    <s v="Alto Playa Blanca"/>
    <x v="2"/>
    <s v="Accion_local_territorios_vulnerables"/>
    <n v="7233"/>
    <n v="1"/>
    <n v="35700000"/>
    <n v="35700000"/>
    <n v="1"/>
    <m/>
    <x v="1"/>
    <x v="2"/>
    <s v="Grupo objetivo del Programa/Componente"/>
    <s v="Familias que se encuentran residiendo en territorio focalizado, el cual se caracteriza por ser rural, con predominancia de actividades agrícolas. Presencia de adultos mayores y niños/as principalmente. "/>
    <s v="Listado Predeterminado"/>
    <s v="Licitación Pública Regular"/>
    <n v="1"/>
    <n v="723301"/>
    <s v="01"/>
    <n v="9"/>
    <s v="01-723301-09-22"/>
    <m/>
    <m/>
    <m/>
    <s v="--"/>
    <d v="2022-02-10T00:00:00"/>
    <n v="20"/>
    <d v="2022-03-02T00:00:00"/>
    <d v="2022-03-04T00:00:00"/>
    <n v="20"/>
    <d v="2022-03-24T00:00:00"/>
    <d v="2022-03-31T00:00:00"/>
    <n v="20"/>
    <d v="2022-04-20T00:00:00"/>
    <n v="11"/>
    <d v="2023-03-20T00:00:00"/>
    <d v="2023-05-19T00:00:00"/>
    <m/>
    <m/>
    <m/>
    <n v="7140000"/>
    <m/>
    <m/>
    <m/>
    <n v="28560000"/>
    <m/>
    <m/>
    <m/>
    <m/>
    <n v="35700000"/>
    <n v="35700000"/>
    <s v="OK"/>
    <n v="2"/>
  </r>
  <r>
    <x v="0"/>
    <s v="Iquique"/>
    <s v="iquique"/>
    <x v="3"/>
    <s v="YO_EMPR._Avanzado"/>
    <n v="4883"/>
    <n v="25"/>
    <n v="26187500"/>
    <n v="1047500"/>
    <n v="25"/>
    <m/>
    <x v="0"/>
    <x v="3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n v="488301"/>
    <s v="01"/>
    <m/>
    <s v="01-488301--22"/>
    <m/>
    <d v="2022-03-07T00:00:00"/>
    <n v="21"/>
    <d v="2022-03-28T00:00:00"/>
    <d v="2022-02-10T00:00:00"/>
    <n v="20"/>
    <d v="2022-03-02T00:00:00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</r>
  <r>
    <x v="0"/>
    <s v="Alto Hospicio"/>
    <s v="Alto Hospicio"/>
    <x v="3"/>
    <s v="YO_EMPR._Avanzado"/>
    <n v="4883"/>
    <n v="25"/>
    <n v="26187500"/>
    <n v="1047500"/>
    <n v="25"/>
    <m/>
    <x v="0"/>
    <x v="3"/>
    <s v="Grupo objetivo del Programa/Componente"/>
    <s v="Persona mayor de 18 años que reside en los territorios focalizados cuya situación ocupacional sea  ocupado. Con un negocio en funcionamiento y cuyo emprendimiento este orientado a la comercialización de productos de elaboración propia y/o adquiridos en otros comercios."/>
    <s v="SPP"/>
    <s v="Licitación Pública Regular"/>
    <n v="1"/>
    <n v="488301"/>
    <s v="01"/>
    <m/>
    <s v="01-488301--22"/>
    <m/>
    <d v="2022-03-07T00:00:00"/>
    <n v="21"/>
    <d v="2022-03-28T00:00:00"/>
    <d v="2022-02-10T00:00:00"/>
    <n v="20"/>
    <d v="2022-03-02T00:00:00"/>
    <d v="2022-03-04T00:00:00"/>
    <n v="30"/>
    <d v="2022-04-03T00:00:00"/>
    <d v="2022-04-11T00:00:00"/>
    <n v="20"/>
    <d v="2022-05-01T00:00:00"/>
    <n v="8"/>
    <d v="2023-01-01T00:00:00"/>
    <d v="2023-03-02T00:00:00"/>
    <m/>
    <m/>
    <m/>
    <m/>
    <n v="3928125"/>
    <m/>
    <m/>
    <m/>
    <n v="22259375"/>
    <m/>
    <m/>
    <m/>
    <n v="26187500"/>
    <n v="26187500"/>
    <s v="OK"/>
    <n v="2"/>
  </r>
  <r>
    <x v="0"/>
    <s v="Iquique"/>
    <s v="iquique"/>
    <x v="3"/>
    <s v="YO_EMPR._Básico"/>
    <n v="4881"/>
    <n v="20"/>
    <n v="19390000"/>
    <n v="969500"/>
    <n v="20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n v="488102"/>
    <s v="01"/>
    <m/>
    <s v="01-488102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908500"/>
    <m/>
    <m/>
    <m/>
    <n v="16481500"/>
    <m/>
    <m/>
    <m/>
    <n v="19390000"/>
    <n v="19390000"/>
    <s v="OK"/>
    <n v="2"/>
  </r>
  <r>
    <x v="0"/>
    <s v="Alto Hospicio"/>
    <s v="Alto Hospicio"/>
    <x v="3"/>
    <s v="YO_EMPR._Básico"/>
    <n v="4881"/>
    <n v="30"/>
    <n v="29085000"/>
    <n v="969500"/>
    <n v="30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n v="488102"/>
    <s v="01"/>
    <m/>
    <s v="01-488102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4362750"/>
    <m/>
    <m/>
    <m/>
    <n v="24722250"/>
    <m/>
    <m/>
    <m/>
    <n v="29085000"/>
    <n v="29085000"/>
    <s v="OK"/>
    <n v="2"/>
  </r>
  <r>
    <x v="0"/>
    <s v="Pozo Almonte"/>
    <s v="Pozo Almonte (comunal)"/>
    <x v="3"/>
    <s v="YO_EMPR._Básico"/>
    <n v="4881"/>
    <n v="15"/>
    <n v="15000000"/>
    <n v="1000000"/>
    <n v="15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n v="488102"/>
    <s v="01"/>
    <m/>
    <s v="01-488102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</r>
  <r>
    <x v="0"/>
    <s v="Colchane"/>
    <s v="Colchane (comunal)"/>
    <x v="3"/>
    <s v="YO_EMPR._Básico"/>
    <n v="4881"/>
    <n v="10"/>
    <n v="10800000"/>
    <n v="1080000"/>
    <n v="10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2"/>
    <n v="488102"/>
    <s v="01"/>
    <m/>
    <s v="01-488102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</r>
  <r>
    <x v="0"/>
    <s v="Alto Hospicio"/>
    <s v="Alto Hospicio"/>
    <x v="3"/>
    <s v="YO_EMPR._Básico"/>
    <n v="4881"/>
    <n v="45"/>
    <n v="43627500"/>
    <n v="969500"/>
    <n v="45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n v="488103"/>
    <s v="01"/>
    <m/>
    <s v="01-488103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6544125"/>
    <m/>
    <m/>
    <m/>
    <n v="37083375"/>
    <m/>
    <m/>
    <m/>
    <n v="43627500"/>
    <n v="43627500"/>
    <s v="OK"/>
    <n v="2"/>
  </r>
  <r>
    <x v="0"/>
    <s v="Camiña"/>
    <s v="Camiña (comunal)"/>
    <x v="3"/>
    <s v="YO_EMPR._Básico"/>
    <n v="4881"/>
    <n v="10"/>
    <n v="10800000"/>
    <n v="1080000"/>
    <n v="10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n v="488103"/>
    <s v="01"/>
    <m/>
    <s v="01-488103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1620000"/>
    <m/>
    <m/>
    <m/>
    <n v="9180000"/>
    <m/>
    <m/>
    <m/>
    <n v="10800000"/>
    <n v="10800000"/>
    <s v="OK"/>
    <n v="2"/>
  </r>
  <r>
    <x v="0"/>
    <s v="Pica"/>
    <s v="Pica (comunal)"/>
    <x v="3"/>
    <s v="YO_EMPR._Básico"/>
    <n v="4881"/>
    <n v="15"/>
    <n v="15000000"/>
    <n v="1000000"/>
    <n v="15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3"/>
    <n v="488103"/>
    <s v="01"/>
    <m/>
    <s v="01-488103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250000"/>
    <m/>
    <m/>
    <m/>
    <n v="12750000"/>
    <m/>
    <m/>
    <m/>
    <n v="15000000"/>
    <n v="15000000"/>
    <s v="OK"/>
    <n v="2"/>
  </r>
  <r>
    <x v="0"/>
    <s v="Iquique"/>
    <s v="iquique"/>
    <x v="3"/>
    <s v="YO_EMPR._Básico"/>
    <n v="4881"/>
    <n v="55"/>
    <n v="53322500"/>
    <n v="969500"/>
    <n v="55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n v="488104"/>
    <s v="01"/>
    <m/>
    <s v="01-488104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7998375"/>
    <m/>
    <m/>
    <m/>
    <n v="45324125"/>
    <m/>
    <m/>
    <m/>
    <n v="53322500"/>
    <n v="53322500"/>
    <s v="OK"/>
    <n v="2"/>
  </r>
  <r>
    <x v="0"/>
    <s v="Huara"/>
    <s v="Huara (comunal)"/>
    <x v="3"/>
    <s v="YO_EMPR._Básico"/>
    <n v="4881"/>
    <n v="15"/>
    <n v="16200000"/>
    <n v="1080000"/>
    <n v="15"/>
    <m/>
    <x v="0"/>
    <x v="3"/>
    <s v="Grupo objetivo del Programa/Componente"/>
    <s v="Persona mayor de 18 años  cuya situación ocupacional sea  ocupado u ocupado precario. Con un negocio en funcionamiento orientado a la comercialización de productos de elaboración propia, compra-venta o servicios y otras condiciones a definir por equipo regional a nivel de admisibilidad y/o acceso preferente."/>
    <s v="SPP"/>
    <s v="Licitación Pública Regular"/>
    <n v="4"/>
    <n v="488104"/>
    <s v="01"/>
    <m/>
    <s v="01-488104--22"/>
    <m/>
    <d v="2022-03-07T00:00:00"/>
    <n v="21"/>
    <d v="2022-03-28T00:00:00"/>
    <d v="2022-02-24T00:00:00"/>
    <n v="20"/>
    <d v="2022-03-16T00:00:00"/>
    <d v="2022-03-18T00:00:00"/>
    <n v="30"/>
    <d v="2022-04-17T00:00:00"/>
    <d v="2022-04-25T00:00:00"/>
    <n v="22"/>
    <d v="2022-05-17T00:00:00"/>
    <n v="8"/>
    <d v="2023-01-17T00:00:00"/>
    <d v="2023-03-18T00:00:00"/>
    <m/>
    <m/>
    <m/>
    <m/>
    <n v="2430000"/>
    <m/>
    <m/>
    <m/>
    <n v="13770000"/>
    <m/>
    <m/>
    <m/>
    <n v="16200000"/>
    <n v="16200000"/>
    <s v="OK"/>
    <n v="2"/>
  </r>
  <r>
    <x v="0"/>
    <s v="Regional/Provincial"/>
    <s v="Regional"/>
    <x v="3"/>
    <s v="YO_EMPR._Feria_de_Emprendimiento"/>
    <n v="4889"/>
    <n v="30"/>
    <n v="29400000"/>
    <n v="980000"/>
    <n v="30"/>
    <m/>
    <x v="1"/>
    <x v="3"/>
    <s v="Grupo objetivo del Programa/Componente"/>
    <s v="Persona mayor de 18 años cuya situación ocupacional sea  ocupado u ocupado precario, con un negocio en funcionamiento y cuyo emprendimiento este orientado a la comercialización de productos de elaboración propia preferentemente."/>
    <s v="Listado Predeterminado"/>
    <s v="Licitación Pública Regular"/>
    <n v="5"/>
    <n v="488905"/>
    <s v="01"/>
    <n v="8"/>
    <s v="01-488905-08-22"/>
    <m/>
    <m/>
    <m/>
    <s v="--"/>
    <d v="2022-07-20T00:00:00"/>
    <n v="20"/>
    <d v="2022-08-09T00:00:00"/>
    <d v="2022-08-11T00:00:00"/>
    <n v="20"/>
    <d v="2022-08-31T00:00:00"/>
    <d v="2022-09-07T00:00:00"/>
    <n v="20"/>
    <d v="2022-09-27T00:00:00"/>
    <n v="5"/>
    <d v="2023-02-27T00:00:00"/>
    <d v="2023-04-28T00:00:00"/>
    <m/>
    <m/>
    <m/>
    <m/>
    <m/>
    <m/>
    <m/>
    <m/>
    <m/>
    <n v="29400000"/>
    <m/>
    <m/>
    <n v="29400000"/>
    <n v="29400000"/>
    <s v="OK"/>
    <n v="1"/>
  </r>
  <r>
    <x v="0"/>
    <s v="Iquique"/>
    <s v="iquique"/>
    <x v="4"/>
    <s v="YO_EMP_SEM._Servicio_de_Apoyo_Integral_Regular"/>
    <n v="5811"/>
    <n v="12"/>
    <n v="10080000"/>
    <n v="840000"/>
    <n v="12"/>
    <m/>
    <x v="1"/>
    <x v="3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</r>
  <r>
    <x v="0"/>
    <s v="Iquique"/>
    <s v="iquique"/>
    <x v="4"/>
    <s v="YO_EMP_SEM._Servicio_de_Apoyo_Integral_Regular"/>
    <n v="5811"/>
    <n v="10"/>
    <n v="8400000"/>
    <n v="840000"/>
    <n v="10"/>
    <m/>
    <x v="1"/>
    <x v="3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</r>
  <r>
    <x v="0"/>
    <s v="Iquique"/>
    <s v="iquique"/>
    <x v="4"/>
    <s v="YO_EMP_SEM._Servicio_de_Apoyo_Integral_Regular"/>
    <n v="5811"/>
    <n v="5"/>
    <n v="4200000"/>
    <n v="840000"/>
    <n v="5"/>
    <m/>
    <x v="1"/>
    <x v="3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</r>
  <r>
    <x v="0"/>
    <s v="Alto Hospicio"/>
    <s v="Alto Hospicio"/>
    <x v="4"/>
    <s v="YO_EMP_SEM._Servicio_de_Apoyo_Integral_Regular"/>
    <n v="5811"/>
    <n v="12"/>
    <n v="10080000"/>
    <n v="840000"/>
    <n v="12"/>
    <m/>
    <x v="1"/>
    <x v="3"/>
    <s v="Mujer víctima de violencia"/>
    <s v="Mujeres mayores de 18 años que asisten o asistieon a un centro de la mujer producto de violencia intrafamiliar que se encuentren cesantes, inactivos, buscando trabajo o con ocupación precaria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512000"/>
    <m/>
    <m/>
    <m/>
    <n v="8568000"/>
    <m/>
    <m/>
    <m/>
    <m/>
    <n v="10080000"/>
    <n v="10080000"/>
    <s v="OK"/>
    <n v="2"/>
  </r>
  <r>
    <x v="0"/>
    <s v="Alto Hospicio"/>
    <s v="Alto Hospicio"/>
    <x v="4"/>
    <s v="YO_EMP_SEM._Servicio_de_Apoyo_Integral_Regular"/>
    <n v="5811"/>
    <n v="10"/>
    <n v="8400000"/>
    <n v="840000"/>
    <n v="10"/>
    <m/>
    <x v="1"/>
    <x v="3"/>
    <s v="Personas cumpliendo condena"/>
    <s v="Personas mayores de 18 años que están cumpliendo condena o en proceso de reinserción social  en alguno de los sistemas penitenciarios, que se encuentren cesantes, inactivos, buscando trabajo o con ocupación precaria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60000"/>
    <m/>
    <m/>
    <m/>
    <n v="7140000"/>
    <m/>
    <m/>
    <m/>
    <m/>
    <n v="8400000"/>
    <n v="8400000"/>
    <s v="OK"/>
    <n v="2"/>
  </r>
  <r>
    <x v="0"/>
    <s v="Alto Hospicio"/>
    <s v="Alto Hospicio"/>
    <x v="4"/>
    <s v="YO_EMP_SEM._Servicio_de_Apoyo_Integral_Regular"/>
    <n v="5811"/>
    <n v="5"/>
    <n v="4200000"/>
    <n v="840000"/>
    <n v="5"/>
    <m/>
    <x v="1"/>
    <x v="3"/>
    <s v="Personas con dependencia y cuidadores"/>
    <s v="Personas mayores de 18 años que participan de los programas de rhabilitación implementados por Teletón"/>
    <s v="Listado Predeterminado con SPP"/>
    <s v="Licitación Pública Regular"/>
    <n v="1"/>
    <n v="581101"/>
    <s v="01"/>
    <n v="1"/>
    <s v="01-581101-01-22"/>
    <m/>
    <m/>
    <m/>
    <s v="--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30000"/>
    <m/>
    <m/>
    <m/>
    <n v="3570000"/>
    <m/>
    <m/>
    <m/>
    <m/>
    <n v="4200000"/>
    <n v="4200000"/>
    <s v="OK"/>
    <n v="2"/>
  </r>
  <r>
    <x v="0"/>
    <s v="Iquique"/>
    <s v="iquique"/>
    <x v="4"/>
    <s v="YO_EMP_SEM._Servicio_de_Apoyo_Integral_Regular"/>
    <n v="5811"/>
    <n v="55"/>
    <n v="46200000"/>
    <n v="840000"/>
    <n v="55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n v="581102"/>
    <s v="01"/>
    <n v="2"/>
    <s v="01-581102-02-22"/>
    <m/>
    <d v="2022-03-07T00:00:00"/>
    <n v="21"/>
    <d v="2022-03-28T00:00:00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930000"/>
    <m/>
    <m/>
    <m/>
    <n v="39270000"/>
    <m/>
    <m/>
    <m/>
    <m/>
    <n v="46200000"/>
    <n v="46200000"/>
    <s v="OK"/>
    <n v="2"/>
  </r>
  <r>
    <x v="0"/>
    <s v="Pozo Almonte"/>
    <s v="Pozo Almonte (comunal)"/>
    <x v="4"/>
    <s v="YO_EMP_SEM._Servicio_de_Apoyo_Integral_Regular"/>
    <n v="5811"/>
    <n v="10"/>
    <n v="8585000"/>
    <n v="858500"/>
    <n v="10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n v="581102"/>
    <s v="01"/>
    <n v="2"/>
    <s v="01-581102-02-22"/>
    <m/>
    <d v="2022-03-07T00:00:00"/>
    <n v="21"/>
    <d v="2022-03-28T00:00:00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287750"/>
    <m/>
    <m/>
    <m/>
    <n v="7297250"/>
    <m/>
    <m/>
    <m/>
    <m/>
    <n v="8585000"/>
    <n v="8585000"/>
    <s v="OK"/>
    <n v="2"/>
  </r>
  <r>
    <x v="0"/>
    <s v="Colchane"/>
    <s v="Colchane (comunal)"/>
    <x v="4"/>
    <s v="YO_EMP_SEM._Servicio_de_Apoyo_Integral_Regular"/>
    <n v="5811"/>
    <n v="10"/>
    <n v="8800000"/>
    <n v="880000"/>
    <n v="10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2"/>
    <n v="581102"/>
    <s v="01"/>
    <n v="2"/>
    <s v="01-581102-02-22"/>
    <m/>
    <d v="2022-03-07T00:00:00"/>
    <n v="21"/>
    <d v="2022-03-28T00:00:00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1320000"/>
    <m/>
    <m/>
    <m/>
    <n v="7480000"/>
    <m/>
    <m/>
    <m/>
    <m/>
    <n v="8800000"/>
    <n v="8800000"/>
    <s v="OK"/>
    <n v="2"/>
  </r>
  <r>
    <x v="0"/>
    <s v="Alto Hospicio"/>
    <s v="Alto Hospicio"/>
    <x v="4"/>
    <s v="YO_EMP_SEM._Servicio_de_Apoyo_Integral_Regular"/>
    <n v="5811"/>
    <n v="55"/>
    <n v="46200000"/>
    <n v="840000"/>
    <n v="55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n v="581103"/>
    <s v="01"/>
    <n v="3"/>
    <s v="01-581103-03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6930000"/>
    <m/>
    <m/>
    <m/>
    <n v="39270000"/>
    <m/>
    <m/>
    <m/>
    <m/>
    <n v="46200000"/>
    <n v="46200000"/>
    <s v="OK"/>
    <n v="2"/>
  </r>
  <r>
    <x v="0"/>
    <s v="Camiña"/>
    <s v="Camiña (comunal)"/>
    <x v="4"/>
    <s v="YO_EMP_SEM._Servicio_de_Apoyo_Integral_Regular"/>
    <n v="5811"/>
    <n v="6"/>
    <n v="5280000"/>
    <n v="880000"/>
    <n v="6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n v="581103"/>
    <s v="01"/>
    <n v="3"/>
    <s v="01-581103-03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92000"/>
    <m/>
    <m/>
    <m/>
    <n v="4488000"/>
    <m/>
    <m/>
    <m/>
    <m/>
    <n v="5280000"/>
    <n v="5280000"/>
    <s v="OK"/>
    <n v="2"/>
  </r>
  <r>
    <x v="0"/>
    <s v="Huara"/>
    <s v="Huara (comunal)"/>
    <x v="4"/>
    <s v="YO_EMP_SEM._Servicio_de_Apoyo_Integral_Regular"/>
    <n v="5811"/>
    <n v="8"/>
    <n v="7040000"/>
    <n v="880000"/>
    <n v="8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n v="581103"/>
    <s v="01"/>
    <n v="3"/>
    <s v="01-581103-03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56000"/>
    <m/>
    <m/>
    <m/>
    <n v="5984000"/>
    <m/>
    <m/>
    <m/>
    <m/>
    <n v="7040000"/>
    <n v="7040000"/>
    <s v="OK"/>
    <n v="2"/>
  </r>
  <r>
    <x v="0"/>
    <s v="Pica"/>
    <s v="Pica (comunal)"/>
    <x v="4"/>
    <s v="YO_EMP_SEM._Servicio_de_Apoyo_Integral_Regular"/>
    <n v="5811"/>
    <n v="8"/>
    <n v="6880000"/>
    <n v="860000"/>
    <n v="8"/>
    <m/>
    <x v="1"/>
    <x v="3"/>
    <s v="Grupo objetivo del Programa/Componente"/>
    <s v="Personas Mayores de 18 años cesantes, inactivos, buscando trabajo o con ocupación precaria que residan en los territorios focalizados y pertenezcn al 40% más vulnerable según RSH. Se considera otorgar acceso preferente a personas de pueblos originarios, migrantes y/o que residan en campamentos."/>
    <s v="SPP"/>
    <s v="Licitación Pública Regular"/>
    <n v="3"/>
    <n v="581103"/>
    <s v="01"/>
    <n v="3"/>
    <s v="01-581103-03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032000"/>
    <m/>
    <m/>
    <m/>
    <n v="5848000"/>
    <m/>
    <m/>
    <m/>
    <m/>
    <n v="6880000"/>
    <n v="6880000"/>
    <s v="OK"/>
    <n v="2"/>
  </r>
  <r>
    <x v="0"/>
    <s v="Iquique"/>
    <s v="iquique"/>
    <x v="5"/>
    <s v="YO_EMP_SEM._Servicio_de_Apoyo_Integral_SSyO"/>
    <n v="5911"/>
    <n v="50"/>
    <n v="40000000"/>
    <n v="800000"/>
    <m/>
    <n v="50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n v="591101"/>
    <s v="01"/>
    <n v="4"/>
    <s v="01-591101-04-22"/>
    <m/>
    <d v="2022-03-07T00:00:00"/>
    <n v="21"/>
    <d v="2022-03-28T00:00:00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6000000"/>
    <m/>
    <m/>
    <m/>
    <n v="34000000"/>
    <m/>
    <m/>
    <m/>
    <m/>
    <n v="40000000"/>
    <n v="40000000"/>
    <s v="OK"/>
    <n v="2"/>
  </r>
  <r>
    <x v="0"/>
    <s v="Pozo Almonte"/>
    <s v="Pozo Almonte (comunal)"/>
    <x v="5"/>
    <s v="YO_EMP_SEM._Servicio_de_Apoyo_Integral_SSyO"/>
    <n v="5911"/>
    <n v="25"/>
    <n v="20500000"/>
    <n v="820000"/>
    <m/>
    <n v="25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1"/>
    <n v="591101"/>
    <s v="01"/>
    <n v="4"/>
    <s v="01-591101-04-22"/>
    <m/>
    <d v="2022-03-07T00:00:00"/>
    <n v="21"/>
    <d v="2022-03-28T00:00:00"/>
    <d v="2022-01-27T00:00:00"/>
    <n v="20"/>
    <d v="2022-02-16T00:00:00"/>
    <d v="2022-02-18T00:00:00"/>
    <n v="20"/>
    <d v="2022-03-10T00:00:00"/>
    <d v="2022-03-17T00:00:00"/>
    <n v="20"/>
    <d v="2022-04-06T00:00:00"/>
    <n v="8"/>
    <d v="2022-12-06T00:00:00"/>
    <d v="2023-02-04T00:00:00"/>
    <m/>
    <m/>
    <m/>
    <n v="3075000"/>
    <m/>
    <m/>
    <m/>
    <n v="17425000"/>
    <m/>
    <m/>
    <m/>
    <m/>
    <n v="20500000"/>
    <n v="20500000"/>
    <s v="OK"/>
    <n v="2"/>
  </r>
  <r>
    <x v="0"/>
    <s v="Iquique"/>
    <s v="iquique"/>
    <x v="5"/>
    <s v="YO_EMP_SEM._Servicio_de_Apoyo_Integral_SSyO"/>
    <n v="5911"/>
    <n v="35"/>
    <n v="28000000"/>
    <n v="800000"/>
    <m/>
    <n v="35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n v="591102"/>
    <s v="01"/>
    <n v="5"/>
    <s v="01-591102-05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4200000"/>
    <m/>
    <m/>
    <m/>
    <n v="23800000"/>
    <m/>
    <m/>
    <m/>
    <m/>
    <n v="28000000"/>
    <n v="28000000"/>
    <s v="OK"/>
    <n v="2"/>
  </r>
  <r>
    <x v="0"/>
    <s v="Huara"/>
    <s v="Huara (comunal)"/>
    <x v="5"/>
    <s v="YO_EMP_SEM._Servicio_de_Apoyo_Integral_SSyO"/>
    <n v="5911"/>
    <n v="15"/>
    <n v="12558000"/>
    <n v="837200"/>
    <m/>
    <n v="15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n v="591102"/>
    <s v="01"/>
    <n v="5"/>
    <s v="01-591102-05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883700"/>
    <m/>
    <m/>
    <m/>
    <n v="10674300"/>
    <m/>
    <m/>
    <m/>
    <m/>
    <n v="12558000"/>
    <n v="12558000"/>
    <s v="OK"/>
    <n v="2"/>
  </r>
  <r>
    <x v="0"/>
    <s v="Pica"/>
    <s v="Pica (comunal)"/>
    <x v="5"/>
    <s v="YO_EMP_SEM._Servicio_de_Apoyo_Integral_SSyO"/>
    <n v="5911"/>
    <n v="25"/>
    <n v="20500000"/>
    <n v="820000"/>
    <m/>
    <n v="25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2"/>
    <n v="591102"/>
    <s v="01"/>
    <n v="5"/>
    <s v="01-591102-05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3075000"/>
    <m/>
    <m/>
    <m/>
    <n v="17425000"/>
    <m/>
    <m/>
    <m/>
    <m/>
    <n v="20500000"/>
    <n v="20500000"/>
    <s v="OK"/>
    <n v="2"/>
  </r>
  <r>
    <x v="0"/>
    <s v="Alto Hospicio"/>
    <s v="Alto Hospicio"/>
    <x v="5"/>
    <s v="YO_EMP_SEM._Servicio_de_Apoyo_Integral_SSyO"/>
    <n v="5911"/>
    <n v="60"/>
    <n v="48000000"/>
    <n v="800000"/>
    <m/>
    <n v="60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n v="591103"/>
    <s v="01"/>
    <n v="6"/>
    <s v="01-591103-06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7200000"/>
    <m/>
    <m/>
    <m/>
    <n v="40800000"/>
    <m/>
    <m/>
    <m/>
    <m/>
    <n v="48000000"/>
    <n v="48000000"/>
    <s v="OK"/>
    <n v="2"/>
  </r>
  <r>
    <x v="0"/>
    <s v="Camiña"/>
    <s v="Camiña (comunal)"/>
    <x v="5"/>
    <s v="YO_EMP_SEM._Servicio_de_Apoyo_Integral_SSyO"/>
    <n v="5911"/>
    <n v="10"/>
    <n v="8372000"/>
    <n v="837200"/>
    <m/>
    <n v="10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3"/>
    <n v="591103"/>
    <s v="01"/>
    <n v="6"/>
    <s v="01-591103-06-22"/>
    <m/>
    <d v="2022-03-07T00:00:00"/>
    <n v="21"/>
    <d v="2022-03-28T00:00:00"/>
    <d v="2022-02-03T00:00:00"/>
    <n v="20"/>
    <d v="2022-02-23T00:00:00"/>
    <d v="2022-02-25T00:00:00"/>
    <n v="20"/>
    <d v="2022-03-17T00:00:00"/>
    <d v="2022-03-24T00:00:00"/>
    <n v="20"/>
    <d v="2022-04-13T00:00:00"/>
    <n v="8"/>
    <d v="2022-12-13T00:00:00"/>
    <d v="2023-02-11T00:00:00"/>
    <m/>
    <m/>
    <m/>
    <n v="1255800"/>
    <m/>
    <m/>
    <m/>
    <n v="7116200"/>
    <m/>
    <m/>
    <m/>
    <m/>
    <n v="8372000"/>
    <n v="8372000"/>
    <s v="OK"/>
    <n v="2"/>
  </r>
  <r>
    <x v="0"/>
    <s v="Alto Hospicio"/>
    <s v="Alto Hospicio"/>
    <x v="5"/>
    <s v="YO_EMP_SEM._Servicio_de_Apoyo_Integral_SSyO"/>
    <n v="5911"/>
    <n v="69"/>
    <n v="55200000"/>
    <n v="800000"/>
    <m/>
    <n v="69"/>
    <x v="1"/>
    <x v="3"/>
    <s v="Grupo objetivo del Programa/Componente"/>
    <s v="Personas Mayores de 18 años cesantes, inactivos, buscando trabajo o con ocupación precaria que residan en los territorios focalizados y pertenezcn al Subsistema de Seguridades y Oportunidades SSO"/>
    <s v="SPP"/>
    <s v="Licitación Pública Regular"/>
    <n v="4"/>
    <n v="591104"/>
    <s v="01"/>
    <n v="7"/>
    <s v="01-591104-07-22"/>
    <m/>
    <d v="2022-03-07T00:00:00"/>
    <n v="21"/>
    <d v="2022-03-28T00:00:00"/>
    <d v="2022-02-10T00:00:00"/>
    <n v="20"/>
    <d v="2022-03-02T00:00:00"/>
    <d v="2022-03-04T00:00:00"/>
    <n v="20"/>
    <d v="2022-03-24T00:00:00"/>
    <d v="2022-03-31T00:00:00"/>
    <n v="20"/>
    <d v="2022-04-20T00:00:00"/>
    <n v="8"/>
    <d v="2022-12-20T00:00:00"/>
    <d v="2023-02-18T00:00:00"/>
    <m/>
    <m/>
    <m/>
    <n v="8280000"/>
    <m/>
    <m/>
    <m/>
    <n v="46920000"/>
    <m/>
    <m/>
    <m/>
    <m/>
    <n v="55200000"/>
    <n v="55200000"/>
    <s v="OK"/>
    <n v="2"/>
  </r>
  <r>
    <x v="1"/>
    <s v="Antofagasta"/>
    <s v="FAVORECEDORA"/>
    <x v="0"/>
    <s v="Fortalecimiento_Planes_de_Trabajo_Comunitario"/>
    <n v="3882"/>
    <n v="36"/>
    <n v="21611772"/>
    <n v="600327"/>
    <n v="36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201"/>
    <n v="1"/>
    <s v="02-388201-01-22"/>
    <m/>
    <m/>
    <s v="--"/>
    <n v="44594"/>
    <d v="1900-01-12T00:00:00"/>
    <d v="2022-02-15T00:00:00"/>
    <n v="44609"/>
    <d v="1900-01-13T00:00:00"/>
    <d v="2022-03-03T00:00:00"/>
    <n v="44638"/>
    <d v="1900-01-14T00:00:00"/>
    <d v="2022-04-02T00:00:00"/>
    <n v="10"/>
    <m/>
    <m/>
    <m/>
    <m/>
    <m/>
    <n v="2161177"/>
    <m/>
    <m/>
    <n v="19450595"/>
    <m/>
    <m/>
    <m/>
    <m/>
    <m/>
    <m/>
    <m/>
    <n v="21611772"/>
    <n v="21611772"/>
    <s v="OK"/>
    <n v="2"/>
  </r>
  <r>
    <x v="1"/>
    <s v="Tocopilla"/>
    <s v="PACIFICO NORTE"/>
    <x v="0"/>
    <s v="Fortalecimiento_Planes_de_Trabajo_Comunitario"/>
    <n v="3882"/>
    <n v="30"/>
    <n v="18009810"/>
    <n v="600327"/>
    <n v="30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201"/>
    <n v="1"/>
    <s v="02-388201-01-22"/>
    <m/>
    <m/>
    <s v="--"/>
    <n v="44594"/>
    <d v="1900-01-12T00:00:00"/>
    <d v="2022-02-15T00:00:00"/>
    <n v="44609"/>
    <d v="1900-01-13T00:00:00"/>
    <d v="2022-03-03T00:00:00"/>
    <n v="44638"/>
    <d v="1900-01-14T00:00:00"/>
    <d v="2022-04-02T00:00:00"/>
    <n v="10"/>
    <m/>
    <m/>
    <m/>
    <m/>
    <m/>
    <n v="1800981"/>
    <m/>
    <m/>
    <n v="16208829"/>
    <m/>
    <m/>
    <m/>
    <m/>
    <m/>
    <m/>
    <m/>
    <n v="18009810"/>
    <n v="18009810"/>
    <s v="OK"/>
    <n v="2"/>
  </r>
  <r>
    <x v="1"/>
    <s v="Calama"/>
    <s v="COMUNA POR CONFIRMAR"/>
    <x v="0"/>
    <s v="Fortalecimiento_Planes_de_Trabajo_Comunitario"/>
    <n v="3882"/>
    <n v="32"/>
    <n v="19210464"/>
    <n v="600327"/>
    <n v="32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201"/>
    <n v="1"/>
    <s v="02-388201-01-22"/>
    <m/>
    <m/>
    <s v="--"/>
    <n v="44594"/>
    <d v="1900-01-12T00:00:00"/>
    <d v="2022-02-15T00:00:00"/>
    <n v="44609"/>
    <d v="1900-01-13T00:00:00"/>
    <d v="2022-03-03T00:00:00"/>
    <n v="44638"/>
    <d v="1900-01-14T00:00:00"/>
    <d v="2022-04-02T00:00:00"/>
    <n v="10"/>
    <m/>
    <m/>
    <m/>
    <m/>
    <m/>
    <n v="1921046"/>
    <m/>
    <m/>
    <n v="17289418"/>
    <m/>
    <m/>
    <m/>
    <m/>
    <m/>
    <m/>
    <m/>
    <n v="19210464"/>
    <n v="19210464"/>
    <s v="OK"/>
    <n v="2"/>
  </r>
  <r>
    <x v="1"/>
    <s v="Tocopilla"/>
    <s v="Tocopilla"/>
    <x v="1"/>
    <s v="Financiamiento_iniciativas_autogestionadas"/>
    <n v="3701"/>
    <n v="3"/>
    <n v="6264000"/>
    <n v="2088000"/>
    <n v="3"/>
    <m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."/>
    <s v="Autogestionados"/>
    <s v="Licitación Pública Regular"/>
    <n v="1"/>
    <n v="370101"/>
    <n v="1"/>
    <s v="02-370101-01-22"/>
    <m/>
    <m/>
    <s v="--"/>
    <n v="44697"/>
    <d v="1900-01-31T00:00:00"/>
    <d v="2022-06-17T00:00:00"/>
    <n v="44732"/>
    <d v="1900-01-17T00:00:00"/>
    <d v="2022-07-08T00:00:00"/>
    <n v="44764"/>
    <d v="1900-01-14T00:00:00"/>
    <d v="2022-08-06T00:00:00"/>
    <n v="6"/>
    <m/>
    <m/>
    <m/>
    <m/>
    <m/>
    <m/>
    <m/>
    <m/>
    <m/>
    <n v="6264000"/>
    <m/>
    <m/>
    <m/>
    <m/>
    <m/>
    <m/>
    <n v="6264000"/>
    <n v="6264000"/>
    <s v="OK"/>
    <n v="1"/>
  </r>
  <r>
    <x v="1"/>
    <s v="Regional/Provincial"/>
    <s v="COMUNA POR CONFIRMAR"/>
    <x v="2"/>
    <s v="Accion_local_territorios_vulnerables"/>
    <n v="7233"/>
    <n v="1"/>
    <n v="35700000"/>
    <n v="35700000"/>
    <n v="1"/>
    <m/>
    <x v="1"/>
    <x v="2"/>
    <s v="Grupo objetivo del Programa/Componente"/>
    <m/>
    <s v="Listado Predeterminado"/>
    <s v="Licitación Pública Regular"/>
    <n v="1"/>
    <n v="723301"/>
    <n v="1"/>
    <s v="02-723301-01-22"/>
    <m/>
    <m/>
    <s v="--"/>
    <n v="44594"/>
    <d v="1900-01-07T00:00:00"/>
    <d v="2022-02-10T00:00:00"/>
    <n v="44603"/>
    <d v="1900-01-06T00:00:00"/>
    <d v="2022-02-18T00:00:00"/>
    <n v="44614"/>
    <d v="1900-01-20T00:00:00"/>
    <d v="2022-03-15T00:00:00"/>
    <n v="11"/>
    <m/>
    <m/>
    <m/>
    <m/>
    <n v="3570000"/>
    <m/>
    <m/>
    <n v="32130000"/>
    <m/>
    <m/>
    <m/>
    <m/>
    <m/>
    <m/>
    <m/>
    <m/>
    <n v="35700000"/>
    <n v="35700000"/>
    <s v="OK"/>
    <n v="2"/>
  </r>
  <r>
    <x v="1"/>
    <s v="Antofagasta"/>
    <s v="YEA PROV ANTOFAGASTA"/>
    <x v="3"/>
    <s v="YO_EMPR._Avanzado"/>
    <n v="4883"/>
    <n v="35"/>
    <n v="35000000"/>
    <n v="1000000"/>
    <n v="35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n v="488302"/>
    <n v="1"/>
    <s v="02-488302-01-22"/>
    <d v="2022-03-01T00:00:00"/>
    <n v="17"/>
    <d v="2022-03-18T00:00:00"/>
    <n v="44628"/>
    <d v="1900-01-26T00:00:00"/>
    <d v="2022-04-04T00:00:00"/>
    <n v="44657"/>
    <d v="1900-01-13T00:00:00"/>
    <d v="2022-04-20T00:00:00"/>
    <n v="44683"/>
    <d v="1900-01-14T00:00:00"/>
    <d v="2022-05-17T00:00:00"/>
    <n v="8"/>
    <m/>
    <m/>
    <m/>
    <m/>
    <m/>
    <m/>
    <n v="3500000"/>
    <m/>
    <m/>
    <n v="31500000"/>
    <m/>
    <m/>
    <m/>
    <m/>
    <m/>
    <m/>
    <n v="35000000"/>
    <n v="35000000"/>
    <s v="OK"/>
    <n v="2"/>
  </r>
  <r>
    <x v="1"/>
    <s v="Taltal"/>
    <s v="YEA PROV ANTOFAGASTA"/>
    <x v="3"/>
    <s v="YO_EMPR._Avanzado"/>
    <n v="4883"/>
    <n v="15"/>
    <n v="15000000"/>
    <n v="1000000"/>
    <n v="15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n v="488302"/>
    <n v="1"/>
    <s v="02-488302-01-22"/>
    <d v="2022-03-01T00:00:00"/>
    <n v="17"/>
    <d v="2022-03-18T00:00:00"/>
    <n v="44628"/>
    <d v="1900-01-26T00:00:00"/>
    <d v="2022-04-04T00:00:00"/>
    <n v="44657"/>
    <d v="1900-01-13T00:00:00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</r>
  <r>
    <x v="1"/>
    <s v="Mejillones"/>
    <s v="YEA PROV ANTOFAGASTA"/>
    <x v="3"/>
    <s v="YO_EMPR._Avanzado"/>
    <n v="4883"/>
    <n v="10"/>
    <n v="10000000"/>
    <n v="1000000"/>
    <n v="10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n v="488302"/>
    <n v="1"/>
    <s v="02-488302-01-22"/>
    <d v="2022-03-01T00:00:00"/>
    <n v="17"/>
    <d v="2022-03-18T00:00:00"/>
    <n v="44628"/>
    <d v="1900-01-26T00:00:00"/>
    <d v="2022-04-04T00:00:00"/>
    <n v="44657"/>
    <d v="1900-01-13T00:00:00"/>
    <d v="2022-04-20T00:00:00"/>
    <n v="44683"/>
    <d v="1900-01-14T00:00:00"/>
    <d v="2022-05-17T00:00:00"/>
    <n v="8"/>
    <m/>
    <m/>
    <m/>
    <m/>
    <m/>
    <m/>
    <n v="1000000"/>
    <m/>
    <m/>
    <n v="9000000"/>
    <m/>
    <m/>
    <m/>
    <m/>
    <m/>
    <m/>
    <n v="10000000"/>
    <n v="10000000"/>
    <s v="OK"/>
    <n v="2"/>
  </r>
  <r>
    <x v="1"/>
    <s v="Calama"/>
    <s v="YEA PROV EL LOA"/>
    <x v="3"/>
    <s v="YO_EMPR._Avanzado"/>
    <n v="4883"/>
    <n v="30"/>
    <n v="30000000"/>
    <n v="1000000"/>
    <n v="30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n v="488302"/>
    <n v="2"/>
    <s v="02-488302-02-22"/>
    <d v="2022-03-01T00:00:00"/>
    <n v="17"/>
    <d v="2022-03-18T00:00:00"/>
    <n v="44628"/>
    <d v="1900-01-26T00:00:00"/>
    <d v="2022-04-04T00:00:00"/>
    <n v="44657"/>
    <d v="1900-01-13T00:00:00"/>
    <d v="2022-04-20T00:00:00"/>
    <n v="44683"/>
    <d v="1900-01-14T00:00:00"/>
    <d v="2022-05-17T00:00:00"/>
    <n v="8"/>
    <m/>
    <m/>
    <m/>
    <m/>
    <m/>
    <m/>
    <n v="3000000"/>
    <m/>
    <m/>
    <n v="27000000"/>
    <m/>
    <m/>
    <m/>
    <m/>
    <m/>
    <m/>
    <n v="30000000"/>
    <n v="30000000"/>
    <s v="OK"/>
    <n v="2"/>
  </r>
  <r>
    <x v="1"/>
    <s v="San Pedro de Atacama"/>
    <s v="YEA PROV EL LOA"/>
    <x v="3"/>
    <s v="YO_EMPR._Avanzado"/>
    <n v="4883"/>
    <n v="15"/>
    <n v="15000000"/>
    <n v="1000000"/>
    <n v="15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2"/>
    <n v="488302"/>
    <n v="2"/>
    <s v="02-488302-02-22"/>
    <d v="2022-03-01T00:00:00"/>
    <n v="17"/>
    <d v="2022-03-18T00:00:00"/>
    <n v="44628"/>
    <d v="1900-01-26T00:00:00"/>
    <d v="2022-04-04T00:00:00"/>
    <n v="44657"/>
    <d v="1900-01-13T00:00:00"/>
    <d v="2022-04-20T00:00:00"/>
    <n v="44683"/>
    <d v="1900-01-14T00:00:00"/>
    <d v="2022-05-17T00:00:00"/>
    <n v="8"/>
    <m/>
    <m/>
    <m/>
    <m/>
    <m/>
    <m/>
    <n v="1500000"/>
    <m/>
    <m/>
    <n v="13500000"/>
    <m/>
    <m/>
    <m/>
    <m/>
    <m/>
    <m/>
    <n v="15000000"/>
    <n v="15000000"/>
    <s v="OK"/>
    <n v="2"/>
  </r>
  <r>
    <x v="1"/>
    <s v="María Elena"/>
    <s v="YEB PROV TOCOPILLA"/>
    <x v="3"/>
    <s v="YO_EMPR._Avanzado"/>
    <n v="4883"/>
    <n v="10"/>
    <n v="10000000"/>
    <n v="1000000"/>
    <n v="10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n v="488303"/>
    <n v="1"/>
    <s v="02-488303-01-22"/>
    <d v="2022-03-01T00:00:00"/>
    <n v="17"/>
    <d v="2022-03-18T00:00:00"/>
    <n v="44628"/>
    <d v="1900-01-26T00:00:00"/>
    <d v="2022-04-04T00:00:00"/>
    <n v="44657"/>
    <d v="1900-01-13T00:00:00"/>
    <d v="2022-04-20T00:00:00"/>
    <n v="44678"/>
    <d v="1900-01-14T00:00:00"/>
    <d v="2022-05-12T00:00:00"/>
    <n v="8"/>
    <m/>
    <m/>
    <m/>
    <m/>
    <m/>
    <m/>
    <n v="1000000"/>
    <m/>
    <m/>
    <n v="9000000"/>
    <m/>
    <m/>
    <m/>
    <m/>
    <m/>
    <m/>
    <n v="10000000"/>
    <n v="10000000"/>
    <s v="OK"/>
    <n v="2"/>
  </r>
  <r>
    <x v="1"/>
    <s v="Tocopilla"/>
    <s v="YEB PROV TOCOPILLA"/>
    <x v="3"/>
    <s v="YO_EMPR._Avanzado"/>
    <n v="4883"/>
    <n v="20"/>
    <n v="20000000"/>
    <n v="1000000"/>
    <n v="20"/>
    <m/>
    <x v="0"/>
    <x v="3"/>
    <s v="Grupo objetivo del Programa/Componente"/>
    <s v="Hombres y mujeres mayores de 18 años ubicados en el 40% RSH. Cuya situación ocupacional sea ocupado, independientes y que tengan una actividad económica en funcionamiento, también de carácter independiente. "/>
    <s v="SPP"/>
    <s v="Licitación Pública Regular"/>
    <n v="3"/>
    <n v="488303"/>
    <n v="1"/>
    <s v="02-488303-01-22"/>
    <d v="2022-03-01T00:00:00"/>
    <n v="17"/>
    <d v="2022-03-18T00:00:00"/>
    <n v="44628"/>
    <d v="1900-01-26T00:00:00"/>
    <d v="2022-04-04T00:00:00"/>
    <n v="44657"/>
    <d v="1900-01-13T00:00:00"/>
    <d v="2022-04-20T00:00:00"/>
    <n v="44678"/>
    <d v="1900-01-14T00:00:00"/>
    <d v="2022-05-12T00:00:00"/>
    <n v="8"/>
    <m/>
    <m/>
    <m/>
    <m/>
    <m/>
    <m/>
    <n v="2000000"/>
    <m/>
    <m/>
    <n v="18000000"/>
    <m/>
    <m/>
    <m/>
    <m/>
    <m/>
    <m/>
    <n v="20000000"/>
    <n v="20000000"/>
    <s v="OK"/>
    <n v="2"/>
  </r>
  <r>
    <x v="1"/>
    <s v="Antofagasta"/>
    <s v="YEA PROV ANTOFAGASTA"/>
    <x v="3"/>
    <s v="YO_EMPR._Básico"/>
    <n v="4881"/>
    <n v="35"/>
    <n v="35000000"/>
    <n v="1000000"/>
    <n v="35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1"/>
    <s v="02-488101-01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3500000"/>
    <m/>
    <m/>
    <n v="31500000"/>
    <m/>
    <m/>
    <m/>
    <m/>
    <m/>
    <m/>
    <n v="35000000"/>
    <n v="35000000"/>
    <s v="OK"/>
    <n v="2"/>
  </r>
  <r>
    <x v="1"/>
    <s v="Taltal"/>
    <s v="YEB PROV ANTOFAGASTA"/>
    <x v="3"/>
    <s v="YO_EMPR._Básico"/>
    <n v="4881"/>
    <n v="12"/>
    <n v="12000000"/>
    <n v="1000000"/>
    <n v="12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1"/>
    <s v="02-488101-01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</r>
  <r>
    <x v="1"/>
    <s v="Mejillones"/>
    <s v="YEB PROV ANTOFAGASTA"/>
    <x v="3"/>
    <s v="YO_EMPR._Básico"/>
    <n v="4881"/>
    <n v="10"/>
    <n v="10000000"/>
    <n v="1000000"/>
    <n v="10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1"/>
    <s v="02-488101-01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1000000"/>
    <m/>
    <m/>
    <n v="9000000"/>
    <m/>
    <m/>
    <m/>
    <m/>
    <m/>
    <m/>
    <n v="10000000"/>
    <n v="10000000"/>
    <s v="OK"/>
    <n v="2"/>
  </r>
  <r>
    <x v="1"/>
    <s v="Sierra Gorda"/>
    <s v="YEB PROV ANTOFAGASTA"/>
    <x v="3"/>
    <s v="YO_EMPR._Básico"/>
    <n v="4881"/>
    <n v="5"/>
    <n v="5000000"/>
    <n v="1000000"/>
    <n v="5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1"/>
    <s v="02-488101-01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500000"/>
    <m/>
    <m/>
    <n v="4500000"/>
    <m/>
    <m/>
    <m/>
    <m/>
    <m/>
    <m/>
    <n v="5000000"/>
    <n v="5000000"/>
    <s v="OK"/>
    <n v="2"/>
  </r>
  <r>
    <x v="1"/>
    <s v="Calama"/>
    <s v="YEB PROV EL LOA"/>
    <x v="3"/>
    <s v="YO_EMPR._Básico"/>
    <n v="4881"/>
    <n v="30"/>
    <n v="30000000"/>
    <n v="1000000"/>
    <n v="30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2"/>
    <s v="02-488101-02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3000000"/>
    <m/>
    <m/>
    <n v="27000000"/>
    <m/>
    <m/>
    <m/>
    <m/>
    <m/>
    <m/>
    <n v="30000000"/>
    <n v="30000000"/>
    <s v="OK"/>
    <n v="2"/>
  </r>
  <r>
    <x v="1"/>
    <s v="San Pedro de Atacama"/>
    <s v="YEB PROV EL LOA"/>
    <x v="3"/>
    <s v="YO_EMPR._Básico"/>
    <n v="4881"/>
    <n v="15"/>
    <n v="15000000"/>
    <n v="1000000"/>
    <n v="15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2"/>
    <s v="02-488101-02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1500000"/>
    <m/>
    <m/>
    <n v="13500000"/>
    <m/>
    <m/>
    <m/>
    <m/>
    <m/>
    <m/>
    <n v="15000000"/>
    <n v="15000000"/>
    <s v="OK"/>
    <n v="2"/>
  </r>
  <r>
    <x v="1"/>
    <s v="María Elena"/>
    <s v="YEB PROV TOCOPILLA"/>
    <x v="3"/>
    <s v="YO_EMPR._Básico"/>
    <n v="4881"/>
    <n v="12"/>
    <n v="12000000"/>
    <n v="1000000"/>
    <n v="12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3"/>
    <s v="02-488101-03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1200000"/>
    <m/>
    <m/>
    <n v="10800000"/>
    <m/>
    <m/>
    <m/>
    <m/>
    <m/>
    <m/>
    <n v="12000000"/>
    <n v="12000000"/>
    <s v="OK"/>
    <n v="2"/>
  </r>
  <r>
    <x v="1"/>
    <s v="Tocopilla"/>
    <s v="YEB PROV TOCOPILLA"/>
    <x v="3"/>
    <s v="YO_EMPR._Básico"/>
    <n v="4881"/>
    <n v="25"/>
    <n v="25000000"/>
    <n v="1000000"/>
    <n v="25"/>
    <m/>
    <x v="0"/>
    <x v="3"/>
    <s v="Grupo objetivo del Programa/Componente"/>
    <s v="Hombres y mujeres mayores de 18 años ubicados en el 40% RSH._x000a_Cuya situación ocupacional sea ocupado u ocupado precario, en ambos casos independiente y que tengan una actividad económica independiente en funcionamiento."/>
    <s v="SPP"/>
    <s v="Licitación Pública Regular"/>
    <n v="1"/>
    <n v="488101"/>
    <n v="3"/>
    <s v="02-488101-03-22"/>
    <d v="2022-03-01T00:00:00"/>
    <n v="17"/>
    <d v="2022-03-18T00:00:00"/>
    <n v="44623"/>
    <d v="1900-01-19T00:00:00"/>
    <d v="2022-03-23T00:00:00"/>
    <n v="44645"/>
    <d v="1900-01-13T00:00:00"/>
    <d v="2022-04-08T00:00:00"/>
    <n v="44671"/>
    <d v="1900-01-14T00:00:00"/>
    <d v="2022-05-05T00:00:00"/>
    <n v="8"/>
    <m/>
    <m/>
    <m/>
    <m/>
    <m/>
    <m/>
    <n v="2500000"/>
    <m/>
    <m/>
    <n v="22500000"/>
    <m/>
    <m/>
    <m/>
    <m/>
    <m/>
    <m/>
    <n v="25000000"/>
    <n v="25000000"/>
    <s v="OK"/>
    <n v="2"/>
  </r>
  <r>
    <x v="1"/>
    <s v="Regional/Provincial"/>
    <s v="Regional"/>
    <x v="3"/>
    <s v="YO_EMPR._Feria_de_Emprendimiento"/>
    <n v="4889"/>
    <n v="25"/>
    <n v="25000000"/>
    <n v="1000000"/>
    <n v="25"/>
    <m/>
    <x v="1"/>
    <x v="3"/>
    <s v="Grupo objetivo del Programa/Componente"/>
    <s v="Hombres y mujeres mayores de 18 años ubicados en el 60% RSH._x000a_Cuya situación ocupacional sea ocupado u ocupado precario, en ambos casos independiente y que tengan una actividad económica independiente en funcionamiento. "/>
    <s v="Listado Predeterminado"/>
    <s v="Licitación Pública Regular"/>
    <n v="4"/>
    <n v="488904"/>
    <n v="1"/>
    <s v="02-488904-01-22"/>
    <m/>
    <m/>
    <s v="--"/>
    <n v="44806"/>
    <d v="1900-01-10T00:00:00"/>
    <d v="2022-09-13T00:00:00"/>
    <n v="44818"/>
    <d v="1900-01-08T00:00:00"/>
    <d v="2022-09-23T00:00:00"/>
    <n v="44830"/>
    <d v="1900-01-17T00:00:00"/>
    <d v="2022-10-14T00:00:00"/>
    <n v="5"/>
    <m/>
    <m/>
    <m/>
    <m/>
    <m/>
    <m/>
    <m/>
    <m/>
    <m/>
    <m/>
    <m/>
    <n v="25000000"/>
    <m/>
    <m/>
    <m/>
    <m/>
    <n v="25000000"/>
    <n v="25000000"/>
    <s v="OK"/>
    <n v="1"/>
  </r>
  <r>
    <x v="1"/>
    <s v="Antofagasta"/>
    <s v="YES REGULAR GRUPOS FOCALIZADOS"/>
    <x v="4"/>
    <s v="YO_EMP_SEM._Servicio_de_Apoyo_Integral_Regular"/>
    <n v="5811"/>
    <n v="40"/>
    <n v="35400000"/>
    <n v="885000"/>
    <n v="40"/>
    <m/>
    <x v="1"/>
    <x v="3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n v="581101"/>
    <n v="1"/>
    <s v="02-581101-01-22"/>
    <m/>
    <m/>
    <s v="--"/>
    <n v="44585"/>
    <d v="1900-01-10T00:00:00"/>
    <d v="2022-02-04T00:00:00"/>
    <n v="44599"/>
    <d v="1900-01-10T00:00:00"/>
    <d v="2022-02-18T00:00:00"/>
    <n v="44613"/>
    <d v="1900-01-17T00:00:00"/>
    <d v="2022-03-11T00:00:00"/>
    <n v="8"/>
    <m/>
    <m/>
    <m/>
    <m/>
    <n v="3540000"/>
    <m/>
    <m/>
    <n v="31860000"/>
    <m/>
    <m/>
    <m/>
    <m/>
    <m/>
    <m/>
    <m/>
    <m/>
    <n v="35400000"/>
    <n v="35400000"/>
    <s v="OK"/>
    <n v="2"/>
  </r>
  <r>
    <x v="1"/>
    <s v="Calama"/>
    <s v="YES REGULAR GRUPOS FOCALIZADOS"/>
    <x v="4"/>
    <s v="YO_EMP_SEM._Servicio_de_Apoyo_Integral_Regular"/>
    <n v="5811"/>
    <n v="25"/>
    <n v="22125000"/>
    <n v="885000"/>
    <n v="25"/>
    <m/>
    <x v="1"/>
    <x v="3"/>
    <s v="Grupo objetivo del Programa/Componente"/>
    <s v="Hombres y mujeres Mayores de 18 años, que pertenecen al 40% RSH derivados de Centros Teletón y/o Gendarmería_x000a_Desocupados, ocupados precarios o inactivos. Con una idea de negocios o emprendimiento precario"/>
    <s v="Listado Predeterminado"/>
    <s v="Licitación Pública Regular"/>
    <n v="1"/>
    <n v="581101"/>
    <n v="1"/>
    <s v="02-581101-01-22"/>
    <m/>
    <m/>
    <s v="--"/>
    <n v="44585"/>
    <d v="1900-01-10T00:00:00"/>
    <d v="2022-02-04T00:00:00"/>
    <n v="44599"/>
    <d v="1900-01-10T00:00:00"/>
    <d v="2022-02-18T00:00:00"/>
    <n v="44613"/>
    <d v="1900-01-17T00:00:00"/>
    <d v="2022-03-11T00:00:00"/>
    <n v="8"/>
    <m/>
    <m/>
    <m/>
    <m/>
    <n v="2212500"/>
    <m/>
    <m/>
    <n v="19912500"/>
    <m/>
    <m/>
    <m/>
    <m/>
    <m/>
    <m/>
    <m/>
    <m/>
    <n v="22125000"/>
    <n v="22125000"/>
    <s v="OK"/>
    <n v="2"/>
  </r>
  <r>
    <x v="1"/>
    <s v="Antofagasta"/>
    <s v="YES REGULAR PROV ANTOFAGASTA"/>
    <x v="4"/>
    <s v="YO_EMP_SEM._Servicio_de_Apoyo_Integral_Regular"/>
    <n v="5811"/>
    <n v="50"/>
    <n v="44250000"/>
    <n v="885000"/>
    <n v="50"/>
    <m/>
    <x v="1"/>
    <x v="3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n v="581102"/>
    <n v="2"/>
    <s v="02-581102-02-22"/>
    <d v="2022-03-01T00:00:00"/>
    <n v="17"/>
    <d v="2022-03-18T00:00:00"/>
    <n v="44608"/>
    <d v="1900-01-12T00:00:00"/>
    <d v="2022-03-01T00:00:00"/>
    <n v="44623"/>
    <d v="1900-01-11T00:00:00"/>
    <d v="2022-03-15T00:00:00"/>
    <n v="44638"/>
    <d v="1900-01-13T00:00:00"/>
    <d v="2022-04-01T00:00:00"/>
    <n v="8"/>
    <m/>
    <m/>
    <m/>
    <m/>
    <m/>
    <n v="4425000"/>
    <m/>
    <m/>
    <n v="39825000"/>
    <m/>
    <m/>
    <m/>
    <m/>
    <m/>
    <m/>
    <m/>
    <n v="44250000"/>
    <n v="44250000"/>
    <s v="OK"/>
    <n v="2"/>
  </r>
  <r>
    <x v="1"/>
    <s v="Taltal"/>
    <s v="YES REGULAR PROV ANTOFAGASTA"/>
    <x v="4"/>
    <s v="YO_EMP_SEM._Servicio_de_Apoyo_Integral_Regular"/>
    <n v="5811"/>
    <n v="10"/>
    <n v="8850000"/>
    <n v="885000"/>
    <n v="10"/>
    <m/>
    <x v="1"/>
    <x v="3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n v="581102"/>
    <n v="2"/>
    <s v="02-581102-02-22"/>
    <d v="2022-03-01T00:00:00"/>
    <n v="17"/>
    <d v="2022-03-18T00:00:00"/>
    <n v="44608"/>
    <d v="1900-01-12T00:00:00"/>
    <d v="2022-03-01T00:00:00"/>
    <n v="44623"/>
    <d v="1900-01-11T00:00:00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</r>
  <r>
    <x v="1"/>
    <s v="Mejillones"/>
    <s v="YES REGULAR PROV ANTOFAGASTA"/>
    <x v="4"/>
    <s v="YO_EMP_SEM._Servicio_de_Apoyo_Integral_Regular"/>
    <n v="5811"/>
    <n v="10"/>
    <n v="8850000"/>
    <n v="885000"/>
    <n v="10"/>
    <m/>
    <x v="1"/>
    <x v="3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n v="581102"/>
    <n v="2"/>
    <s v="02-581102-02-22"/>
    <d v="2022-03-01T00:00:00"/>
    <n v="17"/>
    <d v="2022-03-18T00:00:00"/>
    <n v="44608"/>
    <d v="1900-01-12T00:00:00"/>
    <d v="2022-03-01T00:00:00"/>
    <n v="44623"/>
    <d v="1900-01-11T00:00:00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</r>
  <r>
    <x v="1"/>
    <s v="Sierra Gorda"/>
    <s v="YES REGULAR PROV ANTOFAGASTA"/>
    <x v="4"/>
    <s v="YO_EMP_SEM._Servicio_de_Apoyo_Integral_Regular"/>
    <n v="5811"/>
    <n v="10"/>
    <n v="8850000"/>
    <n v="885000"/>
    <n v="10"/>
    <m/>
    <x v="1"/>
    <x v="3"/>
    <s v="Grupo objetivo del Programa/Componente"/>
    <s v="Hombres y mujeres Mayores de 18 años, que pertenecen al 40% RSH._x000a_Desocupados, ocupados precarios o inactivos. Con una idea de negocios o emprendimiento precario."/>
    <s v="SPP"/>
    <s v="Licitación Pública Regular"/>
    <n v="2"/>
    <n v="581102"/>
    <n v="2"/>
    <s v="02-581102-02-22"/>
    <d v="2022-03-01T00:00:00"/>
    <n v="17"/>
    <d v="2022-03-18T00:00:00"/>
    <n v="44608"/>
    <d v="1900-01-12T00:00:00"/>
    <d v="2022-03-01T00:00:00"/>
    <n v="44623"/>
    <d v="1900-01-11T00:00:00"/>
    <d v="2022-03-15T00:00:00"/>
    <n v="44638"/>
    <d v="1900-01-13T00:00:00"/>
    <d v="2022-04-01T00:00:00"/>
    <n v="8"/>
    <m/>
    <m/>
    <m/>
    <m/>
    <m/>
    <n v="885000"/>
    <m/>
    <m/>
    <n v="7965000"/>
    <m/>
    <m/>
    <m/>
    <m/>
    <m/>
    <m/>
    <m/>
    <n v="8850000"/>
    <n v="8850000"/>
    <s v="OK"/>
    <n v="2"/>
  </r>
  <r>
    <x v="1"/>
    <s v="Antofagasta"/>
    <s v="YES SSOO PROV ANTOFAGASTA"/>
    <x v="5"/>
    <s v="YO_EMP_SEM._Servicio_de_Apoyo_Integral_SSyO"/>
    <n v="5911"/>
    <n v="150"/>
    <n v="122700000"/>
    <n v="818000"/>
    <n v="0"/>
    <n v="15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1"/>
    <s v="02-591101-01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12270000"/>
    <m/>
    <m/>
    <n v="110430000"/>
    <m/>
    <m/>
    <m/>
    <m/>
    <m/>
    <m/>
    <n v="122700000"/>
    <n v="122700000"/>
    <s v="OK"/>
    <n v="2"/>
  </r>
  <r>
    <x v="1"/>
    <s v="Mejillones"/>
    <s v="YES SSOO PROV ANTOFAGASTA"/>
    <x v="5"/>
    <s v="YO_EMP_SEM._Servicio_de_Apoyo_Integral_SSyO"/>
    <n v="5911"/>
    <n v="20"/>
    <n v="16360000"/>
    <n v="818000"/>
    <m/>
    <n v="2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1"/>
    <s v="02-591101-01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</r>
  <r>
    <x v="1"/>
    <s v="Taltal"/>
    <s v="YES SSOO PROV ANTOFAGASTA"/>
    <x v="5"/>
    <s v="YO_EMP_SEM._Servicio_de_Apoyo_Integral_SSyO"/>
    <n v="5911"/>
    <n v="20"/>
    <n v="16360000"/>
    <n v="818000"/>
    <m/>
    <n v="2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1"/>
    <s v="02-591101-01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</r>
  <r>
    <x v="1"/>
    <s v="Sierra Gorda"/>
    <s v="YES SSOO PROV ANTOFAGASTA"/>
    <x v="5"/>
    <s v="YO_EMP_SEM._Servicio_de_Apoyo_Integral_SSyO"/>
    <n v="5911"/>
    <n v="10"/>
    <n v="8180000"/>
    <n v="818000"/>
    <m/>
    <n v="1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1"/>
    <s v="02-591101-01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</r>
  <r>
    <x v="1"/>
    <s v="Calama"/>
    <s v="YES SSOO PROV EL LOA"/>
    <x v="5"/>
    <s v="YO_EMP_SEM._Servicio_de_Apoyo_Integral_SSyO"/>
    <n v="5911"/>
    <n v="110"/>
    <n v="89980000"/>
    <n v="818000"/>
    <m/>
    <n v="11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2"/>
    <s v="02-591101-02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8998000"/>
    <m/>
    <m/>
    <n v="80982000"/>
    <m/>
    <m/>
    <m/>
    <m/>
    <m/>
    <m/>
    <n v="89980000"/>
    <n v="89980000"/>
    <s v="OK"/>
    <n v="2"/>
  </r>
  <r>
    <x v="1"/>
    <s v="San Pedro de Atacama"/>
    <s v="YES SSOO PROV EL LOA"/>
    <x v="5"/>
    <s v="YO_EMP_SEM._Servicio_de_Apoyo_Integral_SSyO"/>
    <n v="5911"/>
    <n v="20"/>
    <n v="16360000"/>
    <n v="818000"/>
    <m/>
    <n v="2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2"/>
    <s v="02-591101-02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1636000"/>
    <m/>
    <m/>
    <n v="14724000"/>
    <m/>
    <m/>
    <m/>
    <m/>
    <m/>
    <m/>
    <n v="16360000"/>
    <n v="16360000"/>
    <s v="OK"/>
    <n v="2"/>
  </r>
  <r>
    <x v="1"/>
    <s v="Tocopilla"/>
    <s v="YES SSOO PROV TOCOPILLA"/>
    <x v="5"/>
    <s v="YO_EMP_SEM._Servicio_de_Apoyo_Integral_SSyO"/>
    <n v="5911"/>
    <n v="50"/>
    <n v="40900000"/>
    <n v="818000"/>
    <m/>
    <n v="5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3"/>
    <s v="02-591101-03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4090000"/>
    <m/>
    <m/>
    <n v="36810000"/>
    <m/>
    <m/>
    <m/>
    <m/>
    <m/>
    <m/>
    <n v="40900000"/>
    <n v="40900000"/>
    <s v="OK"/>
    <n v="2"/>
  </r>
  <r>
    <x v="1"/>
    <s v="María Elena"/>
    <s v="YES SSOO PROV TOCOPILLA"/>
    <x v="5"/>
    <s v="YO_EMP_SEM._Servicio_de_Apoyo_Integral_SSyO"/>
    <n v="5911"/>
    <n v="10"/>
    <n v="8180000"/>
    <n v="818000"/>
    <m/>
    <n v="10"/>
    <x v="1"/>
    <x v="3"/>
    <s v="Grupo objetivo del Programa/Componente"/>
    <s v="Hombres y mujeres Mayores de 18 años, que pertenecen al SSOO._x000a_Desocupados, ocupados precarios o inactivos. Con una idea de negocios o emprendimiento precario"/>
    <s v="SPP"/>
    <s v="Licitación Pública Regular"/>
    <n v="1"/>
    <n v="591101"/>
    <n v="3"/>
    <s v="02-591101-03-22"/>
    <d v="2022-03-01T00:00:00"/>
    <n v="17"/>
    <d v="2022-03-18T00:00:00"/>
    <n v="44615"/>
    <d v="1900-01-26T00:00:00"/>
    <d v="2022-03-22T00:00:00"/>
    <n v="44644"/>
    <d v="1900-01-14T00:00:00"/>
    <d v="2022-04-08T00:00:00"/>
    <n v="44664"/>
    <d v="1900-01-14T00:00:00"/>
    <d v="2022-04-28T00:00:00"/>
    <n v="8"/>
    <m/>
    <m/>
    <m/>
    <m/>
    <m/>
    <m/>
    <n v="818000"/>
    <m/>
    <m/>
    <n v="7362000"/>
    <m/>
    <m/>
    <m/>
    <m/>
    <m/>
    <m/>
    <n v="8180000"/>
    <n v="8180000"/>
    <s v="OK"/>
    <n v="2"/>
  </r>
  <r>
    <x v="2"/>
    <s v="Copiapó"/>
    <s v="Copiapó"/>
    <x v="0"/>
    <s v="Fortalecimiento_Planes_de_Trabajo_Familiar"/>
    <n v="3881"/>
    <n v="28"/>
    <n v="16809156"/>
    <n v="600327"/>
    <n v="28"/>
    <m/>
    <x v="0"/>
    <x v="0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n v="388101"/>
    <m/>
    <n v="1"/>
    <s v="03-388101-01-22"/>
    <m/>
    <m/>
    <m/>
    <m/>
    <d v="2022-03-21T00:00:00"/>
    <n v="14"/>
    <d v="2022-04-04T00:00:00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</r>
  <r>
    <x v="2"/>
    <s v="Tierra Amarilla"/>
    <s v="Tierra Amarilla"/>
    <x v="0"/>
    <s v="Fortalecimiento_Planes_de_Trabajo_Familiar"/>
    <n v="3881"/>
    <n v="25"/>
    <n v="15008175"/>
    <n v="600327"/>
    <n v="25"/>
    <m/>
    <x v="0"/>
    <x v="0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n v="388101"/>
    <m/>
    <n v="1"/>
    <s v="03-388101-01-22"/>
    <m/>
    <m/>
    <m/>
    <m/>
    <d v="2022-03-21T00:00:00"/>
    <n v="14"/>
    <d v="2022-04-04T00:00:00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00817"/>
    <m/>
    <m/>
    <n v="13507358"/>
    <m/>
    <m/>
    <m/>
    <m/>
    <n v="15008175"/>
    <n v="15008175"/>
    <s v="OK"/>
    <n v="2"/>
  </r>
  <r>
    <x v="2"/>
    <s v="Vallenar"/>
    <s v="Vallenar"/>
    <x v="0"/>
    <s v="Fortalecimiento_Planes_de_Trabajo_Familiar"/>
    <n v="3881"/>
    <n v="28"/>
    <n v="16809156"/>
    <n v="600327"/>
    <n v="28"/>
    <m/>
    <x v="0"/>
    <x v="0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n v="388101"/>
    <m/>
    <n v="1"/>
    <s v="03-388101-01-22"/>
    <m/>
    <m/>
    <m/>
    <m/>
    <d v="2022-03-21T00:00:00"/>
    <n v="14"/>
    <d v="2022-04-04T00:00:00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680916"/>
    <m/>
    <m/>
    <n v="15128240"/>
    <m/>
    <m/>
    <m/>
    <m/>
    <n v="16809156"/>
    <n v="16809156"/>
    <s v="OK"/>
    <n v="2"/>
  </r>
  <r>
    <x v="2"/>
    <s v="Huasco"/>
    <s v="Huasco"/>
    <x v="0"/>
    <s v="Fortalecimiento_Planes_de_Trabajo_Familiar"/>
    <n v="3881"/>
    <n v="26"/>
    <n v="15608502"/>
    <n v="600327"/>
    <n v="26"/>
    <m/>
    <x v="0"/>
    <x v="0"/>
    <s v="Niños, niñas y jóvenes"/>
    <s v="Hogares con Registro Social de Hogares que se encuentran en los tramos de hasta 60% de vulnerabilidad, con presencia de niños, niñas y adolescentes hasta 18 años."/>
    <s v="Listado Predeterminado"/>
    <s v="Licitación Pública Regular"/>
    <n v="1"/>
    <n v="388101"/>
    <m/>
    <n v="1"/>
    <s v="03-388101-01-22"/>
    <m/>
    <m/>
    <m/>
    <m/>
    <d v="2022-03-21T00:00:00"/>
    <n v="14"/>
    <d v="2022-04-04T00:00:00"/>
    <d v="2022-04-07T00:00:00"/>
    <n v="14"/>
    <d v="2022-04-21T00:00:00"/>
    <d v="2022-04-26T00:00:00"/>
    <n v="20"/>
    <d v="2022-05-16T00:00:00"/>
    <n v="10"/>
    <d v="2023-03-16T00:00:00"/>
    <d v="2023-05-15T00:00:00"/>
    <m/>
    <m/>
    <m/>
    <m/>
    <n v="1560850"/>
    <m/>
    <m/>
    <n v="14047652"/>
    <m/>
    <m/>
    <m/>
    <m/>
    <n v="15608502"/>
    <n v="15608502"/>
    <s v="OK"/>
    <n v="2"/>
  </r>
  <r>
    <x v="2"/>
    <s v="Freirina"/>
    <s v="Freirina"/>
    <x v="1"/>
    <s v="Financiamiento_iniciativas_autogestionadas"/>
    <n v="3701"/>
    <n v="3"/>
    <n v="6264000"/>
    <n v="2088000"/>
    <n v="3"/>
    <m/>
    <x v="0"/>
    <x v="1"/>
    <s v="Grupo objetivo del Programa/Componente"/>
    <s v="Organizaciones comunitarias, funcionales y territoriales de la comuna de Freirina. Se dará preferencia a organización de personas en situación de discapacidad y de adultos mayores."/>
    <s v="Autogestionados"/>
    <s v="Licitación Pública Regular"/>
    <n v="3"/>
    <n v="370103"/>
    <m/>
    <n v="1"/>
    <s v="03-370103-01-22"/>
    <m/>
    <m/>
    <m/>
    <m/>
    <d v="2022-03-21T00:00:00"/>
    <n v="14"/>
    <d v="2022-04-04T00:00:00"/>
    <d v="2022-04-07T00:00:00"/>
    <n v="14"/>
    <d v="2022-04-21T00:00:00"/>
    <d v="2022-04-26T00:00:00"/>
    <n v="20"/>
    <d v="2022-05-16T00:00:00"/>
    <n v="6"/>
    <d v="2022-11-16T00:00:00"/>
    <d v="2023-01-15T00:00:00"/>
    <m/>
    <m/>
    <m/>
    <m/>
    <n v="6264000"/>
    <m/>
    <m/>
    <m/>
    <m/>
    <m/>
    <m/>
    <m/>
    <n v="6264000"/>
    <n v="6264000"/>
    <s v="OK"/>
    <n v="1"/>
  </r>
  <r>
    <x v="2"/>
    <s v="Copiapó"/>
    <s v="Sector Paipote (Copiapó)"/>
    <x v="2"/>
    <s v="Accion_local_territorios_vulnerables"/>
    <n v="7233"/>
    <n v="1"/>
    <n v="35700000"/>
    <n v="35700000"/>
    <n v="1"/>
    <m/>
    <x v="1"/>
    <x v="2"/>
    <s v="Campamento y barrios prioritarios"/>
    <s v="Territorio con participación de las organizaciones funcionales y territoriales del sector, con necesidades que impiden el desarrollo del territorio."/>
    <s v="Listado Predeterminado"/>
    <s v="Licitación Pública Regular"/>
    <n v="2"/>
    <n v="723302"/>
    <m/>
    <n v="1"/>
    <s v="03-723302-01-22"/>
    <m/>
    <m/>
    <m/>
    <m/>
    <d v="2022-03-21T00:00:00"/>
    <n v="14"/>
    <d v="2022-04-04T00:00:00"/>
    <d v="2022-04-07T00:00:00"/>
    <n v="14"/>
    <d v="2022-04-21T00:00:00"/>
    <d v="2022-04-26T00:00:00"/>
    <n v="15"/>
    <d v="2022-05-11T00:00:00"/>
    <n v="11"/>
    <d v="2023-04-11T00:00:00"/>
    <d v="2023-06-10T00:00:00"/>
    <m/>
    <m/>
    <m/>
    <m/>
    <n v="3570000"/>
    <m/>
    <m/>
    <m/>
    <n v="32130000"/>
    <m/>
    <m/>
    <m/>
    <n v="35700000"/>
    <n v="35700000"/>
    <s v="OK"/>
    <n v="2"/>
  </r>
  <r>
    <x v="2"/>
    <s v="Tierra Amarilla"/>
    <s v="Tierra Amarilla"/>
    <x v="3"/>
    <s v="YO_EMPR._Avanzado_Piloto"/>
    <n v="4874"/>
    <n v="17"/>
    <n v="17000000"/>
    <n v="1000000"/>
    <n v="17"/>
    <m/>
    <x v="1"/>
    <x v="3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s v="487401"/>
    <s v="03"/>
    <s v="01"/>
    <s v="03-4874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</r>
  <r>
    <x v="2"/>
    <s v="Caldera"/>
    <s v="Caldera"/>
    <x v="3"/>
    <s v="YO_EMPR._Avanzado_Piloto"/>
    <n v="4874"/>
    <n v="17"/>
    <n v="17000000"/>
    <n v="1000000"/>
    <n v="17"/>
    <m/>
    <x v="1"/>
    <x v="3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s v="487401"/>
    <s v="03"/>
    <s v="01"/>
    <s v="03-4874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</r>
  <r>
    <x v="2"/>
    <s v="Copiapó"/>
    <s v="Copiapó"/>
    <x v="3"/>
    <s v="YO_EMPR._Avanzado_Piloto"/>
    <n v="4874"/>
    <n v="17"/>
    <n v="17000000"/>
    <n v="1000000"/>
    <n v="17"/>
    <m/>
    <x v="1"/>
    <x v="3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s v="487401"/>
    <s v="03"/>
    <s v="01"/>
    <s v="03-4874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</r>
  <r>
    <x v="2"/>
    <s v="Vallenar"/>
    <s v="Vallenar"/>
    <x v="3"/>
    <s v="YO_EMPR._Avanzado_Piloto"/>
    <n v="4874"/>
    <n v="17"/>
    <n v="17000000"/>
    <n v="1000000"/>
    <n v="17"/>
    <m/>
    <x v="1"/>
    <x v="3"/>
    <s v="Grupo objetivo del Programa/Componente"/>
    <s v="Dirigido a personas que requieran apoyo en temáticas asociadas a comercio digital, que se encuentren en situación de vulnerabilidad cuya situación laboral  sea ocupado, en ambos casos independiente con negocio en funcionamiento. Se dará preferencia a usuarios del programa YEB años 2020 y 2021"/>
    <s v="SPP"/>
    <s v="Licitación Pública Regular"/>
    <s v="01"/>
    <s v="487401"/>
    <s v="03"/>
    <s v="01"/>
    <s v="03-4874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8"/>
    <d v="2022-12-12T00:00:00"/>
    <d v="2023-02-10T00:00:00"/>
    <m/>
    <m/>
    <m/>
    <n v="850000"/>
    <m/>
    <n v="16150000"/>
    <m/>
    <m/>
    <m/>
    <m/>
    <m/>
    <m/>
    <n v="17000000"/>
    <n v="17000000"/>
    <s v="OK"/>
    <n v="2"/>
  </r>
  <r>
    <x v="2"/>
    <s v="Chañaral"/>
    <s v="Chañaral"/>
    <x v="3"/>
    <s v="YO_EMPR._Básico_Piloto"/>
    <n v="4872"/>
    <n v="17"/>
    <n v="17000000"/>
    <n v="1000000"/>
    <n v="17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</r>
  <r>
    <x v="2"/>
    <s v="Diego de Almagro"/>
    <s v="Diego de Almagro"/>
    <x v="3"/>
    <s v="YO_EMPR._Básico_Piloto"/>
    <n v="4872"/>
    <n v="17"/>
    <n v="17000000"/>
    <n v="1000000"/>
    <n v="17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50000"/>
    <m/>
    <n v="16150000"/>
    <m/>
    <m/>
    <m/>
    <m/>
    <m/>
    <n v="17000000"/>
    <n v="17000000"/>
    <s v="OK"/>
    <n v="2"/>
  </r>
  <r>
    <x v="2"/>
    <s v="Tierra Amarilla"/>
    <s v="Tierra Amarilla"/>
    <x v="3"/>
    <s v="YO_EMPR._Básico_Piloto"/>
    <n v="4872"/>
    <n v="16"/>
    <n v="16000000"/>
    <n v="1000000"/>
    <n v="16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</r>
  <r>
    <x v="2"/>
    <s v="Copiapó"/>
    <s v="Copiapó"/>
    <x v="3"/>
    <s v="YO_EMPR._Básico_Piloto"/>
    <n v="4872"/>
    <n v="28"/>
    <n v="28000000"/>
    <n v="1000000"/>
    <n v="28"/>
    <m/>
    <x v="0"/>
    <x v="3"/>
    <s v="Grupo objetivo del Programa/Componente"/>
    <s v="Personas en situación de vulnerabilidad cuya situación  sea ocupado u ocupado precario, en ambos casos independiente con negocio en funcionamiento. Se dejarán 15 cupos para atender grupos especificos: mujeres victima de violencia que participaron en el piloto YES 2021, usuarios/as TELETON y personas en situación de discapacidad o sus tut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400000"/>
    <m/>
    <n v="26600000"/>
    <m/>
    <m/>
    <m/>
    <m/>
    <m/>
    <n v="28000000"/>
    <n v="28000000"/>
    <s v="OK"/>
    <n v="2"/>
  </r>
  <r>
    <x v="2"/>
    <s v="Caldera"/>
    <s v="Caldera"/>
    <x v="3"/>
    <s v="YO_EMPR._Básico_Piloto"/>
    <n v="4872"/>
    <n v="20"/>
    <n v="20000000"/>
    <n v="1000000"/>
    <n v="20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</r>
  <r>
    <x v="2"/>
    <s v="Vallenar"/>
    <s v="Vallenar"/>
    <x v="3"/>
    <s v="YO_EMPR._Básico_Piloto"/>
    <n v="4872"/>
    <n v="20"/>
    <n v="20000000"/>
    <n v="1000000"/>
    <n v="20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1000000"/>
    <m/>
    <n v="19000000"/>
    <m/>
    <m/>
    <m/>
    <m/>
    <m/>
    <n v="20000000"/>
    <n v="20000000"/>
    <s v="OK"/>
    <n v="2"/>
  </r>
  <r>
    <x v="2"/>
    <s v="Alto del Carmen"/>
    <s v="Alto del Carmen"/>
    <x v="3"/>
    <s v="YO_EMPR._Básico_Piloto"/>
    <n v="4872"/>
    <n v="15"/>
    <n v="15000000"/>
    <n v="1000000"/>
    <n v="15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750000"/>
    <m/>
    <n v="14250000"/>
    <m/>
    <m/>
    <m/>
    <m/>
    <m/>
    <n v="15000000"/>
    <n v="15000000"/>
    <s v="OK"/>
    <n v="2"/>
  </r>
  <r>
    <x v="2"/>
    <s v="Huasco"/>
    <s v="Huasco"/>
    <x v="3"/>
    <s v="YO_EMPR._Básico_Piloto"/>
    <n v="4872"/>
    <n v="16"/>
    <n v="16000000"/>
    <n v="1000000"/>
    <n v="16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</r>
  <r>
    <x v="2"/>
    <s v="Freirina"/>
    <s v="Freirina"/>
    <x v="3"/>
    <s v="YO_EMPR._Básico_Piloto"/>
    <n v="4872"/>
    <n v="16"/>
    <n v="16000000"/>
    <n v="1000000"/>
    <n v="16"/>
    <m/>
    <x v="0"/>
    <x v="3"/>
    <s v="Grupo objetivo del Programa/Componente"/>
    <s v="Personas en situación de vulnerabilidad cuya situación  sea ocupado u ocupado precario, en ambos casos independiente con negocio en funcionamiento. Se dará preferencia a usuarios detacados de los Programas YES 2020-2021 y Adultos Mayores."/>
    <s v="SPP"/>
    <s v="Licitación Pública Regular"/>
    <s v="01"/>
    <s v="487201"/>
    <s v="03"/>
    <s v="01"/>
    <s v="03-487201-01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13T00:00:00"/>
    <n v="19"/>
    <d v="2022-05-02T00:00:00"/>
    <n v="8"/>
    <d v="2023-01-02T00:00:00"/>
    <d v="2023-03-03T00:00:00"/>
    <m/>
    <m/>
    <m/>
    <m/>
    <n v="800000"/>
    <m/>
    <n v="15200000"/>
    <m/>
    <m/>
    <m/>
    <m/>
    <m/>
    <n v="16000000"/>
    <n v="16000000"/>
    <s v="OK"/>
    <n v="2"/>
  </r>
  <r>
    <x v="2"/>
    <s v="Regional/Provincial"/>
    <s v="Regional"/>
    <x v="3"/>
    <s v="YO_EMPR._Feria_de_Emprendimiento"/>
    <n v="4889"/>
    <n v="15"/>
    <n v="15000000"/>
    <n v="1000000"/>
    <n v="15"/>
    <m/>
    <x v="1"/>
    <x v="3"/>
    <s v="Grupo objetivo del Programa/Componente"/>
    <s v="Dirigido a personas en situación de vulnerabilidad cuya situación  sea ocupado u ocupado precario, en ambos casos independiente con negocio en funcionamiento."/>
    <s v="Listado Predeterminado"/>
    <s v="Licitación Pública Regular"/>
    <n v="1"/>
    <n v="488901"/>
    <m/>
    <n v="1"/>
    <s v="03-488901-01-22"/>
    <m/>
    <m/>
    <m/>
    <s v="--"/>
    <d v="2022-05-09T00:00:00"/>
    <n v="14"/>
    <d v="2022-05-23T00:00:00"/>
    <d v="2022-05-26T00:00:00"/>
    <n v="14"/>
    <d v="2022-06-09T00:00:00"/>
    <d v="2022-06-13T00:00:00"/>
    <n v="20"/>
    <d v="2022-07-03T00:00:00"/>
    <n v="4"/>
    <d v="2022-11-03T00:00:00"/>
    <d v="2023-01-02T00:00:00"/>
    <m/>
    <m/>
    <m/>
    <m/>
    <m/>
    <m/>
    <n v="15000000"/>
    <m/>
    <m/>
    <m/>
    <m/>
    <m/>
    <n v="15000000"/>
    <n v="15000000"/>
    <s v="OK"/>
    <n v="1"/>
  </r>
  <r>
    <x v="2"/>
    <s v="Copiapó"/>
    <s v="Copiapó"/>
    <x v="3"/>
    <s v="YO_EMPR._Grupal"/>
    <n v="4891"/>
    <n v="15"/>
    <n v="15000000"/>
    <n v="1000000"/>
    <n v="15"/>
    <m/>
    <x v="0"/>
    <x v="4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n v="489101"/>
    <m/>
    <n v="1"/>
    <s v="03-489101-01-22"/>
    <m/>
    <m/>
    <m/>
    <s v="--"/>
    <d v="2022-02-28T00:00:00"/>
    <n v="14"/>
    <d v="2022-03-14T00:00:00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</r>
  <r>
    <x v="2"/>
    <s v="Vallenar"/>
    <s v="Vallenar"/>
    <x v="3"/>
    <s v="YO_EMPR._Grupal"/>
    <n v="4891"/>
    <n v="15"/>
    <n v="15000000"/>
    <n v="1000000"/>
    <n v="15"/>
    <m/>
    <x v="0"/>
    <x v="4"/>
    <s v="Grupo objetivo del Programa/Componente"/>
    <s v="Grupos organizados y vulnerables que esten desarrollando una actividad productiva con disposición al aporte propio y la unidad económica pertenezca a la comuna de focalización."/>
    <s v="Listado Predeterminado"/>
    <s v="Licitación Pública Regular"/>
    <n v="1"/>
    <n v="489101"/>
    <m/>
    <n v="1"/>
    <s v="03-489101-01-22"/>
    <m/>
    <m/>
    <m/>
    <s v="--"/>
    <d v="2022-02-28T00:00:00"/>
    <n v="14"/>
    <d v="2022-03-14T00:00:00"/>
    <d v="2022-03-16T00:00:00"/>
    <n v="16"/>
    <d v="2022-04-01T00:00:00"/>
    <d v="2022-04-13T00:00:00"/>
    <n v="19"/>
    <d v="2022-05-02T00:00:00"/>
    <n v="7"/>
    <d v="2022-12-02T00:00:00"/>
    <d v="2023-01-31T00:00:00"/>
    <m/>
    <m/>
    <m/>
    <m/>
    <n v="750000"/>
    <m/>
    <n v="14250000"/>
    <m/>
    <m/>
    <m/>
    <m/>
    <m/>
    <n v="15000000"/>
    <n v="15000000"/>
    <s v="OK"/>
    <n v="2"/>
  </r>
  <r>
    <x v="2"/>
    <s v="Copiapó"/>
    <s v="Copiapó"/>
    <x v="4"/>
    <s v="YO_EMP_SEM_Reg_Piloto"/>
    <n v="5815"/>
    <n v="14"/>
    <n v="12390000"/>
    <n v="885000"/>
    <n v="14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19500"/>
    <m/>
    <n v="11770500"/>
    <m/>
    <m/>
    <m/>
    <m/>
    <m/>
    <m/>
    <n v="12390000"/>
    <n v="12390000"/>
    <s v="OK"/>
    <n v="2"/>
  </r>
  <r>
    <x v="2"/>
    <s v="Caldera"/>
    <s v="Caldera"/>
    <x v="4"/>
    <s v="YO_EMP_SEM_Reg_Piloto"/>
    <n v="5815"/>
    <n v="16"/>
    <n v="14160000"/>
    <n v="885000"/>
    <n v="16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08000"/>
    <m/>
    <n v="13452000"/>
    <m/>
    <m/>
    <m/>
    <m/>
    <m/>
    <m/>
    <n v="14160000"/>
    <n v="14160000"/>
    <s v="OK"/>
    <n v="2"/>
  </r>
  <r>
    <x v="2"/>
    <s v="Tierra Amarilla"/>
    <s v="Tierra Amarilla"/>
    <x v="4"/>
    <s v="YO_EMP_SEM_Reg_Piloto"/>
    <n v="5815"/>
    <n v="15"/>
    <n v="13275000"/>
    <n v="885000"/>
    <n v="15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</r>
  <r>
    <x v="2"/>
    <s v="Vallenar"/>
    <s v="Vallenar"/>
    <x v="4"/>
    <s v="YO_EMP_SEM_Reg_Piloto"/>
    <n v="5815"/>
    <n v="25"/>
    <n v="22125000"/>
    <n v="885000"/>
    <n v="25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06250"/>
    <m/>
    <n v="21018750"/>
    <m/>
    <m/>
    <m/>
    <m/>
    <m/>
    <m/>
    <n v="22125000"/>
    <n v="22125000"/>
    <s v="OK"/>
    <n v="2"/>
  </r>
  <r>
    <x v="2"/>
    <s v="Diego de Almagro"/>
    <s v="Diego de Almagro"/>
    <x v="4"/>
    <s v="YO_EMP_SEM_Reg_Piloto"/>
    <n v="5815"/>
    <n v="15"/>
    <n v="13275000"/>
    <n v="885000"/>
    <n v="15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663750"/>
    <m/>
    <n v="12611250"/>
    <m/>
    <m/>
    <m/>
    <m/>
    <m/>
    <m/>
    <n v="13275000"/>
    <n v="13275000"/>
    <s v="OK"/>
    <n v="2"/>
  </r>
  <r>
    <x v="2"/>
    <s v="Freirina"/>
    <s v="Freirina"/>
    <x v="4"/>
    <s v="YO_EMP_SEM_Reg_Piloto"/>
    <n v="5815"/>
    <n v="17"/>
    <n v="15045000"/>
    <n v="885000"/>
    <n v="17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</r>
  <r>
    <x v="2"/>
    <s v="Huasco"/>
    <s v="Huasco"/>
    <x v="4"/>
    <s v="YO_EMP_SEM_Reg_Piloto"/>
    <n v="5815"/>
    <n v="17"/>
    <n v="15045000"/>
    <n v="885000"/>
    <n v="17"/>
    <m/>
    <x v="1"/>
    <x v="3"/>
    <s v="Grupo objetivo del Programa/Componente"/>
    <s v="Población en condiciones de pobreza y/o vulnerabilidad, hombre y mujeres, mayores de 18 años de edad, con una idea de negocio o un negocio funcionando precario. De preferencia personas con discapacidades y cuidadores, usuarios/as Teletón, usuarios/as GENCHI, adultos mayores y personas que residen en campamentos. "/>
    <s v="SPP"/>
    <s v="Licitación Pública Regular"/>
    <s v="01"/>
    <s v="581501"/>
    <s v="03"/>
    <s v="01"/>
    <s v="03-58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752250"/>
    <m/>
    <n v="14292750"/>
    <m/>
    <m/>
    <m/>
    <m/>
    <m/>
    <m/>
    <n v="15045000"/>
    <n v="15045000"/>
    <s v="OK"/>
    <n v="2"/>
  </r>
  <r>
    <x v="2"/>
    <s v="Copiapó"/>
    <s v="Copiapó"/>
    <x v="4"/>
    <s v="YO_EMP_SEM_Reg_Piloto"/>
    <n v="5815"/>
    <n v="12"/>
    <n v="10620000"/>
    <n v="885000"/>
    <n v="12"/>
    <m/>
    <x v="1"/>
    <x v="3"/>
    <s v="Mujer víctima de violencia"/>
    <s v="Mujeres víctimas de violencia en situación de vulnerabilidad, y que sean intervenidas por SERNAMEG y/o Fiscalía"/>
    <s v="Listado Predeterminado"/>
    <s v="Licitación Pública Regular"/>
    <s v="02"/>
    <s v="581502"/>
    <s v="03"/>
    <s v="02"/>
    <s v="03-581502-02-22"/>
    <m/>
    <m/>
    <m/>
    <m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531000"/>
    <m/>
    <n v="10089000"/>
    <m/>
    <m/>
    <m/>
    <m/>
    <m/>
    <m/>
    <n v="10620000"/>
    <n v="10620000"/>
    <s v="OK"/>
    <n v="2"/>
  </r>
  <r>
    <x v="2"/>
    <s v="Copiapo"/>
    <s v="Copiapo"/>
    <x v="5"/>
    <s v="YO_EMP_SEM_SSyOO_Piloto"/>
    <n v="5915"/>
    <n v="115"/>
    <n v="94070000"/>
    <n v="818000"/>
    <m/>
    <n v="115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4703500"/>
    <m/>
    <n v="89366500"/>
    <m/>
    <m/>
    <m/>
    <m/>
    <m/>
    <m/>
    <n v="94070000"/>
    <n v="94070000"/>
    <s v="OK"/>
    <n v="2"/>
  </r>
  <r>
    <x v="2"/>
    <s v="Caldera"/>
    <s v="Caldera"/>
    <x v="5"/>
    <s v="YO_EMP_SEM_SSyOO_Piloto"/>
    <n v="5915"/>
    <n v="41"/>
    <n v="33538000"/>
    <n v="818000"/>
    <m/>
    <n v="41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676900"/>
    <m/>
    <n v="31861100"/>
    <m/>
    <m/>
    <m/>
    <m/>
    <m/>
    <m/>
    <n v="33538000"/>
    <n v="33538000"/>
    <s v="OK"/>
    <n v="2"/>
  </r>
  <r>
    <x v="2"/>
    <s v="Tierra Amarilla"/>
    <s v="Tierra Amarilla"/>
    <x v="5"/>
    <s v="YO_EMP_SEM_SSyOO_Piloto"/>
    <n v="5915"/>
    <n v="29"/>
    <n v="23722000"/>
    <n v="818000"/>
    <m/>
    <n v="29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</r>
  <r>
    <x v="2"/>
    <s v="Chañaral"/>
    <s v="Chañaral"/>
    <x v="5"/>
    <s v="YO_EMP_SEM_SSyOO_Piloto"/>
    <n v="5915"/>
    <n v="21"/>
    <n v="17178000"/>
    <n v="818000"/>
    <m/>
    <n v="21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58900"/>
    <m/>
    <n v="16319100"/>
    <m/>
    <m/>
    <m/>
    <m/>
    <m/>
    <m/>
    <n v="17178000"/>
    <n v="17178000"/>
    <s v="OK"/>
    <n v="2"/>
  </r>
  <r>
    <x v="2"/>
    <s v="Diego de Almagro"/>
    <s v="Diego De Almagro"/>
    <x v="5"/>
    <s v="YO_EMP_SEM_SSyOO_Piloto"/>
    <n v="5915"/>
    <n v="39"/>
    <n v="31902000"/>
    <n v="818000"/>
    <m/>
    <n v="39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595100"/>
    <m/>
    <n v="30306900"/>
    <m/>
    <m/>
    <m/>
    <m/>
    <m/>
    <m/>
    <n v="31902000"/>
    <n v="31902000"/>
    <s v="OK"/>
    <n v="2"/>
  </r>
  <r>
    <x v="2"/>
    <s v="Vallenar"/>
    <s v="Vallenar"/>
    <x v="5"/>
    <s v="YO_EMP_SEM_SSyOO_Piloto"/>
    <n v="5915"/>
    <n v="81"/>
    <n v="66258000"/>
    <n v="818000"/>
    <m/>
    <n v="81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3312900"/>
    <m/>
    <n v="62945100"/>
    <m/>
    <m/>
    <m/>
    <m/>
    <m/>
    <m/>
    <n v="66258000"/>
    <n v="66258000"/>
    <s v="OK"/>
    <n v="2"/>
  </r>
  <r>
    <x v="2"/>
    <s v="Alto del Carmen"/>
    <s v="Alto Del Carmen"/>
    <x v="5"/>
    <s v="YO_EMP_SEM_SSyOO_Piloto"/>
    <n v="5915"/>
    <n v="20"/>
    <n v="16360000"/>
    <n v="818000"/>
    <m/>
    <n v="20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818000"/>
    <m/>
    <n v="15542000"/>
    <m/>
    <m/>
    <m/>
    <m/>
    <m/>
    <m/>
    <n v="16360000"/>
    <n v="16360000"/>
    <s v="OK"/>
    <n v="2"/>
  </r>
  <r>
    <x v="2"/>
    <s v="Freirina"/>
    <s v="Freirina"/>
    <x v="5"/>
    <s v="YO_EMP_SEM_SSyOO_Piloto"/>
    <n v="5915"/>
    <n v="31"/>
    <n v="25358000"/>
    <n v="818000"/>
    <m/>
    <n v="31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267900"/>
    <m/>
    <n v="24090100"/>
    <m/>
    <m/>
    <m/>
    <m/>
    <m/>
    <m/>
    <n v="25358000"/>
    <n v="25358000"/>
    <s v="OK"/>
    <n v="2"/>
  </r>
  <r>
    <x v="2"/>
    <s v="Huasco"/>
    <s v="Huasco"/>
    <x v="5"/>
    <s v="YO_EMP_SEM_SSyOO_Piloto"/>
    <n v="5915"/>
    <n v="29"/>
    <n v="23722000"/>
    <n v="818000"/>
    <m/>
    <n v="29"/>
    <x v="1"/>
    <x v="3"/>
    <s v="Otro"/>
    <s v="Personas mayores de 18 años, sin empleo y buscando trabajo por más de 3 meses y que no cuentan con ninguna fuente de ingreso, o con ingreso precario,  que pertenecen al Subsistema Seguridades y Oportunidades. Se dará prioridad a Adultos Mayores Programa Vínculos."/>
    <s v="SPP"/>
    <s v="Licitación Pública Regular"/>
    <s v="01"/>
    <s v="591501"/>
    <s v="03"/>
    <s v="01"/>
    <s v="03-591501-01-22"/>
    <m/>
    <d v="2022-03-14T00:00:00"/>
    <n v="15"/>
    <d v="2022-03-29T00:00:00"/>
    <d v="2022-02-14T00:00:00"/>
    <n v="15"/>
    <d v="2022-03-01T00:00:00"/>
    <d v="2022-03-03T00:00:00"/>
    <n v="18"/>
    <d v="2022-03-21T00:00:00"/>
    <d v="2022-03-23T00:00:00"/>
    <n v="20"/>
    <d v="2022-04-12T00:00:00"/>
    <n v="7"/>
    <d v="2022-11-12T00:00:00"/>
    <d v="2023-01-11T00:00:00"/>
    <m/>
    <m/>
    <m/>
    <n v="1186100"/>
    <m/>
    <n v="22535900"/>
    <m/>
    <m/>
    <m/>
    <m/>
    <m/>
    <m/>
    <n v="23722000"/>
    <n v="23722000"/>
    <s v="OK"/>
    <n v="2"/>
  </r>
  <r>
    <x v="2"/>
    <s v="Copiapó"/>
    <s v="Copiapó"/>
    <x v="5"/>
    <s v="YO_EMP_SEM_SSyOO_Piloto"/>
    <n v="5915"/>
    <n v="20"/>
    <n v="16360000"/>
    <n v="818000"/>
    <m/>
    <n v="20"/>
    <x v="1"/>
    <x v="3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s v="591502"/>
    <s v="03"/>
    <s v="02"/>
    <s v="03-591502-02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818000"/>
    <m/>
    <n v="15542000"/>
    <m/>
    <m/>
    <m/>
    <m/>
    <m/>
    <m/>
    <n v="16360000"/>
    <n v="16360000"/>
    <s v="OK"/>
    <n v="2"/>
  </r>
  <r>
    <x v="2"/>
    <s v="Diego de Almagro"/>
    <s v="Diego de Almagro"/>
    <x v="5"/>
    <s v="YO_EMP_SEM_SSyOO_Piloto"/>
    <n v="5915"/>
    <n v="10"/>
    <n v="8180000"/>
    <n v="818000"/>
    <m/>
    <n v="10"/>
    <x v="1"/>
    <x v="3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s v="591502"/>
    <s v="03"/>
    <s v="02"/>
    <s v="03-591502-02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409000"/>
    <m/>
    <n v="7771000"/>
    <m/>
    <m/>
    <m/>
    <m/>
    <m/>
    <m/>
    <n v="8180000"/>
    <n v="8180000"/>
    <s v="OK"/>
    <n v="2"/>
  </r>
  <r>
    <x v="2"/>
    <s v="Vallenar"/>
    <s v="Vallenar"/>
    <x v="5"/>
    <s v="YO_EMP_SEM_SSyOO_Piloto"/>
    <n v="5915"/>
    <n v="15"/>
    <n v="12270000"/>
    <n v="818000"/>
    <m/>
    <n v="15"/>
    <x v="1"/>
    <x v="3"/>
    <s v="Grupo objetivo del Programa/Componente"/>
    <s v="Personas mayores de 18 años, con ingreso precario,  que pertenecen al Subsistema Seguridades y Oportunidades. Preferentemente que hayan recibido un YES SSYO año  2020 o 2021."/>
    <s v="SPP"/>
    <s v="Licitación Pública Regular"/>
    <s v="02"/>
    <s v="591502"/>
    <s v="03"/>
    <s v="02"/>
    <s v="03-591502-02-22"/>
    <m/>
    <d v="2022-03-14T00:00:00"/>
    <n v="15"/>
    <d v="2022-03-29T00:00:00"/>
    <d v="2022-02-28T00:00:00"/>
    <n v="14"/>
    <d v="2022-03-14T00:00:00"/>
    <d v="2022-03-16T00:00:00"/>
    <n v="16"/>
    <d v="2022-04-01T00:00:00"/>
    <d v="2022-04-06T00:00:00"/>
    <n v="15"/>
    <d v="2022-04-21T00:00:00"/>
    <n v="7"/>
    <d v="2022-11-21T00:00:00"/>
    <d v="2023-01-20T00:00:00"/>
    <m/>
    <m/>
    <m/>
    <n v="613500"/>
    <m/>
    <n v="11656500"/>
    <m/>
    <m/>
    <m/>
    <m/>
    <m/>
    <m/>
    <n v="12270000"/>
    <n v="12270000"/>
    <s v="OK"/>
    <n v="2"/>
  </r>
  <r>
    <x v="3"/>
    <s v="La Higuera"/>
    <s v="La Higuera"/>
    <x v="0"/>
    <s v="Fortalecimiento_Planes_de_Trabajo_Comunitario"/>
    <n v="3882"/>
    <n v="56"/>
    <n v="28857552"/>
    <n v="515313"/>
    <n v="56"/>
    <m/>
    <x v="0"/>
    <x v="0"/>
    <s v="Grupo objetivo del Programa/Componente"/>
    <s v="Comunidad con presencia de hogares que requieren fortalecer habilidades para la vida."/>
    <s v="Listado Predeterminado"/>
    <s v="Licitación Pública Regular"/>
    <n v="2"/>
    <n v="388202"/>
    <m/>
    <n v="18"/>
    <s v="04-388202-18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0"/>
    <d v="2023-03-02T00:00:00"/>
    <d v="2023-05-01T00:00:00"/>
    <m/>
    <m/>
    <m/>
    <m/>
    <n v="2885755"/>
    <m/>
    <n v="25971797"/>
    <m/>
    <m/>
    <m/>
    <m/>
    <m/>
    <n v="28857552"/>
    <n v="28857552"/>
    <s v="OK"/>
    <n v="2"/>
  </r>
  <r>
    <x v="3"/>
    <s v="La Serena"/>
    <s v="Elqui"/>
    <x v="0"/>
    <s v="Fortalecimiento_Planes_de_Trabajo_Familiar"/>
    <n v="3881"/>
    <n v="30"/>
    <n v="19200000"/>
    <n v="640000"/>
    <n v="30"/>
    <m/>
    <x v="0"/>
    <x v="0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n v="388101"/>
    <m/>
    <n v="16"/>
    <s v="04-388101-16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</r>
  <r>
    <x v="3"/>
    <s v="Coquimbo"/>
    <s v="Elqui"/>
    <x v="0"/>
    <s v="Fortalecimiento_Planes_de_Trabajo_Familiar"/>
    <n v="3881"/>
    <n v="30"/>
    <n v="19200000"/>
    <n v="640000"/>
    <n v="30"/>
    <m/>
    <x v="0"/>
    <x v="0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n v="388101"/>
    <m/>
    <n v="16"/>
    <s v="04-388101-16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</r>
  <r>
    <x v="3"/>
    <s v="Ovalle"/>
    <s v="Limarí"/>
    <x v="0"/>
    <s v="Fortalecimiento_Planes_de_Trabajo_Familiar"/>
    <n v="3881"/>
    <n v="30"/>
    <n v="19200000"/>
    <n v="640000"/>
    <n v="30"/>
    <m/>
    <x v="0"/>
    <x v="0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n v="388101"/>
    <m/>
    <n v="17"/>
    <s v="04-388101-17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1920000"/>
    <m/>
    <n v="17280000"/>
    <m/>
    <m/>
    <m/>
    <m/>
    <m/>
    <n v="19200000"/>
    <n v="19200000"/>
    <s v="OK"/>
    <n v="2"/>
  </r>
  <r>
    <x v="3"/>
    <s v="Illapel"/>
    <s v="Choapa"/>
    <x v="0"/>
    <s v="Fortalecimiento_Planes_de_Trabajo_Familiar"/>
    <n v="3881"/>
    <n v="15"/>
    <n v="9600000"/>
    <n v="640000"/>
    <n v="15"/>
    <m/>
    <x v="0"/>
    <x v="0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n v="388101"/>
    <m/>
    <n v="17"/>
    <s v="04-388101-17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</r>
  <r>
    <x v="3"/>
    <s v="Los Vilos"/>
    <s v="Choapa"/>
    <x v="0"/>
    <s v="Fortalecimiento_Planes_de_Trabajo_Familiar"/>
    <n v="3881"/>
    <n v="15"/>
    <n v="9600000"/>
    <n v="640000"/>
    <n v="15"/>
    <m/>
    <x v="0"/>
    <x v="0"/>
    <s v="Grupo objetivo del Programa/Componente"/>
    <s v="Familias de Niños (as) y Jóvenes que viven en residencias o que se encuentran con Medidas de Protección de SENAME"/>
    <s v="Listado Predeterminado"/>
    <s v="Licitación Pública Regular"/>
    <n v="1"/>
    <n v="388101"/>
    <m/>
    <n v="17"/>
    <s v="04-388101-17-22"/>
    <m/>
    <m/>
    <m/>
    <s v="--"/>
    <d v="2022-02-28T00:00:00"/>
    <n v="15"/>
    <d v="2022-03-15T00:00:00"/>
    <d v="2022-03-16T00:00:00"/>
    <n v="15"/>
    <d v="2022-03-31T00:00:00"/>
    <d v="2022-04-01T00:00:00"/>
    <n v="31"/>
    <d v="2022-05-02T00:00:00"/>
    <n v="11"/>
    <d v="2023-04-02T00:00:00"/>
    <d v="2023-06-01T00:00:00"/>
    <m/>
    <m/>
    <m/>
    <m/>
    <n v="960000"/>
    <m/>
    <n v="8640000"/>
    <m/>
    <m/>
    <m/>
    <m/>
    <m/>
    <n v="9600000"/>
    <n v="9600000"/>
    <s v="OK"/>
    <n v="2"/>
  </r>
  <r>
    <x v="3"/>
    <s v="Regional/Provincial"/>
    <s v="Provicia de Elqui"/>
    <x v="1"/>
    <s v="Financiamiento_iniciativas_autogestionadas"/>
    <n v="3701"/>
    <n v="4"/>
    <n v="8352000"/>
    <n v="2088000"/>
    <n v="4"/>
    <m/>
    <x v="0"/>
    <x v="1"/>
    <s v="Grupo objetivo del Programa/Componente"/>
    <s v="Organizaciones comunitarias, funcionales y territoriales, con escasa capacidad de autogestión, insertas en comunidades en situación de pobreza y vulnerabilidad. "/>
    <s v="Autogestionados"/>
    <s v="Licitación Pública Regular"/>
    <n v="1"/>
    <n v="370101"/>
    <m/>
    <n v="23"/>
    <s v="04-370101-23-22"/>
    <m/>
    <m/>
    <m/>
    <s v="--"/>
    <d v="2022-04-25T00:00:00"/>
    <n v="30"/>
    <d v="2022-05-25T00:00:00"/>
    <d v="2022-05-26T00:00:00"/>
    <n v="15"/>
    <d v="2022-06-10T00:00:00"/>
    <d v="2022-06-13T00:00:00"/>
    <n v="30"/>
    <d v="2022-07-13T00:00:00"/>
    <n v="6"/>
    <d v="2023-01-13T00:00:00"/>
    <d v="2023-03-14T00:00:00"/>
    <m/>
    <m/>
    <m/>
    <m/>
    <m/>
    <m/>
    <n v="8352000"/>
    <m/>
    <m/>
    <m/>
    <m/>
    <m/>
    <n v="8352000"/>
    <n v="8352000"/>
    <s v="OK"/>
    <n v="1"/>
  </r>
  <r>
    <x v="3"/>
    <s v="La Serena"/>
    <s v="Lambert "/>
    <x v="2"/>
    <s v="Accion_local_territorios_vulnerables"/>
    <n v="7233"/>
    <n v="1"/>
    <n v="35700000"/>
    <n v="35700000"/>
    <n v="1"/>
    <m/>
    <x v="1"/>
    <x v="2"/>
    <s v="Grupo objetivo del Programa/Componente"/>
    <s v="Hogares sector rural de La Serena, localidad de Lambert, con un alto porcentaje de hogares en tramo del 40% RSH; que requieren fortalecimiento de la vida comunitaria. "/>
    <s v="Listado Predeterminado"/>
    <s v="Licitación Pública Regular"/>
    <n v="1"/>
    <n v="723301"/>
    <m/>
    <n v="1"/>
    <s v="04-723301-01-22"/>
    <m/>
    <m/>
    <m/>
    <s v="--"/>
    <d v="2022-01-24T00:00:00"/>
    <n v="15"/>
    <d v="2022-02-08T00:00:00"/>
    <d v="2022-02-09T00:00:00"/>
    <n v="15"/>
    <d v="2022-02-24T00:00:00"/>
    <d v="2022-02-25T00:00:00"/>
    <n v="31"/>
    <d v="2022-03-28T00:00:00"/>
    <n v="12"/>
    <d v="2023-03-28T00:00:00"/>
    <d v="2023-05-27T00:00:00"/>
    <m/>
    <m/>
    <n v="3570000"/>
    <m/>
    <n v="32130000"/>
    <m/>
    <m/>
    <m/>
    <m/>
    <m/>
    <m/>
    <m/>
    <n v="35700000"/>
    <n v="35700000"/>
    <s v="OK"/>
    <n v="2"/>
  </r>
  <r>
    <x v="3"/>
    <s v="Ovalle"/>
    <s v="Limarí"/>
    <x v="6"/>
    <s v="YO_TR_SSyO_Apoyo_a_tu_Plan_Laboral"/>
    <n v="8913"/>
    <n v="30"/>
    <n v="19080000"/>
    <n v="636000"/>
    <m/>
    <n v="30"/>
    <x v="1"/>
    <x v="3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n v="891301"/>
    <m/>
    <n v="19"/>
    <s v="04-891301-19-22"/>
    <m/>
    <m/>
    <m/>
    <s v="--"/>
    <d v="2022-04-04T00:00:00"/>
    <n v="15"/>
    <d v="2022-04-19T00:00:00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1908000"/>
    <m/>
    <m/>
    <n v="17172000"/>
    <m/>
    <m/>
    <m/>
    <n v="19080000"/>
    <n v="19080000"/>
    <s v="OK"/>
    <n v="2"/>
  </r>
  <r>
    <x v="3"/>
    <s v="Monte Patria"/>
    <s v="Limarí"/>
    <x v="6"/>
    <s v="YO_TR_SSyO_Apoyo_a_tu_Plan_Laboral"/>
    <n v="8913"/>
    <n v="12"/>
    <n v="7632000"/>
    <n v="636000"/>
    <m/>
    <n v="12"/>
    <x v="1"/>
    <x v="3"/>
    <s v="Grupo objetivo del Programa/Componente"/>
    <s v="Personas del Acompañamiento Socio Laboral  del Subsistema de Seguridades y Oportunidades que requieran financiar  los requerimientos que tiendan a disminuir las brechas de empleabilidad de los usuarios atendidos."/>
    <s v="Listado Predeterminado con SPP"/>
    <s v="Licitación Pública Regular"/>
    <n v="1"/>
    <n v="891301"/>
    <m/>
    <n v="19"/>
    <s v="04-891301-19-22"/>
    <m/>
    <m/>
    <m/>
    <s v="--"/>
    <d v="2022-04-04T00:00:00"/>
    <n v="15"/>
    <d v="2022-04-19T00:00:00"/>
    <d v="2022-04-20T00:00:00"/>
    <n v="15"/>
    <d v="2022-05-05T00:00:00"/>
    <d v="2022-05-07T00:00:00"/>
    <n v="30"/>
    <d v="2022-06-06T00:00:00"/>
    <n v="8"/>
    <d v="2023-02-06T00:00:00"/>
    <d v="2023-04-07T00:00:00"/>
    <m/>
    <m/>
    <m/>
    <m/>
    <m/>
    <n v="763200"/>
    <m/>
    <m/>
    <n v="6868800"/>
    <m/>
    <m/>
    <m/>
    <n v="7632000"/>
    <n v="7632000"/>
    <s v="OK"/>
    <n v="2"/>
  </r>
  <r>
    <x v="3"/>
    <s v="La Serena"/>
    <s v="Elqui"/>
    <x v="3"/>
    <s v="YO_EMPR._Avanzado"/>
    <n v="4883"/>
    <n v="21"/>
    <n v="21420000"/>
    <n v="1020000"/>
    <n v="21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142000"/>
    <m/>
    <n v="19278000"/>
    <m/>
    <m/>
    <m/>
    <m/>
    <m/>
    <m/>
    <n v="21420000"/>
    <n v="21420000"/>
    <s v="OK"/>
    <n v="2"/>
  </r>
  <r>
    <x v="3"/>
    <s v="Coquimbo"/>
    <s v="Elqui"/>
    <x v="3"/>
    <s v="YO_EMPR._Avanzado"/>
    <n v="4883"/>
    <n v="26"/>
    <n v="26520000"/>
    <n v="1020000"/>
    <n v="26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2652000"/>
    <m/>
    <n v="23868000"/>
    <m/>
    <m/>
    <m/>
    <m/>
    <m/>
    <m/>
    <n v="26520000"/>
    <n v="26520000"/>
    <s v="OK"/>
    <n v="2"/>
  </r>
  <r>
    <x v="3"/>
    <s v="Andacollo"/>
    <s v="Elqui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La Higuera"/>
    <s v="Elqui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Paiguano"/>
    <s v="Elqui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Vicuña"/>
    <s v="Elqui"/>
    <x v="3"/>
    <s v="YO_EMPR._Avanzado"/>
    <n v="4883"/>
    <n v="8"/>
    <n v="8160000"/>
    <n v="1020000"/>
    <n v="8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3"/>
    <s v="04-488302-13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</r>
  <r>
    <x v="3"/>
    <s v="Illapel"/>
    <s v="Choapa"/>
    <x v="3"/>
    <s v="YO_EMPR._Avanzado"/>
    <n v="4883"/>
    <n v="8"/>
    <n v="8160000"/>
    <n v="1020000"/>
    <n v="8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5"/>
    <s v="04-488302-15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</r>
  <r>
    <x v="3"/>
    <s v="Canela"/>
    <s v="Choapa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5"/>
    <s v="04-488302-15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Los Vilos"/>
    <s v="Choapa"/>
    <x v="3"/>
    <s v="YO_EMPR._Avanzado"/>
    <n v="4883"/>
    <n v="8"/>
    <n v="8160000"/>
    <n v="1020000"/>
    <n v="8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5"/>
    <s v="04-488302-15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</r>
  <r>
    <x v="3"/>
    <s v="Salamanca"/>
    <s v="Choapa"/>
    <x v="3"/>
    <s v="YO_EMPR._Avanzado"/>
    <n v="4883"/>
    <n v="8"/>
    <n v="8160000"/>
    <n v="1020000"/>
    <n v="8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5"/>
    <s v="04-488302-15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</r>
  <r>
    <x v="3"/>
    <s v="Ovalle"/>
    <s v="Limarí"/>
    <x v="3"/>
    <s v="YO_EMPR._Avanzado"/>
    <n v="4883"/>
    <n v="15"/>
    <n v="15300000"/>
    <n v="1020000"/>
    <n v="15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4"/>
    <s v="04-488302-14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530000"/>
    <m/>
    <n v="13770000"/>
    <m/>
    <m/>
    <m/>
    <m/>
    <m/>
    <m/>
    <n v="15300000"/>
    <n v="15300000"/>
    <s v="OK"/>
    <n v="2"/>
  </r>
  <r>
    <x v="3"/>
    <s v="Combarbalá"/>
    <s v="Limarí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4"/>
    <s v="04-488302-14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Monte Patria"/>
    <s v="Limarí"/>
    <x v="3"/>
    <s v="YO_EMPR._Avanzado"/>
    <n v="4883"/>
    <n v="8"/>
    <n v="8160000"/>
    <n v="1020000"/>
    <n v="8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4"/>
    <s v="04-488302-14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816000"/>
    <m/>
    <n v="7344000"/>
    <m/>
    <m/>
    <m/>
    <m/>
    <m/>
    <m/>
    <n v="8160000"/>
    <n v="8160000"/>
    <s v="OK"/>
    <n v="2"/>
  </r>
  <r>
    <x v="3"/>
    <s v="Punitaqui"/>
    <s v="Limarí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4"/>
    <s v="04-488302-14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Río Hurtado"/>
    <s v="Limarí"/>
    <x v="3"/>
    <s v="YO_EMPR._Avanzado"/>
    <n v="4883"/>
    <n v="4"/>
    <n v="4080000"/>
    <n v="1020000"/>
    <n v="4"/>
    <m/>
    <x v="0"/>
    <x v="3"/>
    <s v="Grupo objetivo del Programa/Componente"/>
    <s v="Personas con una actividad económica independiente en funcionamiento y ocupadas, independientes"/>
    <s v="SPP"/>
    <s v="Licitación Pública Regular"/>
    <n v="2"/>
    <n v="488302"/>
    <m/>
    <n v="14"/>
    <s v="04-488302-14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08000"/>
    <m/>
    <n v="3672000"/>
    <m/>
    <m/>
    <m/>
    <m/>
    <m/>
    <m/>
    <n v="4080000"/>
    <n v="4080000"/>
    <s v="OK"/>
    <n v="2"/>
  </r>
  <r>
    <x v="3"/>
    <s v="Regional/Provincial"/>
    <s v="Conurbación La Serena-Coquimbo"/>
    <x v="3"/>
    <s v="YO_EMPR._Avanzado"/>
    <n v="4883"/>
    <n v="28"/>
    <n v="30600000"/>
    <n v="1092857"/>
    <n v="28"/>
    <m/>
    <x v="1"/>
    <x v="3"/>
    <s v="Otro"/>
    <s v="Mujeres VIF, Adulto responsable de de Niños (as) y Jóvenes SENAME, Personas con Discapacidad, Adultos Mayores, Personas cumpliendo condena GENCHI"/>
    <s v="Listado Predeterminado con SPP"/>
    <s v="Licitación Pública Regular"/>
    <n v="4"/>
    <n v="488304"/>
    <m/>
    <n v="22"/>
    <s v="04-488304-22-22"/>
    <m/>
    <m/>
    <m/>
    <m/>
    <d v="2022-04-11T00:00:00"/>
    <n v="15"/>
    <d v="2022-04-26T00:00:00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060000"/>
    <m/>
    <n v="27540000"/>
    <m/>
    <m/>
    <m/>
    <m/>
    <n v="30600000"/>
    <n v="30600000"/>
    <s v="OK"/>
    <n v="2"/>
  </r>
  <r>
    <x v="3"/>
    <s v="La Serena"/>
    <s v="Elqui"/>
    <x v="3"/>
    <s v="YO_EMPR._Básico"/>
    <n v="4881"/>
    <n v="41"/>
    <n v="38950000"/>
    <n v="950000"/>
    <n v="41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895000"/>
    <m/>
    <n v="35055000"/>
    <m/>
    <m/>
    <m/>
    <m/>
    <m/>
    <m/>
    <n v="38950000"/>
    <n v="38950000"/>
    <s v="OK"/>
    <n v="2"/>
  </r>
  <r>
    <x v="3"/>
    <s v="Coquimbo"/>
    <s v="Elqui"/>
    <x v="3"/>
    <s v="YO_EMPR._Básico"/>
    <n v="4881"/>
    <n v="50"/>
    <n v="47500000"/>
    <n v="950000"/>
    <n v="50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4750000"/>
    <m/>
    <n v="42750000"/>
    <m/>
    <m/>
    <m/>
    <m/>
    <m/>
    <m/>
    <n v="47500000"/>
    <n v="47500000"/>
    <s v="OK"/>
    <n v="2"/>
  </r>
  <r>
    <x v="3"/>
    <s v="Andacollo"/>
    <s v="Elqui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La Higuera"/>
    <s v="Elqui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Paiguano"/>
    <s v="Elqui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Vicuña"/>
    <s v="Elqui"/>
    <x v="3"/>
    <s v="YO_EMPR._Básico"/>
    <n v="4881"/>
    <n v="12"/>
    <n v="11400000"/>
    <n v="950000"/>
    <n v="12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0"/>
    <s v="04-488101-10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</r>
  <r>
    <x v="3"/>
    <s v="Illapel"/>
    <s v="Choapa"/>
    <x v="3"/>
    <s v="YO_EMPR._Básico"/>
    <n v="4881"/>
    <n v="12"/>
    <n v="11400000"/>
    <n v="950000"/>
    <n v="12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2"/>
    <s v="04-488101-12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</r>
  <r>
    <x v="3"/>
    <s v="Canela"/>
    <s v="Choapa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2"/>
    <s v="04-488101-12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Los Vilos"/>
    <s v="Choapa"/>
    <x v="3"/>
    <s v="YO_EMPR._Básico"/>
    <n v="4881"/>
    <n v="12"/>
    <n v="11400000"/>
    <n v="950000"/>
    <n v="12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2"/>
    <s v="04-488101-12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</r>
  <r>
    <x v="3"/>
    <s v="Salamanca"/>
    <s v="Choapa"/>
    <x v="3"/>
    <s v="YO_EMPR._Básico"/>
    <n v="4881"/>
    <n v="12"/>
    <n v="11400000"/>
    <n v="950000"/>
    <n v="12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2"/>
    <s v="04-488101-12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</r>
  <r>
    <x v="3"/>
    <s v="Ovalle"/>
    <s v="Limarí"/>
    <x v="3"/>
    <s v="YO_EMPR._Básico"/>
    <n v="4881"/>
    <n v="34"/>
    <n v="32300000"/>
    <n v="950000"/>
    <n v="34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1"/>
    <s v="04-488101-11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3230000"/>
    <m/>
    <n v="29070000"/>
    <m/>
    <m/>
    <m/>
    <m/>
    <m/>
    <m/>
    <n v="32300000"/>
    <n v="32300000"/>
    <s v="OK"/>
    <n v="2"/>
  </r>
  <r>
    <x v="3"/>
    <s v="Combarbalá"/>
    <s v="Limarí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1"/>
    <s v="04-488101-11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Monte Patria"/>
    <s v="Limarí"/>
    <x v="3"/>
    <s v="YO_EMPR._Básico"/>
    <n v="4881"/>
    <n v="12"/>
    <n v="11400000"/>
    <n v="950000"/>
    <n v="12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1"/>
    <s v="04-488101-11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1140000"/>
    <m/>
    <n v="10260000"/>
    <m/>
    <m/>
    <m/>
    <m/>
    <m/>
    <m/>
    <n v="11400000"/>
    <n v="11400000"/>
    <s v="OK"/>
    <n v="2"/>
  </r>
  <r>
    <x v="3"/>
    <s v="Punitaqui"/>
    <s v="Limarí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1"/>
    <s v="04-488101-11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Río Hurtado"/>
    <s v="Limarí"/>
    <x v="3"/>
    <s v="YO_EMPR._Básico"/>
    <n v="4881"/>
    <n v="7"/>
    <n v="6650000"/>
    <n v="950000"/>
    <n v="7"/>
    <m/>
    <x v="0"/>
    <x v="3"/>
    <s v="Grupo objetivo del Programa/Componente"/>
    <s v="Personas con una actividad económica independiente en funcionamiento y ocupadas u ocupadas precarias"/>
    <s v="SPP"/>
    <s v="Licitación Pública Regular"/>
    <n v="1"/>
    <n v="488101"/>
    <m/>
    <n v="11"/>
    <s v="04-488101-11-22"/>
    <m/>
    <d v="2022-03-14T00:00:00"/>
    <n v="18"/>
    <d v="2022-04-01T00:00:00"/>
    <d v="2022-02-14T00:00:00"/>
    <n v="15"/>
    <d v="2022-03-01T00:00:00"/>
    <d v="2022-03-02T00:00:00"/>
    <n v="15"/>
    <d v="2022-03-17T00:00:00"/>
    <d v="2022-03-21T00:00:00"/>
    <n v="30"/>
    <d v="2022-04-20T00:00:00"/>
    <n v="9"/>
    <d v="2023-01-20T00:00:00"/>
    <d v="2023-03-21T00:00:00"/>
    <m/>
    <m/>
    <m/>
    <n v="665000"/>
    <m/>
    <n v="5985000"/>
    <m/>
    <m/>
    <m/>
    <m/>
    <m/>
    <m/>
    <n v="6650000"/>
    <n v="6650000"/>
    <s v="OK"/>
    <n v="2"/>
  </r>
  <r>
    <x v="3"/>
    <s v="Regional/Provincial"/>
    <s v="Conurbación La Serena-Coquimbo"/>
    <x v="3"/>
    <s v="YO_EMPR._Básico"/>
    <n v="4881"/>
    <n v="36"/>
    <n v="38000000"/>
    <n v="1055556"/>
    <n v="36"/>
    <m/>
    <x v="1"/>
    <x v="3"/>
    <s v="Otro"/>
    <s v="Mujeres VIF, Adulto responsable de de Niños (as) y Jóvenes SENAME, Personas con Discapacidad, Adultos Mayores, Personas cumpliendo condena GENCHI"/>
    <s v="Listado Predeterminado con SPP"/>
    <s v="Licitación Pública Regular"/>
    <n v="3"/>
    <n v="488103"/>
    <m/>
    <n v="21"/>
    <s v="04-488103-21-22"/>
    <m/>
    <m/>
    <m/>
    <m/>
    <d v="2022-04-11T00:00:00"/>
    <n v="15"/>
    <d v="2022-04-26T00:00:00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3800000"/>
    <m/>
    <n v="34200000"/>
    <m/>
    <m/>
    <m/>
    <m/>
    <n v="38000000"/>
    <n v="38000000"/>
    <s v="OK"/>
    <n v="2"/>
  </r>
  <r>
    <x v="3"/>
    <s v="Regional/Provincial"/>
    <s v="Región de Coquimbo"/>
    <x v="3"/>
    <s v="YO_EMPR._Feria_de_Emprendimiento"/>
    <n v="4889"/>
    <n v="30"/>
    <n v="34500000"/>
    <n v="1150000"/>
    <n v="30"/>
    <m/>
    <x v="1"/>
    <x v="3"/>
    <s v="Grupo objetivo del Programa/Componente"/>
    <s v="Personas que se encuentren el tramo de hasta el 60% más vulnerables de la población según RSH, ocupados u ocupado precarios, que tengan una actividad económica independiente en funcionamiento y requieran fortalecimiento de redes y acceso a oportunidades de mercado."/>
    <s v="Listado Predeterminado con SPP"/>
    <s v="Licitación Pública Regular"/>
    <n v="5"/>
    <n v="488905"/>
    <m/>
    <n v="24"/>
    <s v="04-488905-24-22"/>
    <m/>
    <m/>
    <m/>
    <m/>
    <d v="2022-06-06T00:00:00"/>
    <n v="15"/>
    <d v="2022-06-21T00:00:00"/>
    <d v="2022-06-22T00:00:00"/>
    <n v="15"/>
    <d v="2022-07-07T00:00:00"/>
    <d v="2022-07-08T00:00:00"/>
    <n v="30"/>
    <d v="2022-08-07T00:00:00"/>
    <n v="6"/>
    <d v="2023-02-07T00:00:00"/>
    <d v="2023-04-08T00:00:00"/>
    <m/>
    <m/>
    <m/>
    <m/>
    <m/>
    <m/>
    <m/>
    <n v="3450000"/>
    <m/>
    <n v="31050000"/>
    <m/>
    <m/>
    <n v="34500000"/>
    <n v="34500000"/>
    <s v="OK"/>
    <n v="2"/>
  </r>
  <r>
    <x v="3"/>
    <s v="La Serena"/>
    <s v="Elqui"/>
    <x v="4"/>
    <s v="YO_EMP_SEM._Servicio_de_Apoyo_Integral_Regular"/>
    <n v="5811"/>
    <n v="48"/>
    <n v="42480000"/>
    <n v="885000"/>
    <n v="4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248000"/>
    <m/>
    <m/>
    <n v="38232000"/>
    <m/>
    <m/>
    <m/>
    <m/>
    <m/>
    <n v="42480000"/>
    <n v="42480000"/>
    <s v="OK"/>
    <n v="2"/>
  </r>
  <r>
    <x v="3"/>
    <s v="Coquimbo"/>
    <s v="Elqui"/>
    <x v="4"/>
    <s v="YO_EMP_SEM._Servicio_de_Apoyo_Integral_Regular"/>
    <n v="5811"/>
    <n v="50"/>
    <n v="44250000"/>
    <n v="885000"/>
    <n v="50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4425000"/>
    <m/>
    <m/>
    <n v="39825000"/>
    <m/>
    <m/>
    <m/>
    <m/>
    <m/>
    <n v="44250000"/>
    <n v="44250000"/>
    <s v="OK"/>
    <n v="2"/>
  </r>
  <r>
    <x v="3"/>
    <s v="Andacollo"/>
    <s v="Elqui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La Higuera"/>
    <s v="Elqui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Paiguano"/>
    <s v="Elqui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Vicuña"/>
    <s v="Elqui"/>
    <x v="4"/>
    <s v="YO_EMP_SEM._Servicio_de_Apoyo_Integral_Regular"/>
    <n v="5811"/>
    <n v="13"/>
    <n v="11505000"/>
    <n v="885000"/>
    <n v="13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7"/>
    <s v="04-581101-07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</r>
  <r>
    <x v="3"/>
    <s v="Illapel"/>
    <s v="Choapa"/>
    <x v="4"/>
    <s v="YO_EMP_SEM._Servicio_de_Apoyo_Integral_Regular"/>
    <n v="5811"/>
    <n v="13"/>
    <n v="11505000"/>
    <n v="885000"/>
    <n v="13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9"/>
    <s v="04-581101-09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</r>
  <r>
    <x v="3"/>
    <s v="Canela"/>
    <s v="Choapa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9"/>
    <s v="04-581101-09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Los Vilos"/>
    <s v="Choapa"/>
    <x v="4"/>
    <s v="YO_EMP_SEM._Servicio_de_Apoyo_Integral_Regular"/>
    <n v="5811"/>
    <n v="13"/>
    <n v="11505000"/>
    <n v="885000"/>
    <n v="13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9"/>
    <s v="04-581101-09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</r>
  <r>
    <x v="3"/>
    <s v="Salamanca"/>
    <s v="Choapa"/>
    <x v="4"/>
    <s v="YO_EMP_SEM._Servicio_de_Apoyo_Integral_Regular"/>
    <n v="5811"/>
    <n v="13"/>
    <n v="11505000"/>
    <n v="885000"/>
    <n v="13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9"/>
    <s v="04-581101-09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</r>
  <r>
    <x v="3"/>
    <s v="Ovalle"/>
    <s v="Limarí"/>
    <x v="4"/>
    <s v="YO_EMP_SEM._Servicio_de_Apoyo_Integral_Regular"/>
    <n v="5811"/>
    <n v="37"/>
    <n v="32745000"/>
    <n v="885000"/>
    <n v="37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8"/>
    <s v="04-581101-08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3274500"/>
    <m/>
    <m/>
    <n v="29470500"/>
    <m/>
    <m/>
    <m/>
    <m/>
    <m/>
    <n v="32745000"/>
    <n v="32745000"/>
    <s v="OK"/>
    <n v="2"/>
  </r>
  <r>
    <x v="3"/>
    <s v="Combarbalá"/>
    <s v="Limarí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8"/>
    <s v="04-581101-08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Monte Patria"/>
    <s v="Limarí"/>
    <x v="4"/>
    <s v="YO_EMP_SEM._Servicio_de_Apoyo_Integral_Regular"/>
    <n v="5811"/>
    <n v="13"/>
    <n v="11505000"/>
    <n v="885000"/>
    <n v="13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8"/>
    <s v="04-581101-08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1150500"/>
    <m/>
    <m/>
    <n v="10354500"/>
    <m/>
    <m/>
    <m/>
    <m/>
    <m/>
    <n v="11505000"/>
    <n v="11505000"/>
    <s v="OK"/>
    <n v="2"/>
  </r>
  <r>
    <x v="3"/>
    <s v="Punitaqui"/>
    <s v="Limarí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8"/>
    <s v="04-581101-08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Río Hurtado"/>
    <s v="Limarí"/>
    <x v="4"/>
    <s v="YO_EMP_SEM._Servicio_de_Apoyo_Integral_Regular"/>
    <n v="5811"/>
    <n v="8"/>
    <n v="7080000"/>
    <n v="885000"/>
    <n v="8"/>
    <m/>
    <x v="1"/>
    <x v="3"/>
    <s v="Grupo objetivo del Programa/Componente"/>
    <s v="Personas pobres o de mayor vulnerabilidad, que se encuentran desocupadas, inactivas (con una idea de negocios) o con una ocupación precaria y que requieran mejorar las condiciones de empleabilidad y/o generación de ingresos autónomos"/>
    <s v="SPP"/>
    <s v="Licitación Pública Regular"/>
    <n v="1"/>
    <n v="581101"/>
    <m/>
    <n v="8"/>
    <s v="04-581101-08-22"/>
    <m/>
    <d v="2022-03-14T00:00:00"/>
    <n v="18"/>
    <d v="2022-04-01T00:00:00"/>
    <d v="2022-02-02T00:00:00"/>
    <n v="15"/>
    <d v="2022-02-17T00:00:00"/>
    <d v="2022-02-18T00:00:00"/>
    <n v="15"/>
    <d v="2022-03-05T00:00:00"/>
    <d v="2022-03-07T00:00:00"/>
    <n v="30"/>
    <d v="2022-04-06T00:00:00"/>
    <n v="9"/>
    <d v="2023-01-06T00:00:00"/>
    <d v="2023-03-07T00:00:00"/>
    <m/>
    <m/>
    <m/>
    <n v="708000"/>
    <m/>
    <m/>
    <n v="6372000"/>
    <m/>
    <m/>
    <m/>
    <m/>
    <m/>
    <n v="7080000"/>
    <n v="7080000"/>
    <s v="OK"/>
    <n v="2"/>
  </r>
  <r>
    <x v="3"/>
    <s v="Regional/Provincial"/>
    <s v="Elqui"/>
    <x v="4"/>
    <s v="YO_EMP_SEM._Servicio_de_Apoyo_Integral_Regular"/>
    <n v="5811"/>
    <n v="30"/>
    <n v="26550000"/>
    <n v="885000"/>
    <n v="30"/>
    <m/>
    <x v="1"/>
    <x v="3"/>
    <s v="Otro"/>
    <s v="Mujeres VIF, Adulto responsable de de Niños (as) y Jóvenes SENAME, Personas con Discapacidad-Teletón, Adultos Mayores, Personas cumpliendo condena GENCHI"/>
    <s v="Listado Predeterminado con SPP"/>
    <s v="Licitación Pública Regular"/>
    <n v="2"/>
    <n v="581102"/>
    <m/>
    <n v="20"/>
    <s v="04-581102-20-22"/>
    <m/>
    <m/>
    <m/>
    <m/>
    <d v="2022-04-11T00:00:00"/>
    <n v="15"/>
    <d v="2022-04-26T00:00:00"/>
    <d v="2022-04-27T00:00:00"/>
    <n v="15"/>
    <d v="2022-05-11T00:00:00"/>
    <d v="2022-05-13T00:00:00"/>
    <n v="30"/>
    <d v="2022-06-13T00:00:00"/>
    <n v="9"/>
    <d v="2023-03-13T00:00:00"/>
    <d v="2023-05-13T00:00:00"/>
    <m/>
    <m/>
    <m/>
    <m/>
    <m/>
    <n v="2655000"/>
    <m/>
    <m/>
    <n v="23895000"/>
    <m/>
    <m/>
    <m/>
    <n v="26550000"/>
    <n v="26550000"/>
    <s v="OK"/>
    <n v="2"/>
  </r>
  <r>
    <x v="3"/>
    <s v="La Serena"/>
    <s v="Elqui"/>
    <x v="5"/>
    <s v="YO_EMP_SEM._Servicio_de_Apoyo_Integral_SSyO"/>
    <n v="5911"/>
    <n v="76"/>
    <n v="62168000"/>
    <n v="818000"/>
    <m/>
    <n v="76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3"/>
    <s v="04-591101-03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6216800"/>
    <m/>
    <m/>
    <n v="55951200"/>
    <m/>
    <m/>
    <m/>
    <m/>
    <m/>
    <m/>
    <n v="62168000"/>
    <n v="62168000"/>
    <s v="OK"/>
    <n v="2"/>
  </r>
  <r>
    <x v="3"/>
    <s v="Coquimbo"/>
    <s v="Elqui"/>
    <x v="5"/>
    <s v="YO_EMP_SEM._Servicio_de_Apoyo_Integral_SSyO"/>
    <n v="5911"/>
    <n v="143"/>
    <n v="116974000"/>
    <n v="818000"/>
    <m/>
    <n v="143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2"/>
    <s v="04-591101-02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1697400"/>
    <m/>
    <m/>
    <n v="105276600"/>
    <m/>
    <m/>
    <m/>
    <m/>
    <m/>
    <m/>
    <n v="116974000"/>
    <n v="116974000"/>
    <s v="OK"/>
    <n v="2"/>
  </r>
  <r>
    <x v="3"/>
    <s v="Andacollo"/>
    <s v="Elqui"/>
    <x v="5"/>
    <s v="YO_EMP_SEM._Servicio_de_Apoyo_Integral_SSyO"/>
    <n v="5911"/>
    <n v="14"/>
    <n v="11452000"/>
    <n v="818000"/>
    <m/>
    <n v="14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2"/>
    <s v="04-591101-02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145200"/>
    <m/>
    <m/>
    <n v="10306800"/>
    <m/>
    <m/>
    <m/>
    <m/>
    <m/>
    <m/>
    <n v="11452000"/>
    <n v="11452000"/>
    <s v="OK"/>
    <n v="2"/>
  </r>
  <r>
    <x v="3"/>
    <s v="La Higuera"/>
    <s v="Elqui"/>
    <x v="5"/>
    <s v="YO_EMP_SEM._Servicio_de_Apoyo_Integral_SSyO"/>
    <n v="5911"/>
    <n v="12"/>
    <n v="9816000"/>
    <n v="818000"/>
    <m/>
    <n v="12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3"/>
    <s v="04-591101-03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981600"/>
    <m/>
    <m/>
    <n v="8834400"/>
    <m/>
    <m/>
    <m/>
    <m/>
    <m/>
    <m/>
    <n v="9816000"/>
    <n v="9816000"/>
    <s v="OK"/>
    <n v="2"/>
  </r>
  <r>
    <x v="3"/>
    <s v="Paiguano"/>
    <s v="Elqui"/>
    <x v="5"/>
    <s v="YO_EMP_SEM._Servicio_de_Apoyo_Integral_SSyO"/>
    <n v="5911"/>
    <n v="10"/>
    <n v="8180000"/>
    <n v="818000"/>
    <m/>
    <n v="1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3"/>
    <s v="04-591101-03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</r>
  <r>
    <x v="3"/>
    <s v="Vicuña"/>
    <s v="Elqui"/>
    <x v="5"/>
    <s v="YO_EMP_SEM._Servicio_de_Apoyo_Integral_SSyO"/>
    <n v="5911"/>
    <n v="30"/>
    <n v="24540000"/>
    <n v="818000"/>
    <m/>
    <n v="3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3"/>
    <s v="04-591101-03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2454000"/>
    <m/>
    <m/>
    <n v="22086000"/>
    <m/>
    <m/>
    <m/>
    <m/>
    <m/>
    <m/>
    <n v="24540000"/>
    <n v="24540000"/>
    <s v="OK"/>
    <n v="2"/>
  </r>
  <r>
    <x v="3"/>
    <s v="Illapel"/>
    <s v="Choapa"/>
    <x v="5"/>
    <s v="YO_EMP_SEM._Servicio_de_Apoyo_Integral_SSyO"/>
    <n v="5911"/>
    <n v="26"/>
    <n v="21268000"/>
    <n v="818000"/>
    <m/>
    <n v="26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6"/>
    <s v="04-591101-06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2126800"/>
    <m/>
    <m/>
    <n v="19141200"/>
    <m/>
    <m/>
    <m/>
    <m/>
    <m/>
    <m/>
    <n v="21268000"/>
    <n v="21268000"/>
    <s v="OK"/>
    <n v="2"/>
  </r>
  <r>
    <x v="3"/>
    <s v="Canela"/>
    <s v="Choapa"/>
    <x v="5"/>
    <s v="YO_EMP_SEM._Servicio_de_Apoyo_Integral_SSyO"/>
    <n v="5911"/>
    <n v="10"/>
    <n v="8180000"/>
    <n v="818000"/>
    <m/>
    <n v="1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6"/>
    <s v="04-591101-06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818000"/>
    <m/>
    <m/>
    <n v="7362000"/>
    <m/>
    <m/>
    <m/>
    <m/>
    <m/>
    <m/>
    <n v="8180000"/>
    <n v="8180000"/>
    <s v="OK"/>
    <n v="2"/>
  </r>
  <r>
    <x v="3"/>
    <s v="Los Vilos"/>
    <s v="Choapa"/>
    <x v="5"/>
    <s v="YO_EMP_SEM._Servicio_de_Apoyo_Integral_SSyO"/>
    <n v="5911"/>
    <n v="32"/>
    <n v="26176000"/>
    <n v="818000"/>
    <m/>
    <n v="32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6"/>
    <s v="04-591101-06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2617600"/>
    <m/>
    <m/>
    <n v="23558400"/>
    <m/>
    <m/>
    <m/>
    <m/>
    <m/>
    <m/>
    <n v="26176000"/>
    <n v="26176000"/>
    <s v="OK"/>
    <n v="2"/>
  </r>
  <r>
    <x v="3"/>
    <s v="Salamanca"/>
    <s v="Choapa"/>
    <x v="5"/>
    <s v="YO_EMP_SEM._Servicio_de_Apoyo_Integral_SSyO"/>
    <n v="5911"/>
    <n v="20"/>
    <n v="16360000"/>
    <n v="818000"/>
    <m/>
    <n v="2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6"/>
    <s v="04-591101-06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</r>
  <r>
    <x v="3"/>
    <s v="Ovalle"/>
    <s v="Limarí"/>
    <x v="5"/>
    <s v="YO_EMP_SEM._Servicio_de_Apoyo_Integral_SSyO"/>
    <n v="5911"/>
    <n v="110"/>
    <n v="89980000"/>
    <n v="818000"/>
    <m/>
    <n v="11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4"/>
    <s v="04-591101-04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8998000"/>
    <m/>
    <m/>
    <n v="80982000"/>
    <m/>
    <m/>
    <m/>
    <m/>
    <m/>
    <m/>
    <n v="89980000"/>
    <n v="89980000"/>
    <s v="OK"/>
    <n v="2"/>
  </r>
  <r>
    <x v="3"/>
    <s v="Combarbalá"/>
    <s v="Limarí"/>
    <x v="5"/>
    <s v="YO_EMP_SEM._Servicio_de_Apoyo_Integral_SSyO"/>
    <n v="5911"/>
    <n v="20"/>
    <n v="16360000"/>
    <n v="818000"/>
    <m/>
    <n v="2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5"/>
    <s v="04-591101-05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</r>
  <r>
    <x v="3"/>
    <s v="Monte Patria"/>
    <s v="Limarí"/>
    <x v="5"/>
    <s v="YO_EMP_SEM._Servicio_de_Apoyo_Integral_SSyO"/>
    <n v="5911"/>
    <n v="38"/>
    <n v="31084000"/>
    <n v="818000"/>
    <m/>
    <n v="38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5"/>
    <s v="04-591101-05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3108400"/>
    <m/>
    <m/>
    <n v="27975600"/>
    <m/>
    <m/>
    <m/>
    <m/>
    <m/>
    <m/>
    <n v="31084000"/>
    <n v="31084000"/>
    <s v="OK"/>
    <n v="2"/>
  </r>
  <r>
    <x v="3"/>
    <s v="Punitaqui"/>
    <s v="Limarí"/>
    <x v="5"/>
    <s v="YO_EMP_SEM._Servicio_de_Apoyo_Integral_SSyO"/>
    <n v="5911"/>
    <n v="20"/>
    <n v="16360000"/>
    <n v="818000"/>
    <m/>
    <n v="2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5"/>
    <s v="04-591101-05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</r>
  <r>
    <x v="3"/>
    <s v="Río Hurtado"/>
    <s v="Limarí"/>
    <x v="5"/>
    <s v="YO_EMP_SEM._Servicio_de_Apoyo_Integral_SSyO"/>
    <n v="5911"/>
    <n v="20"/>
    <n v="16360000"/>
    <n v="818000"/>
    <m/>
    <n v="20"/>
    <x v="1"/>
    <x v="3"/>
    <s v="Grupo objetivo del Programa/Componente"/>
    <s v="Personas pertenecientes a SSyOO que se encuentran desocupadas, ocupados precarios o inactivos, con una idea de negocio, con recidencia en territorios focalizados por FOSIS, que no hayan participado del programa al menos dos años antes, mayores de 18 años."/>
    <s v="SPP"/>
    <s v="Licitación Pública Regular"/>
    <n v="1"/>
    <n v="591101"/>
    <m/>
    <n v="4"/>
    <s v="04-591101-04-22"/>
    <m/>
    <d v="2022-03-14T00:00:00"/>
    <n v="18"/>
    <d v="2022-04-01T00:00:00"/>
    <d v="2022-01-24T00:00:00"/>
    <n v="15"/>
    <d v="2022-02-08T00:00:00"/>
    <d v="2022-02-09T00:00:00"/>
    <n v="15"/>
    <d v="2022-02-24T00:00:00"/>
    <d v="2022-02-25T00:00:00"/>
    <n v="30"/>
    <d v="2022-03-27T00:00:00"/>
    <n v="9"/>
    <d v="2022-12-27T00:00:00"/>
    <d v="2023-02-25T00:00:00"/>
    <m/>
    <m/>
    <n v="1636000"/>
    <m/>
    <m/>
    <n v="14724000"/>
    <m/>
    <m/>
    <m/>
    <m/>
    <m/>
    <m/>
    <n v="16360000"/>
    <n v="16360000"/>
    <s v="OK"/>
    <n v="2"/>
  </r>
  <r>
    <x v="4"/>
    <s v="Petorca"/>
    <s v="Provincia Petorca"/>
    <x v="0"/>
    <s v="Fortalecimiento_Planes_de_Trabajo_Familiar"/>
    <n v="3881"/>
    <n v="19"/>
    <n v="11406213"/>
    <n v="600327"/>
    <n v="19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1"/>
    <s v="05-388101-01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140621"/>
    <m/>
    <m/>
    <n v="10265592"/>
    <m/>
    <m/>
    <m/>
    <n v="11406213"/>
    <n v="11406213"/>
    <s v="OK"/>
    <n v="2"/>
  </r>
  <r>
    <x v="4"/>
    <s v="La Ligua"/>
    <s v="Provincia Petorca"/>
    <x v="0"/>
    <s v="Fortalecimiento_Planes_de_Trabajo_Familiar"/>
    <n v="3881"/>
    <n v="25"/>
    <n v="15008175"/>
    <n v="600327"/>
    <n v="25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1"/>
    <s v="05-388101-01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</r>
  <r>
    <x v="4"/>
    <s v="Cabildo"/>
    <s v="Provincia Petorca"/>
    <x v="0"/>
    <s v="Fortalecimiento_Planes_de_Trabajo_Familiar"/>
    <n v="3881"/>
    <n v="15"/>
    <n v="9004905"/>
    <n v="600327"/>
    <n v="15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1"/>
    <s v="05-388101-01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900491"/>
    <m/>
    <m/>
    <n v="8104414"/>
    <m/>
    <m/>
    <m/>
    <n v="9004905"/>
    <n v="9004905"/>
    <s v="OK"/>
    <n v="2"/>
  </r>
  <r>
    <x v="4"/>
    <s v="Llaillay"/>
    <s v="Provincia San Felipe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2"/>
    <s v="05-388101-02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Catemu"/>
    <s v="Provincia San Felipe"/>
    <x v="0"/>
    <s v="Fortalecimiento_Planes_de_Trabajo_Familiar"/>
    <n v="3881"/>
    <n v="25"/>
    <n v="15008175"/>
    <n v="600327"/>
    <n v="25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2"/>
    <s v="05-388101-02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</r>
  <r>
    <x v="4"/>
    <s v="Nogales"/>
    <s v="Povincia Quillota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3"/>
    <s v="05-388101-03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Hijuelas"/>
    <s v="Povincia Quillota"/>
    <x v="0"/>
    <s v="Fortalecimiento_Planes_de_Trabajo_Familiar"/>
    <n v="3881"/>
    <n v="25"/>
    <n v="15008175"/>
    <n v="600327"/>
    <n v="25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3"/>
    <s v="05-388101-03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500818"/>
    <m/>
    <m/>
    <n v="13507357"/>
    <m/>
    <m/>
    <m/>
    <n v="15008175"/>
    <n v="15008175"/>
    <s v="OK"/>
    <n v="2"/>
  </r>
  <r>
    <x v="4"/>
    <s v="San Antonio"/>
    <s v="Provincia San Antonio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4"/>
    <s v="05-388101-04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Cartagena"/>
    <s v="Provincia San Antonio"/>
    <x v="0"/>
    <s v="Fortalecimiento_Planes_de_Trabajo_Familiar"/>
    <n v="3881"/>
    <n v="20"/>
    <n v="12006540"/>
    <n v="600327"/>
    <n v="2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4"/>
    <s v="05-388101-04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</r>
  <r>
    <x v="4"/>
    <s v="Calle Larga"/>
    <s v="Provincia Los Andes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5"/>
    <s v="05-388101-05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Rinconada"/>
    <s v="Provincia Los Andes"/>
    <x v="0"/>
    <s v="Fortalecimiento_Planes_de_Trabajo_Familiar"/>
    <n v="3881"/>
    <n v="20"/>
    <n v="12006540"/>
    <n v="600327"/>
    <n v="2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5"/>
    <s v="05-388101-05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</r>
  <r>
    <x v="4"/>
    <s v="Limache"/>
    <s v="Provincia Marga Marga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6"/>
    <s v="05-388101-06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Olmué"/>
    <s v="Provincia Marga Marga"/>
    <x v="0"/>
    <s v="Fortalecimiento_Planes_de_Trabajo_Familiar"/>
    <n v="3881"/>
    <n v="20"/>
    <n v="12006540"/>
    <n v="600327"/>
    <n v="2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6"/>
    <s v="05-388101-06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</r>
  <r>
    <x v="4"/>
    <s v="Quintero"/>
    <s v="Quintero - Puchuncavi"/>
    <x v="0"/>
    <s v="Fortalecimiento_Planes_de_Trabajo_Familiar"/>
    <n v="3881"/>
    <n v="30"/>
    <n v="18009810"/>
    <n v="600327"/>
    <n v="3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7"/>
    <s v="05-388101-07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800981"/>
    <m/>
    <m/>
    <n v="16208829"/>
    <m/>
    <m/>
    <m/>
    <n v="18009810"/>
    <n v="18009810"/>
    <s v="OK"/>
    <n v="2"/>
  </r>
  <r>
    <x v="4"/>
    <s v="Puchuncaví"/>
    <s v="Quintero - Puchuncavi"/>
    <x v="0"/>
    <s v="Fortalecimiento_Planes_de_Trabajo_Familiar"/>
    <n v="3881"/>
    <n v="20"/>
    <n v="12006540"/>
    <n v="600327"/>
    <n v="20"/>
    <n v="0"/>
    <x v="0"/>
    <x v="0"/>
    <s v="Grupo objetivo del Programa/Componente"/>
    <s v="Hogares con integrantes niños y niñas menores de 18 años que asisten a escuelas con alto IVE"/>
    <s v="Listado Predeterminado"/>
    <s v="Licitación Pública Regular"/>
    <n v="1"/>
    <n v="388101"/>
    <m/>
    <n v="7"/>
    <s v="05-388101-07-22"/>
    <m/>
    <m/>
    <m/>
    <s v="--"/>
    <d v="2022-03-09T00:00:00"/>
    <n v="21"/>
    <d v="2022-03-30T00:00:00"/>
    <d v="2022-04-04T00:00:00"/>
    <n v="18"/>
    <d v="2022-04-22T00:00:00"/>
    <d v="2022-05-20T00:00:00"/>
    <n v="20"/>
    <d v="2022-06-09T00:00:00"/>
    <n v="10"/>
    <d v="2023-04-09T00:00:00"/>
    <d v="2023-06-08T00:00:00"/>
    <m/>
    <m/>
    <m/>
    <m/>
    <m/>
    <n v="1200654"/>
    <m/>
    <m/>
    <n v="10805886"/>
    <m/>
    <m/>
    <m/>
    <n v="12006540"/>
    <n v="12006540"/>
    <s v="OK"/>
    <n v="2"/>
  </r>
  <r>
    <x v="4"/>
    <s v="Regional/Provincial"/>
    <s v="Provincia Petorca"/>
    <x v="1"/>
    <s v="Financiamiento_iniciativas_autogestionadas"/>
    <n v="3701"/>
    <n v="3"/>
    <n v="6264000"/>
    <n v="2088000"/>
    <n v="3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6264000"/>
    <m/>
    <m/>
    <m/>
    <n v="6264000"/>
    <n v="6264000"/>
    <s v="OK"/>
    <n v="1"/>
  </r>
  <r>
    <x v="4"/>
    <s v="Regional/Provincial"/>
    <s v="Provincia San Felipe"/>
    <x v="1"/>
    <s v="Financiamiento_iniciativas_autogestionadas"/>
    <n v="3701"/>
    <n v="2"/>
    <n v="4176000"/>
    <n v="2088000"/>
    <n v="2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</r>
  <r>
    <x v="4"/>
    <s v="Regional/Provincial"/>
    <s v="Provincia Quillota"/>
    <x v="1"/>
    <s v="Financiamiento_iniciativas_autogestionadas"/>
    <n v="3701"/>
    <n v="2"/>
    <n v="4176000"/>
    <n v="2088000"/>
    <n v="2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4176000"/>
    <m/>
    <m/>
    <m/>
    <n v="4176000"/>
    <n v="4176000"/>
    <s v="OK"/>
    <n v="1"/>
  </r>
  <r>
    <x v="4"/>
    <s v="Regional/Provincial"/>
    <s v="Provincia San Antonio"/>
    <x v="1"/>
    <s v="Financiamiento_iniciativas_autogestionadas"/>
    <n v="3701"/>
    <n v="1"/>
    <n v="2088000"/>
    <n v="2088000"/>
    <n v="1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</r>
  <r>
    <x v="4"/>
    <s v="Valparaíso"/>
    <s v="Valparaiso - Casablanca"/>
    <x v="1"/>
    <s v="Financiamiento_iniciativas_autogestionadas"/>
    <n v="3701"/>
    <n v="1"/>
    <n v="2088000"/>
    <n v="2088000"/>
    <n v="1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</r>
  <r>
    <x v="4"/>
    <s v="Viña del Mar"/>
    <s v="Viña del Mar - Con Con"/>
    <x v="1"/>
    <s v="Financiamiento_iniciativas_autogestionadas"/>
    <n v="3701"/>
    <n v="1"/>
    <n v="2088000"/>
    <n v="2088000"/>
    <n v="1"/>
    <n v="0"/>
    <x v="0"/>
    <x v="1"/>
    <s v="Grupo objetivo del Programa/Componente"/>
    <s v="oganizaciones territoriales y/o funcionales del territorio "/>
    <s v="Autogestionados"/>
    <s v="Licitación Pública Regular"/>
    <n v="1"/>
    <n v="370101"/>
    <m/>
    <m/>
    <s v="05-370101--22"/>
    <m/>
    <m/>
    <m/>
    <s v="--"/>
    <d v="2022-04-07T00:00:00"/>
    <n v="28"/>
    <d v="2022-05-05T00:00:00"/>
    <d v="2022-05-09T00:00:00"/>
    <n v="22"/>
    <d v="2022-05-31T00:00:00"/>
    <d v="2022-07-22T00:00:00"/>
    <n v="40"/>
    <d v="2022-08-31T00:00:00"/>
    <n v="6"/>
    <d v="2023-02-28T00:00:00"/>
    <d v="2023-04-29T00:00:00"/>
    <m/>
    <m/>
    <m/>
    <m/>
    <m/>
    <m/>
    <m/>
    <m/>
    <n v="2088000"/>
    <m/>
    <m/>
    <m/>
    <n v="2088000"/>
    <n v="2088000"/>
    <s v="OK"/>
    <n v="1"/>
  </r>
  <r>
    <x v="4"/>
    <s v="Viña del Mar"/>
    <s v="Barrio San Expedito"/>
    <x v="2"/>
    <s v="Accion_local_territorios_vulnerables"/>
    <n v="7233"/>
    <n v="1"/>
    <n v="35738500"/>
    <n v="35738500"/>
    <n v="1"/>
    <n v="0"/>
    <x v="1"/>
    <x v="2"/>
    <s v="Grupo objetivo del Programa/Componente"/>
    <s v="barrio con 75% de hogares en el 40% RSH, viviendas sociales"/>
    <s v="Listado Predeterminado"/>
    <s v="Licitación Pública Regular"/>
    <n v="1"/>
    <n v="72331"/>
    <m/>
    <n v="1"/>
    <s v="05-72331-1-22"/>
    <m/>
    <m/>
    <m/>
    <s v="--"/>
    <d v="2022-02-02T00:00:00"/>
    <n v="13"/>
    <d v="2022-02-15T00:00:00"/>
    <d v="2022-02-17T00:00:00"/>
    <n v="11"/>
    <d v="2022-02-28T00:00:00"/>
    <d v="2022-03-04T00:00:00"/>
    <n v="25"/>
    <d v="2022-03-29T00:00:00"/>
    <n v="11"/>
    <d v="2023-02-28T00:00:00"/>
    <d v="2023-04-29T00:00:00"/>
    <m/>
    <m/>
    <m/>
    <n v="3573850"/>
    <m/>
    <m/>
    <n v="32164650"/>
    <m/>
    <m/>
    <m/>
    <m/>
    <m/>
    <n v="35738500"/>
    <n v="35738500"/>
    <s v="OK"/>
    <n v="2"/>
  </r>
  <r>
    <x v="4"/>
    <s v="San Felipe"/>
    <s v="Provincia San Felipe"/>
    <x v="6"/>
    <s v="YO_TR_SSyO_Apoyo_a_tu_Plan_Laboral"/>
    <n v="8913"/>
    <n v="10"/>
    <n v="6360000"/>
    <n v="636000"/>
    <m/>
    <n v="10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</r>
  <r>
    <x v="4"/>
    <s v="Los Andes"/>
    <s v="Provincia Los Andes"/>
    <x v="6"/>
    <s v="YO_TR_SSyO_Apoyo_a_tu_Plan_Laboral"/>
    <n v="8913"/>
    <n v="3"/>
    <n v="1908000"/>
    <n v="636000"/>
    <m/>
    <n v="3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95400"/>
    <m/>
    <n v="1812600"/>
    <m/>
    <m/>
    <m/>
    <m/>
    <m/>
    <m/>
    <m/>
    <n v="1908000"/>
    <n v="1908000"/>
    <s v="OK"/>
    <n v="2"/>
  </r>
  <r>
    <x v="4"/>
    <s v="San Esteban"/>
    <s v="Provincia Los Andes"/>
    <x v="6"/>
    <s v="YO_TR_SSyO_Apoyo_a_tu_Plan_Laboral"/>
    <n v="8913"/>
    <n v="1"/>
    <n v="636000"/>
    <n v="636000"/>
    <m/>
    <n v="1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"/>
    <m/>
    <n v="604200"/>
    <m/>
    <m/>
    <m/>
    <m/>
    <m/>
    <m/>
    <m/>
    <n v="636000"/>
    <n v="636000"/>
    <s v="OK"/>
    <n v="2"/>
  </r>
  <r>
    <x v="4"/>
    <s v="Llaillay"/>
    <s v="Provincia San Felipe"/>
    <x v="6"/>
    <s v="YO_TR_SSyO_Apoyo_a_tu_Plan_Laboral"/>
    <n v="8913"/>
    <n v="2"/>
    <n v="1272000"/>
    <n v="636000"/>
    <m/>
    <n v="2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</r>
  <r>
    <x v="4"/>
    <s v="Putaendo"/>
    <s v="Provincia San Felipe"/>
    <x v="6"/>
    <s v="YO_TR_SSyO_Apoyo_a_tu_Plan_Laboral"/>
    <n v="8913"/>
    <n v="4"/>
    <n v="2544000"/>
    <n v="636000"/>
    <m/>
    <n v="4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</r>
  <r>
    <x v="4"/>
    <s v="Viña del Mar"/>
    <s v="Viña del Mar-Concón"/>
    <x v="6"/>
    <s v="YO_TR_SSyO_Apoyo_a_tu_Plan_Laboral"/>
    <n v="8913"/>
    <n v="17"/>
    <n v="10812000"/>
    <n v="636000"/>
    <m/>
    <n v="17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540600"/>
    <m/>
    <n v="10271400"/>
    <m/>
    <m/>
    <m/>
    <m/>
    <m/>
    <m/>
    <m/>
    <n v="10812000"/>
    <n v="10812000"/>
    <s v="OK"/>
    <n v="2"/>
  </r>
  <r>
    <x v="4"/>
    <s v="Valparaíso"/>
    <s v="Valparaíso"/>
    <x v="6"/>
    <s v="YO_TR_SSyO_Apoyo_a_tu_Plan_Laboral"/>
    <n v="8913"/>
    <n v="10"/>
    <n v="6360000"/>
    <n v="636000"/>
    <m/>
    <n v="10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</r>
  <r>
    <x v="4"/>
    <s v="San Antonio"/>
    <s v="Provincia San Antonio"/>
    <x v="6"/>
    <s v="YO_TR_SSyO_Apoyo_a_tu_Plan_Laboral"/>
    <n v="8913"/>
    <n v="8"/>
    <n v="5088000"/>
    <n v="636000"/>
    <m/>
    <n v="8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254400"/>
    <m/>
    <n v="4833600"/>
    <m/>
    <m/>
    <m/>
    <m/>
    <m/>
    <m/>
    <m/>
    <n v="5088000"/>
    <n v="5088000"/>
    <s v="OK"/>
    <n v="2"/>
  </r>
  <r>
    <x v="4"/>
    <s v="Limache"/>
    <s v="Marga marga"/>
    <x v="6"/>
    <s v="YO_TR_SSyO_Apoyo_a_tu_Plan_Laboral"/>
    <n v="8913"/>
    <n v="4"/>
    <n v="2544000"/>
    <n v="636000"/>
    <m/>
    <n v="4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</r>
  <r>
    <x v="4"/>
    <s v="Calera"/>
    <s v="Provincia Quillota"/>
    <x v="6"/>
    <s v="YO_TR_SSyO_Apoyo_a_tu_Plan_Laboral"/>
    <n v="8913"/>
    <n v="5"/>
    <n v="3180000"/>
    <n v="636000"/>
    <m/>
    <n v="5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</r>
  <r>
    <x v="4"/>
    <s v="La Cruz"/>
    <s v="Provincia Quillota"/>
    <x v="6"/>
    <s v="YO_TR_SSyO_Apoyo_a_tu_Plan_Laboral"/>
    <n v="8913"/>
    <n v="4"/>
    <n v="2544000"/>
    <n v="636000"/>
    <m/>
    <n v="4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127200"/>
    <m/>
    <n v="2416800"/>
    <m/>
    <m/>
    <m/>
    <m/>
    <m/>
    <m/>
    <m/>
    <n v="2544000"/>
    <n v="2544000"/>
    <s v="OK"/>
    <n v="2"/>
  </r>
  <r>
    <x v="4"/>
    <s v="Quillota"/>
    <s v="Provincia Quillota"/>
    <x v="6"/>
    <s v="YO_TR_SSyO_Apoyo_a_tu_Plan_Laboral"/>
    <n v="8913"/>
    <n v="10"/>
    <n v="6360000"/>
    <n v="636000"/>
    <m/>
    <n v="10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318000"/>
    <m/>
    <n v="6042000"/>
    <m/>
    <m/>
    <m/>
    <m/>
    <m/>
    <m/>
    <m/>
    <n v="6360000"/>
    <n v="6360000"/>
    <s v="OK"/>
    <n v="2"/>
  </r>
  <r>
    <x v="4"/>
    <s v="Quilpué"/>
    <s v="Marga marga"/>
    <x v="6"/>
    <s v="YO_TR_SSyO_Apoyo_a_tu_Plan_Laboral"/>
    <n v="8913"/>
    <n v="9"/>
    <n v="5724000"/>
    <n v="636000"/>
    <m/>
    <n v="9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286200"/>
    <m/>
    <n v="5437800"/>
    <m/>
    <m/>
    <m/>
    <m/>
    <m/>
    <m/>
    <m/>
    <n v="5724000"/>
    <n v="5724000"/>
    <s v="OK"/>
    <n v="2"/>
  </r>
  <r>
    <x v="4"/>
    <s v="Villa Alemana"/>
    <s v="Marga marga"/>
    <x v="6"/>
    <s v="YO_TR_SSyO_Apoyo_a_tu_Plan_Laboral"/>
    <n v="8913"/>
    <n v="5"/>
    <n v="3180000"/>
    <n v="636000"/>
    <m/>
    <n v="5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159000"/>
    <m/>
    <n v="3021000"/>
    <m/>
    <m/>
    <m/>
    <m/>
    <m/>
    <m/>
    <m/>
    <n v="3180000"/>
    <n v="3180000"/>
    <s v="OK"/>
    <n v="2"/>
  </r>
  <r>
    <x v="4"/>
    <s v="Casablanca"/>
    <s v="Valparaíso"/>
    <x v="6"/>
    <s v="YO_TR_SSyO_Apoyo_a_tu_Plan_Laboral"/>
    <n v="8913"/>
    <n v="2"/>
    <n v="1272000"/>
    <n v="636000"/>
    <m/>
    <n v="2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</r>
  <r>
    <x v="4"/>
    <s v="Olmué"/>
    <s v="Marga marga"/>
    <x v="6"/>
    <s v="YO_TR_SSyO_Apoyo_a_tu_Plan_Laboral"/>
    <n v="8913"/>
    <n v="2"/>
    <n v="1272000"/>
    <n v="636000"/>
    <m/>
    <n v="2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</r>
  <r>
    <x v="4"/>
    <s v="Cartagena"/>
    <s v="Provincia San Antonio"/>
    <x v="6"/>
    <s v="YO_TR_SSyO_Apoyo_a_tu_Plan_Laboral"/>
    <n v="8913"/>
    <n v="2"/>
    <n v="1272000"/>
    <n v="636000"/>
    <m/>
    <n v="2"/>
    <x v="1"/>
    <x v="3"/>
    <s v="Grupo objetivo del Programa/Componente"/>
    <s v="Pertenecientes a Calle-Camino-Vínculo"/>
    <s v="SPP"/>
    <s v="Licitación Pública Regular"/>
    <m/>
    <n v="8913"/>
    <m/>
    <n v="1"/>
    <s v="05-8913-01-22"/>
    <m/>
    <d v="2022-03-15T00:00:00"/>
    <n v="21"/>
    <d v="2022-04-05T00:00:00"/>
    <d v="2022-02-02T00:00:00"/>
    <n v="15"/>
    <d v="2022-02-17T00:00:00"/>
    <d v="2022-02-19T00:00:00"/>
    <n v="11"/>
    <d v="2022-03-02T00:00:00"/>
    <d v="2022-03-05T00:00:00"/>
    <n v="20"/>
    <d v="2022-03-25T00:00:00"/>
    <n v="7"/>
    <d v="2022-10-25T00:00:00"/>
    <d v="2022-12-24T00:00:00"/>
    <m/>
    <m/>
    <n v="63600"/>
    <m/>
    <n v="1208400"/>
    <m/>
    <m/>
    <m/>
    <m/>
    <m/>
    <m/>
    <m/>
    <n v="1272000"/>
    <n v="1272000"/>
    <s v="OK"/>
    <n v="2"/>
  </r>
  <r>
    <x v="4"/>
    <s v="Valparaíso"/>
    <s v="Valparaíso-Casablanca"/>
    <x v="3"/>
    <s v="YO_EMPR._Avanzado"/>
    <n v="4883"/>
    <n v="23"/>
    <n v="25300000"/>
    <n v="1100000"/>
    <n v="2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1"/>
    <s v="05-488302-01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</r>
  <r>
    <x v="4"/>
    <s v="Casablanca"/>
    <s v="Valparaíso-Casablanca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1"/>
    <s v="05-488302-01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Viña del Mar"/>
    <s v="Viña del Mar-Concón"/>
    <x v="3"/>
    <s v="YO_EMPR._Avanzado"/>
    <n v="4883"/>
    <n v="23"/>
    <n v="25300000"/>
    <n v="1100000"/>
    <n v="2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2"/>
    <s v="05-488302-02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265000"/>
    <m/>
    <m/>
    <n v="24035000"/>
    <m/>
    <m/>
    <n v="25300000"/>
    <n v="25300000"/>
    <s v="OK"/>
    <n v="2"/>
  </r>
  <r>
    <x v="4"/>
    <s v="Concón"/>
    <s v="Viña del Mar-Concón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2"/>
    <s v="05-488302-02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Quilpué"/>
    <s v="Provincia Marga marga"/>
    <x v="3"/>
    <s v="YO_EMPR._Avanzado"/>
    <n v="4883"/>
    <n v="11"/>
    <n v="12100000"/>
    <n v="1100000"/>
    <n v="11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3"/>
    <s v="05-488302-03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</r>
  <r>
    <x v="4"/>
    <s v="Limache"/>
    <s v="Provincia Marga marga"/>
    <x v="3"/>
    <s v="YO_EMPR._Avanzado"/>
    <n v="4883"/>
    <n v="4"/>
    <n v="4400000"/>
    <n v="1100000"/>
    <n v="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3"/>
    <s v="05-488302-03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</r>
  <r>
    <x v="4"/>
    <s v="Olmué"/>
    <s v="Provincia Marga marga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3"/>
    <s v="05-488302-03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Villa Alemana"/>
    <s v="Provincia Marga marga"/>
    <x v="3"/>
    <s v="YO_EMPR._Avanzado"/>
    <n v="4883"/>
    <n v="8"/>
    <n v="8800000"/>
    <n v="1100000"/>
    <n v="8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3"/>
    <s v="05-488302-03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440000"/>
    <m/>
    <m/>
    <n v="8360000"/>
    <m/>
    <m/>
    <n v="8800000"/>
    <n v="8800000"/>
    <s v="OK"/>
    <n v="2"/>
  </r>
  <r>
    <x v="4"/>
    <s v="San Antonio"/>
    <s v="Provincia San Antonio"/>
    <x v="3"/>
    <s v="YO_EMPR._Avanzado"/>
    <n v="4883"/>
    <n v="12"/>
    <n v="13200000"/>
    <n v="1100000"/>
    <n v="1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</r>
  <r>
    <x v="4"/>
    <s v="Algarrobo"/>
    <s v="Provincia San Antonio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Cartagena"/>
    <s v="Provincia San Antonio"/>
    <x v="3"/>
    <s v="YO_EMPR._Avanzado"/>
    <n v="4883"/>
    <n v="4"/>
    <n v="4400000"/>
    <n v="1100000"/>
    <n v="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</r>
  <r>
    <x v="4"/>
    <s v="El Quisco"/>
    <s v="Provincia San Antonio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El Tabo"/>
    <s v="Provincia San Antonio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Santo Domingo"/>
    <s v="Provincia San Antonio"/>
    <x v="3"/>
    <s v="YO_EMPR._Avanzado"/>
    <n v="4883"/>
    <n v="1"/>
    <n v="1100000"/>
    <n v="1100000"/>
    <n v="1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4"/>
    <s v="05-488302-04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</r>
  <r>
    <x v="4"/>
    <s v="Quillota"/>
    <s v="Provincia Quillota"/>
    <x v="3"/>
    <s v="YO_EMPR._Avanzado"/>
    <n v="4883"/>
    <n v="11"/>
    <n v="12100000"/>
    <n v="1100000"/>
    <n v="11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5"/>
    <s v="05-488302-05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05000"/>
    <m/>
    <m/>
    <n v="11495000"/>
    <m/>
    <m/>
    <n v="12100000"/>
    <n v="12100000"/>
    <s v="OK"/>
    <n v="2"/>
  </r>
  <r>
    <x v="4"/>
    <s v="Calera"/>
    <s v="Provincia Quillota"/>
    <x v="3"/>
    <s v="YO_EMPR._Avanzado"/>
    <n v="4883"/>
    <n v="7"/>
    <n v="7700000"/>
    <n v="1100000"/>
    <n v="7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5"/>
    <s v="05-488302-05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385000"/>
    <m/>
    <m/>
    <n v="7315000"/>
    <m/>
    <m/>
    <n v="7700000"/>
    <n v="7700000"/>
    <s v="OK"/>
    <n v="2"/>
  </r>
  <r>
    <x v="4"/>
    <s v="Hijuelas"/>
    <s v="Provincia Quillota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5"/>
    <s v="05-488302-05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La Cruz"/>
    <s v="Provincia Quillota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5"/>
    <s v="05-488302-05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Nogales"/>
    <s v="Provincia Quillota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5"/>
    <s v="05-488302-05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San Felipe"/>
    <s v="Provincia San Felipe"/>
    <x v="3"/>
    <s v="YO_EMPR._Avanzado"/>
    <n v="4883"/>
    <n v="12"/>
    <n v="13200000"/>
    <n v="1100000"/>
    <n v="1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660000"/>
    <m/>
    <m/>
    <n v="12540000"/>
    <m/>
    <m/>
    <n v="13200000"/>
    <n v="13200000"/>
    <s v="OK"/>
    <n v="2"/>
  </r>
  <r>
    <x v="4"/>
    <s v="Santa María"/>
    <s v="Provincia San Felipe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Llaillay"/>
    <s v="Provincia San Felipe"/>
    <x v="3"/>
    <s v="YO_EMPR._Avanzado"/>
    <n v="4883"/>
    <n v="4"/>
    <n v="4400000"/>
    <n v="1100000"/>
    <n v="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</r>
  <r>
    <x v="4"/>
    <s v="Catemu"/>
    <s v="Provincia San Felipe"/>
    <x v="3"/>
    <s v="YO_EMPR._Avanzado"/>
    <n v="4883"/>
    <n v="2"/>
    <n v="2200000"/>
    <n v="1100000"/>
    <n v="2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10000"/>
    <m/>
    <m/>
    <n v="2090000"/>
    <m/>
    <m/>
    <n v="2200000"/>
    <n v="2200000"/>
    <s v="OK"/>
    <n v="2"/>
  </r>
  <r>
    <x v="4"/>
    <s v="Panquehue"/>
    <s v="Provincia San Felipe"/>
    <x v="3"/>
    <s v="YO_EMPR._Avanzado"/>
    <n v="4883"/>
    <n v="1"/>
    <n v="1100000"/>
    <n v="1100000"/>
    <n v="1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55000"/>
    <m/>
    <m/>
    <n v="1045000"/>
    <m/>
    <m/>
    <n v="1100000"/>
    <n v="1100000"/>
    <s v="OK"/>
    <n v="2"/>
  </r>
  <r>
    <x v="4"/>
    <s v="Putaendo"/>
    <s v="Provincia San Felipe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6"/>
    <s v="05-488302-06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Los Andes"/>
    <s v="Provincia los Andes"/>
    <x v="3"/>
    <s v="YO_EMPR._Avanzado"/>
    <n v="4883"/>
    <n v="14"/>
    <n v="15400000"/>
    <n v="1100000"/>
    <n v="1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7"/>
    <s v="05-488302-07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770000"/>
    <m/>
    <m/>
    <n v="14630000"/>
    <m/>
    <m/>
    <n v="15400000"/>
    <n v="15400000"/>
    <s v="OK"/>
    <n v="2"/>
  </r>
  <r>
    <x v="4"/>
    <s v="Calle Larga"/>
    <s v="Provincia los Andes"/>
    <x v="3"/>
    <s v="YO_EMPR._Avanzado"/>
    <n v="4883"/>
    <n v="4"/>
    <n v="4400000"/>
    <n v="1100000"/>
    <n v="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7"/>
    <s v="05-488302-07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</r>
  <r>
    <x v="4"/>
    <s v="Rinconada"/>
    <s v="Provincia los Andes"/>
    <x v="3"/>
    <s v="YO_EMPR._Avanzado"/>
    <n v="4883"/>
    <n v="3"/>
    <n v="3300000"/>
    <n v="1100000"/>
    <n v="3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7"/>
    <s v="05-488302-07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165000"/>
    <m/>
    <m/>
    <n v="3135000"/>
    <m/>
    <m/>
    <n v="3300000"/>
    <n v="3300000"/>
    <s v="OK"/>
    <n v="2"/>
  </r>
  <r>
    <x v="4"/>
    <s v="San Esteban"/>
    <s v="Provincia los Andes"/>
    <x v="3"/>
    <s v="YO_EMPR._Avanzado"/>
    <n v="4883"/>
    <n v="4"/>
    <n v="4400000"/>
    <n v="1100000"/>
    <n v="4"/>
    <m/>
    <x v="0"/>
    <x v="3"/>
    <s v="Grupo objetivo del Programa/Componente"/>
    <s v="Pertenecientes al 40% más vulnerable del RSH con perfil YE avanzado"/>
    <s v="SPP"/>
    <s v="Licitación Pública Regular"/>
    <n v="2"/>
    <n v="488302"/>
    <m/>
    <n v="7"/>
    <s v="05-488302-07-22"/>
    <m/>
    <d v="2022-03-15T00:00:00"/>
    <n v="25"/>
    <d v="2022-04-05T00:00:00"/>
    <d v="2022-03-16T00:00:00"/>
    <n v="25"/>
    <d v="2022-04-10T00:00:00"/>
    <d v="2022-04-13T00:00:00"/>
    <n v="25"/>
    <d v="2022-05-08T00:00:00"/>
    <d v="2022-05-27T00:00:00"/>
    <n v="20"/>
    <d v="2022-06-16T00:00:00"/>
    <n v="8"/>
    <d v="2023-02-16T00:00:00"/>
    <d v="2023-04-17T00:00:00"/>
    <m/>
    <m/>
    <m/>
    <m/>
    <m/>
    <m/>
    <n v="220000"/>
    <m/>
    <m/>
    <n v="4180000"/>
    <m/>
    <m/>
    <n v="4400000"/>
    <n v="4400000"/>
    <s v="OK"/>
    <n v="2"/>
  </r>
  <r>
    <x v="4"/>
    <s v="Valparaíso"/>
    <s v="Valparaíso-Casablanca"/>
    <x v="3"/>
    <s v="YO_EMPR._Básico"/>
    <n v="4881"/>
    <n v="166"/>
    <n v="149400000"/>
    <n v="900000"/>
    <n v="16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1"/>
    <s v="05-488101-01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7470000"/>
    <m/>
    <m/>
    <n v="141930000"/>
    <m/>
    <m/>
    <m/>
    <n v="149400000"/>
    <n v="149400000"/>
    <s v="OK"/>
    <n v="2"/>
  </r>
  <r>
    <x v="4"/>
    <s v="Casablanca"/>
    <s v="Valparaíso-Casablanca"/>
    <x v="3"/>
    <s v="YO_EMPR._Básico"/>
    <n v="4881"/>
    <n v="14"/>
    <n v="12600000"/>
    <n v="900000"/>
    <n v="14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1"/>
    <s v="05-488101-01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</r>
  <r>
    <x v="4"/>
    <s v="Viña del Mar"/>
    <s v="Viña del Mar-Concón"/>
    <x v="3"/>
    <s v="YO_EMPR._Básico"/>
    <n v="4881"/>
    <n v="146"/>
    <n v="131400000"/>
    <n v="900000"/>
    <n v="14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2"/>
    <s v="05-488101-02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570000"/>
    <m/>
    <m/>
    <n v="124830000"/>
    <m/>
    <m/>
    <m/>
    <n v="131400000"/>
    <n v="131400000"/>
    <s v="OK"/>
    <n v="2"/>
  </r>
  <r>
    <x v="4"/>
    <s v="Concón"/>
    <s v="Viña del Mar-Concón"/>
    <x v="3"/>
    <s v="YO_EMPR._Básico"/>
    <n v="4881"/>
    <n v="14"/>
    <n v="12600000"/>
    <n v="900000"/>
    <n v="14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2"/>
    <s v="05-488101-02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</r>
  <r>
    <x v="4"/>
    <s v="Quintero"/>
    <s v="Quintero - Puchuncavi"/>
    <x v="3"/>
    <s v="YO_EMPR._Básico"/>
    <n v="4881"/>
    <n v="27"/>
    <n v="24300000"/>
    <n v="900000"/>
    <n v="27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3"/>
    <s v="05-488101-03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215000"/>
    <m/>
    <m/>
    <n v="23085000"/>
    <m/>
    <m/>
    <m/>
    <n v="24300000"/>
    <n v="24300000"/>
    <s v="OK"/>
    <n v="2"/>
  </r>
  <r>
    <x v="4"/>
    <s v="Puchuncaví"/>
    <s v="Quintero - Puchuncavi"/>
    <x v="3"/>
    <s v="YO_EMPR._Básico"/>
    <n v="4881"/>
    <n v="18"/>
    <n v="16200000"/>
    <n v="900000"/>
    <n v="18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3"/>
    <s v="05-488101-03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</r>
  <r>
    <x v="4"/>
    <s v="Quilpué"/>
    <s v="Provincia Marga marga"/>
    <x v="3"/>
    <s v="YO_EMPR._Básico"/>
    <n v="4881"/>
    <n v="67"/>
    <n v="60300000"/>
    <n v="900000"/>
    <n v="67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4"/>
    <s v="05-488101-04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015000"/>
    <m/>
    <m/>
    <n v="57285000"/>
    <m/>
    <m/>
    <m/>
    <n v="60300000"/>
    <n v="60300000"/>
    <s v="OK"/>
    <n v="2"/>
  </r>
  <r>
    <x v="4"/>
    <s v="Villa Alemana"/>
    <s v="Provincia Marga marga"/>
    <x v="3"/>
    <s v="YO_EMPR._Básico"/>
    <n v="4881"/>
    <n v="48"/>
    <n v="43200000"/>
    <n v="900000"/>
    <n v="48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4"/>
    <s v="05-488101-04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160000"/>
    <m/>
    <m/>
    <n v="41040000"/>
    <m/>
    <m/>
    <m/>
    <n v="43200000"/>
    <n v="43200000"/>
    <s v="OK"/>
    <n v="2"/>
  </r>
  <r>
    <x v="4"/>
    <s v="Limache"/>
    <s v="Provincia Marga marga"/>
    <x v="3"/>
    <s v="YO_EMPR._Básico"/>
    <n v="4881"/>
    <n v="24"/>
    <n v="21600000"/>
    <n v="900000"/>
    <n v="24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4"/>
    <s v="05-488101-04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080000"/>
    <m/>
    <m/>
    <n v="20520000"/>
    <m/>
    <m/>
    <m/>
    <n v="21600000"/>
    <n v="21600000"/>
    <s v="OK"/>
    <n v="2"/>
  </r>
  <r>
    <x v="4"/>
    <s v="Olmué"/>
    <s v="Provincia Marga marga"/>
    <x v="3"/>
    <s v="YO_EMPR._Básico"/>
    <n v="4881"/>
    <n v="11"/>
    <n v="9900000"/>
    <n v="900000"/>
    <n v="11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4"/>
    <s v="05-488101-04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95000"/>
    <m/>
    <m/>
    <n v="9405000"/>
    <m/>
    <m/>
    <m/>
    <n v="9900000"/>
    <n v="9900000"/>
    <s v="OK"/>
    <n v="2"/>
  </r>
  <r>
    <x v="4"/>
    <s v="San Antonio"/>
    <s v="Provincia San Antonio"/>
    <x v="3"/>
    <s v="YO_EMPR._Básico"/>
    <n v="4881"/>
    <n v="51"/>
    <n v="45900000"/>
    <n v="900000"/>
    <n v="51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95000"/>
    <m/>
    <m/>
    <n v="43605000"/>
    <m/>
    <m/>
    <m/>
    <n v="45900000"/>
    <n v="45900000"/>
    <s v="OK"/>
    <n v="2"/>
  </r>
  <r>
    <x v="4"/>
    <s v="Algarrobo"/>
    <s v="Provincia San Antonio"/>
    <x v="3"/>
    <s v="YO_EMPR._Básico"/>
    <n v="4881"/>
    <n v="9"/>
    <n v="8100000"/>
    <n v="900000"/>
    <n v="9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</r>
  <r>
    <x v="4"/>
    <s v="Cartagena"/>
    <s v="Provincia San Antonio"/>
    <x v="3"/>
    <s v="YO_EMPR._Básico"/>
    <n v="4881"/>
    <n v="18"/>
    <n v="16200000"/>
    <n v="900000"/>
    <n v="18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810000"/>
    <m/>
    <m/>
    <n v="15390000"/>
    <m/>
    <m/>
    <m/>
    <n v="16200000"/>
    <n v="16200000"/>
    <s v="OK"/>
    <n v="2"/>
  </r>
  <r>
    <x v="4"/>
    <s v="El Quisco"/>
    <s v="Provincia San Antonio"/>
    <x v="3"/>
    <s v="YO_EMPR._Básico"/>
    <n v="4881"/>
    <n v="14"/>
    <n v="12600000"/>
    <n v="900000"/>
    <n v="14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30000"/>
    <m/>
    <m/>
    <n v="11970000"/>
    <m/>
    <m/>
    <m/>
    <n v="12600000"/>
    <n v="12600000"/>
    <s v="OK"/>
    <n v="2"/>
  </r>
  <r>
    <x v="4"/>
    <s v="El Tabo"/>
    <s v="Provincia San Antonio"/>
    <x v="3"/>
    <s v="YO_EMPR._Básico"/>
    <n v="4881"/>
    <n v="13"/>
    <n v="11700000"/>
    <n v="900000"/>
    <n v="13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585000"/>
    <m/>
    <m/>
    <n v="11115000"/>
    <m/>
    <m/>
    <m/>
    <n v="11700000"/>
    <n v="11700000"/>
    <s v="OK"/>
    <n v="2"/>
  </r>
  <r>
    <x v="4"/>
    <s v="Santo Domingo"/>
    <s v="Provincia San Antonio"/>
    <x v="3"/>
    <s v="YO_EMPR._Básico"/>
    <n v="4881"/>
    <n v="5"/>
    <n v="4500000"/>
    <n v="900000"/>
    <n v="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5"/>
    <s v="05-488101-05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</r>
  <r>
    <x v="4"/>
    <s v="Quillota"/>
    <s v="Provincia Quillota"/>
    <x v="3"/>
    <s v="YO_EMPR._Básico"/>
    <n v="4881"/>
    <n v="39"/>
    <n v="35100000"/>
    <n v="900000"/>
    <n v="39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6"/>
    <s v="05-488101-06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755000"/>
    <m/>
    <m/>
    <n v="33345000"/>
    <m/>
    <m/>
    <m/>
    <n v="35100000"/>
    <n v="35100000"/>
    <s v="OK"/>
    <n v="2"/>
  </r>
  <r>
    <x v="4"/>
    <s v="Calera"/>
    <s v="Provincia Quillota"/>
    <x v="3"/>
    <s v="YO_EMPR._Básico"/>
    <n v="4881"/>
    <n v="26"/>
    <n v="23400000"/>
    <n v="900000"/>
    <n v="2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6"/>
    <s v="05-488101-06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</r>
  <r>
    <x v="4"/>
    <s v="Hijuelas"/>
    <s v="Provincia Quillota"/>
    <x v="3"/>
    <s v="YO_EMPR._Básico"/>
    <n v="4881"/>
    <n v="9"/>
    <n v="8100000"/>
    <n v="900000"/>
    <n v="9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6"/>
    <s v="05-488101-06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</r>
  <r>
    <x v="4"/>
    <s v="La Cruz"/>
    <s v="Provincia Quillota"/>
    <x v="3"/>
    <s v="YO_EMPR._Básico"/>
    <n v="4881"/>
    <n v="6"/>
    <n v="5400000"/>
    <n v="900000"/>
    <n v="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6"/>
    <s v="05-488101-06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</r>
  <r>
    <x v="4"/>
    <s v="Nogales"/>
    <s v="Provincia Quillota"/>
    <x v="3"/>
    <s v="YO_EMPR._Básico"/>
    <n v="4881"/>
    <n v="10"/>
    <n v="9000000"/>
    <n v="900000"/>
    <n v="10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6"/>
    <s v="05-488101-06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50000"/>
    <m/>
    <m/>
    <n v="8550000"/>
    <m/>
    <m/>
    <m/>
    <n v="9000000"/>
    <n v="9000000"/>
    <s v="OK"/>
    <n v="2"/>
  </r>
  <r>
    <x v="4"/>
    <s v="La Ligua"/>
    <s v="Provincia Petorca"/>
    <x v="3"/>
    <s v="YO_EMPR._Básico"/>
    <n v="4881"/>
    <n v="31"/>
    <n v="27900000"/>
    <n v="900000"/>
    <n v="31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7"/>
    <s v="05-488101-07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95000"/>
    <m/>
    <m/>
    <n v="26505000"/>
    <m/>
    <m/>
    <m/>
    <n v="27900000"/>
    <n v="27900000"/>
    <s v="OK"/>
    <n v="2"/>
  </r>
  <r>
    <x v="4"/>
    <s v="Cabildo"/>
    <s v="Provincia Petorca"/>
    <x v="3"/>
    <s v="YO_EMPR._Básico"/>
    <n v="4881"/>
    <n v="15"/>
    <n v="13500000"/>
    <n v="900000"/>
    <n v="1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7"/>
    <s v="05-488101-07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675000"/>
    <m/>
    <m/>
    <n v="12825000"/>
    <m/>
    <m/>
    <m/>
    <n v="13500000"/>
    <n v="13500000"/>
    <s v="OK"/>
    <n v="2"/>
  </r>
  <r>
    <x v="4"/>
    <s v="Papudo"/>
    <s v="Provincia Petorca"/>
    <x v="3"/>
    <s v="YO_EMPR._Básico"/>
    <n v="4881"/>
    <n v="5"/>
    <n v="4500000"/>
    <n v="900000"/>
    <n v="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7"/>
    <s v="05-488101-07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</r>
  <r>
    <x v="4"/>
    <s v="Petorca"/>
    <s v="Provincia Petorca"/>
    <x v="3"/>
    <s v="YO_EMPR._Básico"/>
    <n v="4881"/>
    <n v="9"/>
    <n v="8100000"/>
    <n v="900000"/>
    <n v="9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7"/>
    <s v="05-488101-07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</r>
  <r>
    <x v="4"/>
    <s v="Zapallar"/>
    <s v="Provincia Petorca"/>
    <x v="3"/>
    <s v="YO_EMPR._Básico"/>
    <n v="4881"/>
    <n v="5"/>
    <n v="4500000"/>
    <n v="900000"/>
    <n v="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7"/>
    <s v="05-488101-07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</r>
  <r>
    <x v="4"/>
    <s v="San Felipe"/>
    <s v="Provincia San Felipe"/>
    <x v="3"/>
    <s v="YO_EMPR._Básico"/>
    <n v="4881"/>
    <n v="26"/>
    <n v="23400000"/>
    <n v="900000"/>
    <n v="2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70000"/>
    <m/>
    <m/>
    <n v="22230000"/>
    <m/>
    <m/>
    <m/>
    <n v="23400000"/>
    <n v="23400000"/>
    <s v="OK"/>
    <n v="2"/>
  </r>
  <r>
    <x v="4"/>
    <s v="Santa María"/>
    <s v="Provincia San Felipe"/>
    <x v="3"/>
    <s v="YO_EMPR._Básico"/>
    <n v="4881"/>
    <n v="6"/>
    <n v="5400000"/>
    <n v="900000"/>
    <n v="6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70000"/>
    <m/>
    <m/>
    <n v="5130000"/>
    <m/>
    <m/>
    <m/>
    <n v="5400000"/>
    <n v="5400000"/>
    <s v="OK"/>
    <n v="2"/>
  </r>
  <r>
    <x v="4"/>
    <s v="Llaillay"/>
    <s v="Provincia San Felipe"/>
    <x v="3"/>
    <s v="YO_EMPR._Básico"/>
    <n v="4881"/>
    <n v="9"/>
    <n v="8100000"/>
    <n v="900000"/>
    <n v="9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405000"/>
    <m/>
    <m/>
    <n v="7695000"/>
    <m/>
    <m/>
    <m/>
    <n v="8100000"/>
    <n v="8100000"/>
    <s v="OK"/>
    <n v="2"/>
  </r>
  <r>
    <x v="4"/>
    <s v="Catemu"/>
    <s v="Provincia San Felipe"/>
    <x v="3"/>
    <s v="YO_EMPR._Básico"/>
    <n v="4881"/>
    <n v="5"/>
    <n v="4500000"/>
    <n v="900000"/>
    <n v="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</r>
  <r>
    <x v="4"/>
    <s v="Panquehue"/>
    <s v="Provincia San Felipe"/>
    <x v="3"/>
    <s v="YO_EMPR._Básico"/>
    <n v="4881"/>
    <n v="3"/>
    <n v="2700000"/>
    <n v="900000"/>
    <n v="3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35000"/>
    <m/>
    <m/>
    <n v="2565000"/>
    <m/>
    <m/>
    <m/>
    <n v="2700000"/>
    <n v="2700000"/>
    <s v="OK"/>
    <n v="2"/>
  </r>
  <r>
    <x v="4"/>
    <s v="Putaendo"/>
    <s v="Provincia San Felipe"/>
    <x v="3"/>
    <s v="YO_EMPR._Básico"/>
    <n v="4881"/>
    <n v="7"/>
    <n v="6300000"/>
    <n v="900000"/>
    <n v="7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8"/>
    <s v="05-488101-08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</r>
  <r>
    <x v="4"/>
    <s v="Los Andes"/>
    <s v="Provincia los Andes"/>
    <x v="3"/>
    <s v="YO_EMPR._Básico"/>
    <n v="4881"/>
    <n v="25"/>
    <n v="22500000"/>
    <n v="900000"/>
    <n v="2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9"/>
    <s v="05-488101-09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1125000"/>
    <m/>
    <m/>
    <n v="21375000"/>
    <m/>
    <m/>
    <m/>
    <n v="22500000"/>
    <n v="22500000"/>
    <s v="OK"/>
    <n v="2"/>
  </r>
  <r>
    <x v="4"/>
    <s v="Calle Larga"/>
    <s v="Provincia los Andes"/>
    <x v="3"/>
    <s v="YO_EMPR._Básico"/>
    <n v="4881"/>
    <n v="7"/>
    <n v="6300000"/>
    <n v="900000"/>
    <n v="7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9"/>
    <s v="05-488101-09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15000"/>
    <m/>
    <m/>
    <n v="5985000"/>
    <m/>
    <m/>
    <m/>
    <n v="6300000"/>
    <n v="6300000"/>
    <s v="OK"/>
    <n v="2"/>
  </r>
  <r>
    <x v="4"/>
    <s v="Rinconada"/>
    <s v="Provincia los Andes"/>
    <x v="3"/>
    <s v="YO_EMPR._Básico"/>
    <n v="4881"/>
    <n v="5"/>
    <n v="4500000"/>
    <n v="900000"/>
    <n v="5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9"/>
    <s v="05-488101-09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225000"/>
    <m/>
    <m/>
    <n v="4275000"/>
    <m/>
    <m/>
    <m/>
    <n v="4500000"/>
    <n v="4500000"/>
    <s v="OK"/>
    <n v="2"/>
  </r>
  <r>
    <x v="4"/>
    <s v="San Esteban"/>
    <s v="Provincia los Andes"/>
    <x v="3"/>
    <s v="YO_EMPR._Básico"/>
    <n v="4881"/>
    <n v="8"/>
    <n v="7200000"/>
    <n v="900000"/>
    <n v="8"/>
    <m/>
    <x v="0"/>
    <x v="3"/>
    <s v="Grupo objetivo del Programa/Componente"/>
    <s v="Pertenecientes al 40% más vulnerable del RSH con perfil YE básico"/>
    <s v="SPP"/>
    <s v="Licitación Pública Regular"/>
    <n v="1"/>
    <n v="488101"/>
    <m/>
    <n v="9"/>
    <s v="05-488101-09-22"/>
    <m/>
    <d v="2022-03-15T00:00:00"/>
    <n v="21"/>
    <d v="2022-04-05T00:00:00"/>
    <d v="2022-03-03T00:00:00"/>
    <n v="25"/>
    <d v="2022-03-28T00:00:00"/>
    <d v="2022-03-31T00:00:00"/>
    <n v="25"/>
    <d v="2022-04-25T00:00:00"/>
    <d v="2022-05-20T00:00:00"/>
    <n v="20"/>
    <d v="2022-06-09T00:00:00"/>
    <n v="9"/>
    <d v="2023-02-09T00:00:00"/>
    <d v="2023-04-10T00:00:00"/>
    <m/>
    <m/>
    <m/>
    <m/>
    <m/>
    <n v="360000"/>
    <m/>
    <m/>
    <n v="6840000"/>
    <m/>
    <m/>
    <m/>
    <n v="7200000"/>
    <n v="7200000"/>
    <s v="OK"/>
    <n v="2"/>
  </r>
  <r>
    <x v="4"/>
    <s v="Regional/Provincial"/>
    <s v="Región de Valparaíso"/>
    <x v="3"/>
    <s v="YO_EMPR._Feria_de_Emprendimiento"/>
    <n v="4889"/>
    <n v="120"/>
    <n v="80000000"/>
    <n v="666667"/>
    <n v="120"/>
    <m/>
    <x v="1"/>
    <x v="3"/>
    <s v="Grupo objetivo del Programa/Componente"/>
    <s v="Usuarios previamente atendidos por proyectos FOSIS cuentan con oportunidades de comercialización."/>
    <s v="Listado Predeterminado"/>
    <s v="Licitación Pública Regular"/>
    <n v="4"/>
    <n v="488904"/>
    <m/>
    <n v="1"/>
    <s v="05-488904-01-22"/>
    <m/>
    <m/>
    <m/>
    <s v="--"/>
    <d v="2022-09-07T00:00:00"/>
    <n v="15"/>
    <d v="2022-09-22T00:00:00"/>
    <d v="2022-09-27T00:00:00"/>
    <n v="15"/>
    <d v="2022-10-12T00:00:00"/>
    <d v="2022-10-04T00:00:00"/>
    <n v="20"/>
    <d v="2022-10-24T00:00:00"/>
    <n v="6"/>
    <d v="2023-04-24T00:00:00"/>
    <d v="2023-06-23T00:00:00"/>
    <m/>
    <m/>
    <m/>
    <m/>
    <m/>
    <m/>
    <m/>
    <m/>
    <m/>
    <m/>
    <n v="80000000"/>
    <m/>
    <n v="80000000"/>
    <n v="80000000"/>
    <s v="OK"/>
    <n v="1"/>
  </r>
  <r>
    <x v="4"/>
    <s v="Regional/Provincial"/>
    <s v="Provincia La Ligua"/>
    <x v="3"/>
    <s v="YO_EMPR._Grupal"/>
    <n v="4891"/>
    <n v="20"/>
    <n v="28300000"/>
    <n v="1415000"/>
    <n v="20"/>
    <m/>
    <x v="0"/>
    <x v="4"/>
    <s v="Grupo objetivo del Programa/Componente"/>
    <s v="Agrupaciones productivas"/>
    <s v="Listado Predeterminado"/>
    <s v="Licitación Pública Regular"/>
    <n v="3"/>
    <n v="489103"/>
    <m/>
    <n v="1"/>
    <s v="05-489103-01-22"/>
    <m/>
    <m/>
    <m/>
    <m/>
    <d v="2022-03-23T00:00:00"/>
    <n v="25"/>
    <d v="2022-04-17T00:00:00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</r>
  <r>
    <x v="4"/>
    <s v="Regional/Provincial"/>
    <s v="Provincia San Felipe"/>
    <x v="3"/>
    <s v="YO_EMPR._Grupal"/>
    <n v="4891"/>
    <n v="20"/>
    <n v="28300000"/>
    <n v="1415000"/>
    <n v="20"/>
    <m/>
    <x v="0"/>
    <x v="4"/>
    <s v="Grupo objetivo del Programa/Componente"/>
    <s v="Agrupaciones productivas"/>
    <s v="Listado Predeterminado"/>
    <s v="Licitación Pública Regular"/>
    <n v="3"/>
    <n v="489103"/>
    <m/>
    <n v="2"/>
    <s v="05-489103-02-22"/>
    <m/>
    <m/>
    <m/>
    <m/>
    <d v="2022-03-23T00:00:00"/>
    <n v="25"/>
    <d v="2022-04-17T00:00:00"/>
    <d v="2022-04-21T00:00:00"/>
    <n v="25"/>
    <d v="2022-05-16T00:00:00"/>
    <d v="2022-05-27T00:00:00"/>
    <n v="20"/>
    <d v="2022-06-16T00:00:00"/>
    <n v="6"/>
    <d v="2022-12-16T00:00:00"/>
    <d v="2023-02-14T00:00:00"/>
    <m/>
    <m/>
    <m/>
    <m/>
    <m/>
    <m/>
    <n v="1415000"/>
    <m/>
    <m/>
    <n v="26885000"/>
    <m/>
    <m/>
    <n v="28300000"/>
    <n v="28300000"/>
    <s v="OK"/>
    <n v="2"/>
  </r>
  <r>
    <x v="4"/>
    <s v="Valparaíso"/>
    <s v="Valparaíso"/>
    <x v="4"/>
    <s v="YO_EMP_SEM._Servicio_de_Apoyo_Integral_Regular"/>
    <n v="5811"/>
    <n v="90"/>
    <n v="72000000"/>
    <n v="800000"/>
    <n v="90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0"/>
    <m/>
    <n v="68400000"/>
    <m/>
    <m/>
    <m/>
    <m/>
    <m/>
    <m/>
    <n v="72000000"/>
    <n v="72000000"/>
    <s v="OK"/>
    <n v="2"/>
  </r>
  <r>
    <x v="4"/>
    <s v="Casablanca"/>
    <s v="Valparaíso"/>
    <x v="4"/>
    <s v="YO_EMP_SEM._Servicio_de_Apoyo_Integral_Regular"/>
    <n v="5811"/>
    <n v="8"/>
    <n v="6400000"/>
    <n v="800000"/>
    <n v="8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</r>
  <r>
    <x v="4"/>
    <s v="Viña del Mar"/>
    <s v="Viña del Mar-Concón"/>
    <x v="4"/>
    <s v="YO_EMP_SEM._Servicio_de_Apoyo_Integral_Regular"/>
    <n v="5811"/>
    <n v="80"/>
    <n v="64000000"/>
    <n v="800000"/>
    <n v="80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0"/>
    <m/>
    <n v="60800000"/>
    <m/>
    <m/>
    <m/>
    <m/>
    <m/>
    <m/>
    <n v="64000000"/>
    <n v="64000000"/>
    <s v="OK"/>
    <n v="2"/>
  </r>
  <r>
    <x v="4"/>
    <s v="Concón"/>
    <s v="Viña del Mar-Concón"/>
    <x v="4"/>
    <s v="YO_EMP_SEM._Servicio_de_Apoyo_Integral_Regular"/>
    <n v="5811"/>
    <n v="8"/>
    <n v="6400000"/>
    <n v="800000"/>
    <n v="8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</r>
  <r>
    <x v="4"/>
    <s v="Quilpué"/>
    <s v="Marga marga"/>
    <x v="4"/>
    <s v="YO_EMP_SEM._Servicio_de_Apoyo_Integral_Regular"/>
    <n v="5811"/>
    <n v="40"/>
    <n v="32000000"/>
    <n v="800000"/>
    <n v="40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0"/>
    <m/>
    <n v="30400000"/>
    <m/>
    <m/>
    <m/>
    <m/>
    <m/>
    <m/>
    <n v="32000000"/>
    <n v="32000000"/>
    <s v="OK"/>
    <n v="2"/>
  </r>
  <r>
    <x v="4"/>
    <s v="Villa Alemana"/>
    <s v="Marga marga"/>
    <x v="4"/>
    <s v="YO_EMP_SEM._Servicio_de_Apoyo_Integral_Regular"/>
    <n v="5811"/>
    <n v="31"/>
    <n v="24800000"/>
    <n v="800000"/>
    <n v="31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40000"/>
    <m/>
    <n v="23560000"/>
    <m/>
    <m/>
    <m/>
    <m/>
    <m/>
    <m/>
    <n v="24800000"/>
    <n v="24800000"/>
    <s v="OK"/>
    <n v="2"/>
  </r>
  <r>
    <x v="4"/>
    <s v="Limache"/>
    <s v="Marga marga"/>
    <x v="4"/>
    <s v="YO_EMP_SEM._Servicio_de_Apoyo_Integral_Regular"/>
    <n v="5811"/>
    <n v="15"/>
    <n v="12000000"/>
    <n v="800000"/>
    <n v="15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Olmué"/>
    <s v="Marga marga"/>
    <x v="4"/>
    <s v="YO_EMP_SEM._Servicio_de_Apoyo_Integral_Regular"/>
    <n v="5811"/>
    <n v="8"/>
    <n v="6400000"/>
    <n v="800000"/>
    <n v="8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</r>
  <r>
    <x v="4"/>
    <s v="Santo Domingo"/>
    <s v="Provincia San Antonio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San Antonio"/>
    <s v="Provincia San Antonio"/>
    <x v="4"/>
    <s v="YO_EMP_SEM._Servicio_de_Apoyo_Integral_Regular"/>
    <n v="5811"/>
    <n v="27"/>
    <n v="21600000"/>
    <n v="800000"/>
    <n v="27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80000"/>
    <m/>
    <n v="20520000"/>
    <m/>
    <m/>
    <m/>
    <m/>
    <m/>
    <m/>
    <n v="21600000"/>
    <n v="21600000"/>
    <s v="OK"/>
    <n v="2"/>
  </r>
  <r>
    <x v="4"/>
    <s v="El Tabo"/>
    <s v="Provincia San Antonio"/>
    <x v="4"/>
    <s v="YO_EMP_SEM._Servicio_de_Apoyo_Integral_Regular"/>
    <n v="5811"/>
    <n v="7"/>
    <n v="5600000"/>
    <n v="800000"/>
    <n v="7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El Quisco"/>
    <s v="Provincia San Antonio"/>
    <x v="4"/>
    <s v="YO_EMP_SEM._Servicio_de_Apoyo_Integral_Regular"/>
    <n v="5811"/>
    <n v="5"/>
    <n v="4000000"/>
    <n v="800000"/>
    <n v="5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Cartagena"/>
    <s v="Provincia San Antonio"/>
    <x v="4"/>
    <s v="YO_EMP_SEM._Servicio_de_Apoyo_Integral_Regular"/>
    <n v="5811"/>
    <n v="7"/>
    <n v="5600000"/>
    <n v="800000"/>
    <n v="7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Algarrobo"/>
    <s v="Provincia San Antonio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Calera"/>
    <s v="Provincia Quillota"/>
    <x v="4"/>
    <s v="YO_EMP_SEM._Servicio_de_Apoyo_Integral_Regular"/>
    <n v="5811"/>
    <n v="17"/>
    <n v="13600000"/>
    <n v="800000"/>
    <n v="17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</r>
  <r>
    <x v="4"/>
    <s v="La Cruz"/>
    <s v="Provincia Quillota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Quillota"/>
    <s v="Provincia Quillota"/>
    <x v="4"/>
    <s v="YO_EMP_SEM._Servicio_de_Apoyo_Integral_Regular"/>
    <n v="5811"/>
    <n v="24"/>
    <n v="19200000"/>
    <n v="800000"/>
    <n v="2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960000"/>
    <m/>
    <n v="18240000"/>
    <m/>
    <m/>
    <m/>
    <m/>
    <m/>
    <m/>
    <n v="19200000"/>
    <n v="19200000"/>
    <s v="OK"/>
    <n v="2"/>
  </r>
  <r>
    <x v="4"/>
    <s v="Nogales"/>
    <s v="Provincia Quillota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Hijuelas"/>
    <s v="Provincia Quillota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Llaillay"/>
    <s v="Provincia San Felipe-Los Andes"/>
    <x v="4"/>
    <s v="YO_EMP_SEM._Servicio_de_Apoyo_Integral_Regular"/>
    <n v="5811"/>
    <n v="8"/>
    <n v="6400000"/>
    <n v="800000"/>
    <n v="8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</r>
  <r>
    <x v="4"/>
    <s v="San Felipe"/>
    <s v="Provincia San Felipe-Los Andes"/>
    <x v="4"/>
    <s v="YO_EMP_SEM._Servicio_de_Apoyo_Integral_Regular"/>
    <n v="5811"/>
    <n v="22"/>
    <n v="17600000"/>
    <n v="800000"/>
    <n v="22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</r>
  <r>
    <x v="4"/>
    <s v="Putaendo"/>
    <s v="Provincia San Felipe-Los Andes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Catemu"/>
    <s v="Provincia San Felipe-Los Andes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Panquehue"/>
    <s v="Provincia San Felipe-Los Andes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Santa María"/>
    <s v="Provincia San Felipe-Los Andes"/>
    <x v="4"/>
    <s v="YO_EMP_SEM._Servicio_de_Apoyo_Integral_Regular"/>
    <n v="5811"/>
    <n v="5"/>
    <n v="4000000"/>
    <n v="800000"/>
    <n v="5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Los Andes"/>
    <s v="Provincia San Felipe-Los Andes"/>
    <x v="4"/>
    <s v="YO_EMP_SEM._Servicio_de_Apoyo_Integral_Regular"/>
    <n v="5811"/>
    <n v="13"/>
    <n v="10400000"/>
    <n v="800000"/>
    <n v="13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</r>
  <r>
    <x v="4"/>
    <s v="Calle Larga"/>
    <s v="Provincia San Felipe-Los Andes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Rinconada"/>
    <s v="Provincia San Felipe-Los Andes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San Esteban"/>
    <s v="Provincia San Felipe-Los Andes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Petorca"/>
    <s v="Petorca-Quintero-Puchuncaví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Zapallar"/>
    <s v="Petorca-Quintero-Puchuncaví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La Ligua"/>
    <s v="Petorca-Quintero-Puchuncaví"/>
    <x v="4"/>
    <s v="YO_EMP_SEM._Servicio_de_Apoyo_Integral_Regular"/>
    <n v="5811"/>
    <n v="13"/>
    <n v="10400000"/>
    <n v="800000"/>
    <n v="13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</r>
  <r>
    <x v="4"/>
    <s v="Puchuncaví"/>
    <s v="Petorca-Quintero-Puchuncaví"/>
    <x v="4"/>
    <s v="YO_EMP_SEM._Servicio_de_Apoyo_Integral_Regular"/>
    <n v="5811"/>
    <n v="7"/>
    <n v="5600000"/>
    <n v="800000"/>
    <n v="7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Quintero"/>
    <s v="Petorca-Quintero-Puchuncaví"/>
    <x v="4"/>
    <s v="YO_EMP_SEM._Servicio_de_Apoyo_Integral_Regular"/>
    <n v="5811"/>
    <n v="10"/>
    <n v="8000000"/>
    <n v="800000"/>
    <n v="10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Cabildo"/>
    <s v="Petorca-Quintero-Puchuncaví"/>
    <x v="4"/>
    <s v="YO_EMP_SEM._Servicio_de_Apoyo_Integral_Regular"/>
    <n v="5811"/>
    <n v="6"/>
    <n v="4800000"/>
    <n v="800000"/>
    <n v="6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Papudo"/>
    <s v="Petorca-Quintero-Puchuncaví"/>
    <x v="4"/>
    <s v="YO_EMP_SEM._Servicio_de_Apoyo_Integral_Regular"/>
    <n v="5811"/>
    <n v="4"/>
    <n v="3200000"/>
    <n v="800000"/>
    <n v="4"/>
    <m/>
    <x v="1"/>
    <x v="3"/>
    <s v="Grupo objetivo del Programa/Componente"/>
    <s v="Pertenecientes al 40% más vulnerable del RSH"/>
    <s v="SPP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Valparaíso"/>
    <s v="Valparaíso"/>
    <x v="4"/>
    <s v="YO_EMP_SEM._Servicio_de_Apoyo_Integral_Regular"/>
    <n v="5811"/>
    <n v="30"/>
    <n v="24000000"/>
    <n v="800000"/>
    <n v="30"/>
    <m/>
    <x v="1"/>
    <x v="3"/>
    <s v="Personas con dependencia y cuidadores"/>
    <s v="TELETON"/>
    <s v="Listado Predeterminado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</r>
  <r>
    <x v="4"/>
    <s v="Valparaíso"/>
    <s v="Valparaíso"/>
    <x v="4"/>
    <s v="YO_EMP_SEM._Servicio_de_Apoyo_Integral_Regular"/>
    <n v="5811"/>
    <n v="30"/>
    <n v="24000000"/>
    <n v="800000"/>
    <n v="30"/>
    <m/>
    <x v="1"/>
    <x v="3"/>
    <s v="Mujer víctima de violencia"/>
    <s v="CASA DE LA MUJER"/>
    <s v="Listado Predeterminado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</r>
  <r>
    <x v="4"/>
    <s v="Valparaíso"/>
    <s v="Valparaíso"/>
    <x v="4"/>
    <s v="YO_EMP_SEM._Servicio_de_Apoyo_Integral_Regular"/>
    <n v="5811"/>
    <n v="30"/>
    <n v="24090000"/>
    <n v="803000"/>
    <n v="30"/>
    <m/>
    <x v="1"/>
    <x v="3"/>
    <s v="Personas cumpliendo condena"/>
    <s v="GENDARMERÍA"/>
    <s v="Listado Predeterminado"/>
    <s v="Licitación Pública Regular"/>
    <m/>
    <n v="5811"/>
    <m/>
    <n v="1"/>
    <s v="05-5811-01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4500"/>
    <m/>
    <n v="22885500"/>
    <m/>
    <m/>
    <m/>
    <m/>
    <m/>
    <m/>
    <n v="24090000"/>
    <n v="24090000"/>
    <s v="OK"/>
    <n v="2"/>
  </r>
  <r>
    <x v="4"/>
    <s v="Regional/Provincial"/>
    <s v="Valparaíso"/>
    <x v="4"/>
    <s v="YO_EMP_SEM_Reg_Piloto"/>
    <n v="5815"/>
    <n v="50"/>
    <n v="40000000"/>
    <n v="800000"/>
    <n v="50"/>
    <m/>
    <x v="1"/>
    <x v="3"/>
    <s v="Otro"/>
    <s v="Cuidadores+migrantes+pescadores+noche digna PILOTO"/>
    <s v="Listado Predeterminado"/>
    <s v="Licitación Pública Regular"/>
    <s v="02"/>
    <s v="581502"/>
    <s v="05"/>
    <s v="02"/>
    <s v="05-581502-02-22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</r>
  <r>
    <x v="4"/>
    <s v="Algarrobo"/>
    <s v="Provincia San Antonio"/>
    <x v="5"/>
    <s v="YO_EMP_SEM._Servicio_de_Apoyo_Integral_SSyO"/>
    <n v="5911"/>
    <n v="12"/>
    <n v="9600000"/>
    <n v="800000"/>
    <m/>
    <n v="1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</r>
  <r>
    <x v="4"/>
    <s v="Cabildo"/>
    <s v="Petorca-Quintero-Puchuncaví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Calle Larga"/>
    <s v="Provincia San Felipe"/>
    <x v="5"/>
    <s v="YO_EMP_SEM._Servicio_de_Apoyo_Integral_SSyO"/>
    <n v="5911"/>
    <n v="37"/>
    <n v="29600000"/>
    <n v="800000"/>
    <m/>
    <n v="37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480000"/>
    <m/>
    <n v="28120000"/>
    <m/>
    <m/>
    <m/>
    <m/>
    <m/>
    <m/>
    <n v="29600000"/>
    <n v="29600000"/>
    <s v="OK"/>
    <n v="2"/>
  </r>
  <r>
    <x v="4"/>
    <s v="Cartagena"/>
    <s v="Provincia San Antonio"/>
    <x v="5"/>
    <s v="YO_EMP_SEM._Servicio_de_Apoyo_Integral_SSyO"/>
    <n v="5911"/>
    <n v="22"/>
    <n v="17600000"/>
    <n v="800000"/>
    <m/>
    <n v="2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</r>
  <r>
    <x v="4"/>
    <s v="Casablanca"/>
    <s v="Valparaíso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Catemu"/>
    <s v="Provincia San Felipe"/>
    <x v="5"/>
    <s v="YO_EMP_SEM._Servicio_de_Apoyo_Integral_SSyO"/>
    <n v="5911"/>
    <n v="17"/>
    <n v="13600000"/>
    <n v="800000"/>
    <m/>
    <n v="17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</r>
  <r>
    <x v="4"/>
    <s v="Concón"/>
    <s v="Viña del Mar-Concón"/>
    <x v="5"/>
    <s v="YO_EMP_SEM._Servicio_de_Apoyo_Integral_SSyO"/>
    <n v="5911"/>
    <n v="17"/>
    <n v="13600000"/>
    <n v="800000"/>
    <m/>
    <n v="17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</r>
  <r>
    <x v="4"/>
    <s v="El Quisco"/>
    <s v="Provincia San Antonio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El Tabo"/>
    <s v="Provincia San Antonio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Hijuelas"/>
    <s v="Provincia Quillota"/>
    <x v="5"/>
    <s v="YO_EMP_SEM._Servicio_de_Apoyo_Integral_SSyO"/>
    <n v="5911"/>
    <n v="32"/>
    <n v="25600000"/>
    <n v="800000"/>
    <m/>
    <n v="3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</r>
  <r>
    <x v="4"/>
    <s v="Calera"/>
    <s v="Provincia Quillota"/>
    <x v="5"/>
    <s v="YO_EMP_SEM._Servicio_de_Apoyo_Integral_SSyO"/>
    <n v="5911"/>
    <n v="30"/>
    <n v="24000000"/>
    <n v="800000"/>
    <m/>
    <n v="3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</r>
  <r>
    <x v="4"/>
    <s v="La Cruz"/>
    <s v="Provincia Quillota"/>
    <x v="5"/>
    <s v="YO_EMP_SEM._Servicio_de_Apoyo_Integral_SSyO"/>
    <n v="5911"/>
    <n v="17"/>
    <n v="13600000"/>
    <n v="800000"/>
    <m/>
    <n v="17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80000"/>
    <m/>
    <n v="12920000"/>
    <m/>
    <m/>
    <m/>
    <m/>
    <m/>
    <m/>
    <n v="13600000"/>
    <n v="13600000"/>
    <s v="OK"/>
    <n v="2"/>
  </r>
  <r>
    <x v="4"/>
    <s v="La Ligua"/>
    <s v="Petorca-Quintero-Puchuncaví"/>
    <x v="5"/>
    <s v="YO_EMP_SEM._Servicio_de_Apoyo_Integral_SSyO"/>
    <n v="5911"/>
    <n v="20"/>
    <n v="16000000"/>
    <n v="800000"/>
    <m/>
    <n v="2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Limache"/>
    <s v="Marga marga"/>
    <x v="5"/>
    <s v="YO_EMP_SEM._Servicio_de_Apoyo_Integral_SSyO"/>
    <n v="5911"/>
    <n v="20"/>
    <n v="16000000"/>
    <n v="800000"/>
    <m/>
    <n v="2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Llaillay"/>
    <s v="Provincia San Felipe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Los Andes"/>
    <s v="Provincia los andes"/>
    <x v="5"/>
    <s v="YO_EMP_SEM._Servicio_de_Apoyo_Integral_SSyO"/>
    <n v="5911"/>
    <n v="25"/>
    <n v="20000000"/>
    <n v="800000"/>
    <m/>
    <n v="2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</r>
  <r>
    <x v="4"/>
    <s v="Nogales"/>
    <s v="Provincia Quillota"/>
    <x v="5"/>
    <s v="YO_EMP_SEM._Servicio_de_Apoyo_Integral_SSyO"/>
    <n v="5911"/>
    <n v="22"/>
    <n v="17600000"/>
    <n v="800000"/>
    <m/>
    <n v="2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</r>
  <r>
    <x v="4"/>
    <s v="Olmué"/>
    <s v="Marga marga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Panquehue"/>
    <s v="Provincia San Felipe"/>
    <x v="5"/>
    <s v="YO_EMP_SEM._Servicio_de_Apoyo_Integral_SSyO"/>
    <n v="5911"/>
    <n v="22"/>
    <n v="17600000"/>
    <n v="800000"/>
    <m/>
    <n v="2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80000"/>
    <m/>
    <n v="16720000"/>
    <m/>
    <m/>
    <m/>
    <m/>
    <m/>
    <m/>
    <n v="17600000"/>
    <n v="17600000"/>
    <s v="OK"/>
    <n v="2"/>
  </r>
  <r>
    <x v="4"/>
    <s v="Papudo"/>
    <s v="Petorca-Quintero-Puchuncaví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Petorca"/>
    <s v="Petorca-Quintero-Puchuncaví"/>
    <x v="5"/>
    <s v="YO_EMP_SEM._Servicio_de_Apoyo_Integral_SSyO"/>
    <n v="5911"/>
    <n v="20"/>
    <n v="16000000"/>
    <n v="800000"/>
    <m/>
    <n v="2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Zapallar"/>
    <s v="Petorca-Quintero-Puchuncaví"/>
    <x v="5"/>
    <s v="YO_EMP_SEM._Servicio_de_Apoyo_Integral_SSyO"/>
    <n v="5911"/>
    <n v="12"/>
    <n v="9600000"/>
    <n v="800000"/>
    <m/>
    <n v="1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</r>
  <r>
    <x v="4"/>
    <s v="Putaendo"/>
    <s v="Provincia San Felipe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Quillota"/>
    <s v="Provincia Quillota"/>
    <x v="5"/>
    <s v="YO_EMP_SEM._Servicio_de_Apoyo_Integral_SSyO"/>
    <n v="5911"/>
    <n v="25"/>
    <n v="20000000"/>
    <n v="800000"/>
    <m/>
    <n v="2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</r>
  <r>
    <x v="4"/>
    <s v="Quilpué"/>
    <s v="Marga marga"/>
    <x v="5"/>
    <s v="YO_EMP_SEM._Servicio_de_Apoyo_Integral_SSyO"/>
    <n v="5911"/>
    <n v="50"/>
    <n v="40000000"/>
    <n v="800000"/>
    <m/>
    <n v="5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0"/>
    <m/>
    <n v="38000000"/>
    <m/>
    <m/>
    <m/>
    <m/>
    <m/>
    <m/>
    <n v="40000000"/>
    <n v="40000000"/>
    <s v="OK"/>
    <n v="2"/>
  </r>
  <r>
    <x v="4"/>
    <s v="Puchuncaví"/>
    <s v="Petorca-Quintero-Puchuncaví"/>
    <x v="5"/>
    <s v="YO_EMP_SEM._Servicio_de_Apoyo_Integral_SSyO"/>
    <n v="5911"/>
    <n v="30"/>
    <n v="24000000"/>
    <n v="800000"/>
    <m/>
    <n v="3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0000"/>
    <m/>
    <n v="22800000"/>
    <m/>
    <m/>
    <m/>
    <m/>
    <m/>
    <m/>
    <n v="24000000"/>
    <n v="24000000"/>
    <s v="OK"/>
    <n v="2"/>
  </r>
  <r>
    <x v="4"/>
    <s v="Rinconada"/>
    <s v="Provincia los andes"/>
    <x v="5"/>
    <s v="YO_EMP_SEM._Servicio_de_Apoyo_Integral_SSyO"/>
    <n v="5911"/>
    <n v="20"/>
    <n v="16000000"/>
    <n v="800000"/>
    <m/>
    <n v="2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San Antonio"/>
    <s v="Provincia San Antonio"/>
    <x v="5"/>
    <s v="YO_EMP_SEM._Servicio_de_Apoyo_Integral_SSyO"/>
    <n v="5911"/>
    <n v="97"/>
    <n v="77600000"/>
    <n v="800000"/>
    <m/>
    <n v="97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880000"/>
    <m/>
    <n v="73720000"/>
    <m/>
    <m/>
    <m/>
    <m/>
    <m/>
    <m/>
    <n v="77600000"/>
    <n v="77600000"/>
    <s v="OK"/>
    <n v="2"/>
  </r>
  <r>
    <x v="4"/>
    <s v="San Esteban"/>
    <s v="Provincia los andes"/>
    <x v="5"/>
    <s v="YO_EMP_SEM._Servicio_de_Apoyo_Integral_SSyO"/>
    <n v="5911"/>
    <n v="5"/>
    <n v="4000000"/>
    <n v="800000"/>
    <m/>
    <n v="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San Felipe"/>
    <s v="Provincia San Felipe"/>
    <x v="5"/>
    <s v="YO_EMP_SEM._Servicio_de_Apoyo_Integral_SSyO"/>
    <n v="5911"/>
    <n v="32"/>
    <n v="25600000"/>
    <n v="800000"/>
    <m/>
    <n v="3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80000"/>
    <m/>
    <n v="24320000"/>
    <m/>
    <m/>
    <m/>
    <m/>
    <m/>
    <m/>
    <n v="25600000"/>
    <n v="25600000"/>
    <s v="OK"/>
    <n v="2"/>
  </r>
  <r>
    <x v="4"/>
    <s v="Santa María"/>
    <s v="Provincia San Felipe"/>
    <x v="5"/>
    <s v="YO_EMP_SEM._Servicio_de_Apoyo_Integral_SSyO"/>
    <n v="5911"/>
    <n v="12"/>
    <n v="9600000"/>
    <n v="800000"/>
    <m/>
    <n v="1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</r>
  <r>
    <x v="4"/>
    <s v="Santo Domingo"/>
    <s v="Provincia San Antonio"/>
    <x v="5"/>
    <s v="YO_EMP_SEM._Servicio_de_Apoyo_Integral_SSyO"/>
    <n v="5911"/>
    <n v="12"/>
    <n v="9600000"/>
    <n v="800000"/>
    <m/>
    <n v="12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80000"/>
    <m/>
    <n v="9120000"/>
    <m/>
    <m/>
    <m/>
    <m/>
    <m/>
    <m/>
    <n v="9600000"/>
    <n v="9600000"/>
    <s v="OK"/>
    <n v="2"/>
  </r>
  <r>
    <x v="4"/>
    <s v="Valparaíso"/>
    <s v="Valparaíso"/>
    <x v="5"/>
    <s v="YO_EMP_SEM._Servicio_de_Apoyo_Integral_SSyO"/>
    <n v="5911"/>
    <n v="185"/>
    <n v="148000000"/>
    <n v="800000"/>
    <m/>
    <n v="18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7400000"/>
    <m/>
    <n v="140600000"/>
    <m/>
    <m/>
    <m/>
    <m/>
    <m/>
    <m/>
    <n v="148000000"/>
    <n v="148000000"/>
    <s v="OK"/>
    <n v="2"/>
  </r>
  <r>
    <x v="4"/>
    <s v="Villa Alemana"/>
    <s v="Marga marga"/>
    <x v="5"/>
    <s v="YO_EMP_SEM._Servicio_de_Apoyo_Integral_SSyO"/>
    <n v="5911"/>
    <n v="20"/>
    <n v="16000000"/>
    <n v="800000"/>
    <m/>
    <n v="20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Viña del Mar"/>
    <s v="Viña del Mar-Concón"/>
    <x v="5"/>
    <s v="YO_EMP_SEM._Servicio_de_Apoyo_Integral_SSyO"/>
    <n v="5911"/>
    <n v="128"/>
    <n v="102400000"/>
    <n v="800000"/>
    <m/>
    <n v="128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120000"/>
    <m/>
    <n v="97280000"/>
    <m/>
    <m/>
    <m/>
    <m/>
    <m/>
    <m/>
    <n v="102400000"/>
    <n v="102400000"/>
    <s v="OK"/>
    <n v="2"/>
  </r>
  <r>
    <x v="4"/>
    <s v="Quintero"/>
    <s v="Petorca-Quintero-Puchuncaví"/>
    <x v="5"/>
    <s v="YO_EMP_SEM._Servicio_de_Apoyo_Integral_SSyO"/>
    <n v="5911"/>
    <n v="15"/>
    <n v="12000000"/>
    <n v="800000"/>
    <m/>
    <n v="15"/>
    <x v="1"/>
    <x v="3"/>
    <s v="Grupo objetivo del Programa/Componente"/>
    <s v="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Algarrobo"/>
    <s v="Provincia San Antonio"/>
    <x v="5"/>
    <s v="YO_EMP_SEM._Servicio_de_Apoyo_Integral_SSyO"/>
    <n v="5911"/>
    <n v="5"/>
    <n v="4000000"/>
    <n v="800000"/>
    <m/>
    <n v="5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Cabildo"/>
    <s v="Petorca-Quintero-Puchuncaví"/>
    <x v="5"/>
    <s v="YO_EMP_SEM._Servicio_de_Apoyo_Integral_SSyO"/>
    <n v="5911"/>
    <n v="4"/>
    <n v="3200000"/>
    <n v="800000"/>
    <m/>
    <n v="4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Calle Larga"/>
    <s v="Provincia San Felipe"/>
    <x v="5"/>
    <s v="YO_EMP_SEM._Servicio_de_Apoyo_Integral_SSyO"/>
    <n v="5911"/>
    <n v="16"/>
    <n v="12800000"/>
    <n v="800000"/>
    <m/>
    <n v="1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40000"/>
    <m/>
    <n v="12160000"/>
    <m/>
    <m/>
    <m/>
    <m/>
    <m/>
    <m/>
    <n v="12800000"/>
    <n v="12800000"/>
    <s v="OK"/>
    <n v="2"/>
  </r>
  <r>
    <x v="4"/>
    <s v="Cartagena"/>
    <s v="Provincia San Antonio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Casablanca"/>
    <s v="Valparaíso"/>
    <x v="5"/>
    <s v="YO_EMP_SEM._Servicio_de_Apoyo_Integral_SSyO"/>
    <n v="5911"/>
    <n v="6"/>
    <n v="4800000"/>
    <n v="800000"/>
    <m/>
    <n v="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Catemu"/>
    <s v="Provincia San Felipe"/>
    <x v="5"/>
    <s v="YO_EMP_SEM._Servicio_de_Apoyo_Integral_SSyO"/>
    <n v="5911"/>
    <n v="7"/>
    <n v="5600000"/>
    <n v="800000"/>
    <m/>
    <n v="7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Concón"/>
    <s v="Viña del Mar-Concón"/>
    <x v="5"/>
    <s v="YO_EMP_SEM._Servicio_de_Apoyo_Integral_SSyO"/>
    <n v="5911"/>
    <n v="7"/>
    <n v="5600000"/>
    <n v="800000"/>
    <m/>
    <n v="7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El Quisco"/>
    <s v="Provincia San Antonio"/>
    <x v="5"/>
    <s v="YO_EMP_SEM._Servicio_de_Apoyo_Integral_SSyO"/>
    <n v="5911"/>
    <n v="6"/>
    <n v="4800000"/>
    <n v="800000"/>
    <m/>
    <n v="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El Tabo"/>
    <s v="Provincia San Antonio"/>
    <x v="5"/>
    <s v="YO_EMP_SEM._Servicio_de_Apoyo_Integral_SSyO"/>
    <n v="5911"/>
    <n v="4"/>
    <n v="3200000"/>
    <n v="800000"/>
    <m/>
    <n v="4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Hijuelas"/>
    <s v="Provincia Quillota"/>
    <x v="5"/>
    <s v="YO_EMP_SEM._Servicio_de_Apoyo_Integral_SSyO"/>
    <n v="5911"/>
    <n v="14"/>
    <n v="11200000"/>
    <n v="800000"/>
    <m/>
    <n v="14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</r>
  <r>
    <x v="4"/>
    <s v="Calera"/>
    <s v="Provincia Quillota"/>
    <x v="5"/>
    <s v="YO_EMP_SEM._Servicio_de_Apoyo_Integral_SSyO"/>
    <n v="5911"/>
    <n v="13"/>
    <n v="10400000"/>
    <n v="800000"/>
    <m/>
    <n v="13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</r>
  <r>
    <x v="4"/>
    <s v="La Cruz"/>
    <s v="Provincia Quillota"/>
    <x v="5"/>
    <s v="YO_EMP_SEM._Servicio_de_Apoyo_Integral_SSyO"/>
    <n v="5911"/>
    <n v="7"/>
    <n v="5600000"/>
    <n v="800000"/>
    <m/>
    <n v="7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0000"/>
    <m/>
    <n v="5320000"/>
    <m/>
    <m/>
    <m/>
    <m/>
    <m/>
    <m/>
    <n v="5600000"/>
    <n v="5600000"/>
    <s v="OK"/>
    <n v="2"/>
  </r>
  <r>
    <x v="4"/>
    <s v="La Ligua"/>
    <s v="Petorca-Quintero-Puchuncaví"/>
    <x v="5"/>
    <s v="YO_EMP_SEM._Servicio_de_Apoyo_Integral_SSyO"/>
    <n v="5911"/>
    <n v="9"/>
    <n v="7200000"/>
    <n v="800000"/>
    <m/>
    <n v="9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</r>
  <r>
    <x v="4"/>
    <s v="Limache"/>
    <s v="Marga marga"/>
    <x v="5"/>
    <s v="YO_EMP_SEM._Servicio_de_Apoyo_Integral_SSyO"/>
    <n v="5911"/>
    <n v="9"/>
    <n v="7200000"/>
    <n v="800000"/>
    <m/>
    <n v="9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</r>
  <r>
    <x v="4"/>
    <s v="Llaillay"/>
    <s v="Provincia San Felipe"/>
    <x v="5"/>
    <s v="YO_EMP_SEM._Servicio_de_Apoyo_Integral_SSyO"/>
    <n v="5911"/>
    <n v="6"/>
    <n v="4800000"/>
    <n v="800000"/>
    <m/>
    <n v="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Los Andes"/>
    <s v="Provincia los andes"/>
    <x v="5"/>
    <s v="YO_EMP_SEM._Servicio_de_Apoyo_Integral_SSyO"/>
    <n v="5911"/>
    <n v="11"/>
    <n v="8800000"/>
    <n v="800000"/>
    <m/>
    <n v="11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</r>
  <r>
    <x v="4"/>
    <s v="Nogales"/>
    <s v="Provincia Quillota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Olmué"/>
    <s v="Marga marga"/>
    <x v="5"/>
    <s v="YO_EMP_SEM._Servicio_de_Apoyo_Integral_SSyO"/>
    <n v="5911"/>
    <n v="8"/>
    <n v="6400000"/>
    <n v="800000"/>
    <m/>
    <n v="8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0000"/>
    <m/>
    <n v="6080000"/>
    <m/>
    <m/>
    <m/>
    <m/>
    <m/>
    <m/>
    <n v="6400000"/>
    <n v="6400000"/>
    <s v="OK"/>
    <n v="2"/>
  </r>
  <r>
    <x v="4"/>
    <s v="Panquehue"/>
    <s v="Provincia San Felipe"/>
    <x v="5"/>
    <s v="YO_EMP_SEM._Servicio_de_Apoyo_Integral_SSyO"/>
    <n v="5911"/>
    <n v="10"/>
    <n v="8000000"/>
    <n v="800000"/>
    <m/>
    <n v="10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00000"/>
    <m/>
    <n v="7600000"/>
    <m/>
    <m/>
    <m/>
    <m/>
    <m/>
    <m/>
    <n v="8000000"/>
    <n v="8000000"/>
    <s v="OK"/>
    <n v="2"/>
  </r>
  <r>
    <x v="4"/>
    <s v="Papudo"/>
    <s v="Petorca-Quintero-Puchuncaví"/>
    <x v="5"/>
    <s v="YO_EMP_SEM._Servicio_de_Apoyo_Integral_SSyO"/>
    <n v="5911"/>
    <n v="4"/>
    <n v="3200000"/>
    <n v="800000"/>
    <m/>
    <n v="4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000"/>
    <m/>
    <n v="3040000"/>
    <m/>
    <m/>
    <m/>
    <m/>
    <m/>
    <m/>
    <n v="3200000"/>
    <n v="3200000"/>
    <s v="OK"/>
    <n v="2"/>
  </r>
  <r>
    <x v="4"/>
    <s v="Petorca"/>
    <s v="Petorca-Quintero-Puchuncaví"/>
    <x v="5"/>
    <s v="YO_EMP_SEM._Servicio_de_Apoyo_Integral_SSyO"/>
    <n v="5911"/>
    <n v="9"/>
    <n v="7200000"/>
    <n v="800000"/>
    <m/>
    <n v="9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</r>
  <r>
    <x v="4"/>
    <s v="Zapallar"/>
    <s v="Petorca-Quintero-Puchuncaví"/>
    <x v="5"/>
    <s v="YO_EMP_SEM._Servicio_de_Apoyo_Integral_SSyO"/>
    <n v="5911"/>
    <n v="5"/>
    <n v="4000000"/>
    <n v="800000"/>
    <m/>
    <n v="5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Putaendo"/>
    <s v="Provincia San Felipe"/>
    <x v="5"/>
    <s v="YO_EMP_SEM._Servicio_de_Apoyo_Integral_SSyO"/>
    <n v="5911"/>
    <n v="6"/>
    <n v="4800000"/>
    <n v="800000"/>
    <m/>
    <n v="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Quillota"/>
    <s v="Provincia Quillota"/>
    <x v="5"/>
    <s v="YO_EMP_SEM._Servicio_de_Apoyo_Integral_SSyO"/>
    <n v="5911"/>
    <n v="11"/>
    <n v="8800000"/>
    <n v="800000"/>
    <m/>
    <n v="11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440000"/>
    <m/>
    <n v="8360000"/>
    <m/>
    <m/>
    <m/>
    <m/>
    <m/>
    <m/>
    <n v="8800000"/>
    <n v="8800000"/>
    <s v="OK"/>
    <n v="2"/>
  </r>
  <r>
    <x v="4"/>
    <s v="Quilpué"/>
    <s v="Marga marga"/>
    <x v="5"/>
    <s v="YO_EMP_SEM._Servicio_de_Apoyo_Integral_SSyO"/>
    <n v="5911"/>
    <n v="21"/>
    <n v="16800000"/>
    <n v="800000"/>
    <m/>
    <n v="21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40000"/>
    <m/>
    <n v="15960000"/>
    <m/>
    <m/>
    <m/>
    <m/>
    <m/>
    <m/>
    <n v="16800000"/>
    <n v="16800000"/>
    <s v="OK"/>
    <n v="2"/>
  </r>
  <r>
    <x v="4"/>
    <s v="Puchuncaví"/>
    <s v="Petorca-Quintero-Puchuncaví"/>
    <x v="5"/>
    <s v="YO_EMP_SEM._Servicio_de_Apoyo_Integral_SSyO"/>
    <n v="5911"/>
    <n v="13"/>
    <n v="10400000"/>
    <n v="800000"/>
    <m/>
    <n v="13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0000"/>
    <m/>
    <n v="9880000"/>
    <m/>
    <m/>
    <m/>
    <m/>
    <m/>
    <m/>
    <n v="10400000"/>
    <n v="10400000"/>
    <s v="OK"/>
    <n v="2"/>
  </r>
  <r>
    <x v="4"/>
    <s v="Rinconada"/>
    <s v="Provincia los andes"/>
    <x v="5"/>
    <s v="YO_EMP_SEM._Servicio_de_Apoyo_Integral_SSyO"/>
    <n v="5911"/>
    <n v="9"/>
    <n v="7200000"/>
    <n v="800000"/>
    <m/>
    <n v="9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</r>
  <r>
    <x v="4"/>
    <s v="San Antonio"/>
    <s v="Provincia San Antonio"/>
    <x v="5"/>
    <s v="YO_EMP_SEM._Servicio_de_Apoyo_Integral_SSyO"/>
    <n v="5911"/>
    <n v="25"/>
    <n v="20000000"/>
    <n v="800000"/>
    <m/>
    <n v="25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</r>
  <r>
    <x v="4"/>
    <s v="San Esteban"/>
    <s v="Provincia los andes"/>
    <x v="5"/>
    <s v="YO_EMP_SEM._Servicio_de_Apoyo_Integral_SSyO"/>
    <n v="5911"/>
    <n v="2"/>
    <n v="1600000"/>
    <n v="800000"/>
    <m/>
    <n v="2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"/>
    <m/>
    <n v="1520000"/>
    <m/>
    <m/>
    <m/>
    <m/>
    <m/>
    <m/>
    <n v="1600000"/>
    <n v="1600000"/>
    <s v="OK"/>
    <n v="2"/>
  </r>
  <r>
    <x v="4"/>
    <s v="San Felipe"/>
    <s v="Provincia San Felipe"/>
    <x v="5"/>
    <s v="YO_EMP_SEM._Servicio_de_Apoyo_Integral_SSyO"/>
    <n v="5911"/>
    <n v="14"/>
    <n v="11200000"/>
    <n v="800000"/>
    <m/>
    <n v="14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60000"/>
    <m/>
    <n v="10640000"/>
    <m/>
    <m/>
    <m/>
    <m/>
    <m/>
    <m/>
    <n v="11200000"/>
    <n v="11200000"/>
    <s v="OK"/>
    <n v="2"/>
  </r>
  <r>
    <x v="4"/>
    <s v="Santa María"/>
    <s v="Provincia San Felipe"/>
    <x v="5"/>
    <s v="YO_EMP_SEM._Servicio_de_Apoyo_Integral_SSyO"/>
    <n v="5911"/>
    <n v="5"/>
    <n v="4000000"/>
    <n v="800000"/>
    <m/>
    <n v="5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Santo Domingo"/>
    <s v="Provincia San Antonio"/>
    <x v="5"/>
    <s v="YO_EMP_SEM._Servicio_de_Apoyo_Integral_SSyO"/>
    <n v="5911"/>
    <n v="5"/>
    <n v="4000000"/>
    <n v="800000"/>
    <m/>
    <n v="5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0000"/>
    <m/>
    <n v="3800000"/>
    <m/>
    <m/>
    <m/>
    <m/>
    <m/>
    <m/>
    <n v="4000000"/>
    <n v="4000000"/>
    <s v="OK"/>
    <n v="2"/>
  </r>
  <r>
    <x v="4"/>
    <s v="Valparaíso"/>
    <s v="Valparaíso"/>
    <x v="5"/>
    <s v="YO_EMP_SEM._Servicio_de_Apoyo_Integral_SSyO"/>
    <n v="5911"/>
    <n v="46"/>
    <n v="36800000"/>
    <n v="800000"/>
    <m/>
    <n v="4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840000"/>
    <m/>
    <n v="34960000"/>
    <m/>
    <m/>
    <m/>
    <m/>
    <m/>
    <m/>
    <n v="36800000"/>
    <n v="36800000"/>
    <s v="OK"/>
    <n v="2"/>
  </r>
  <r>
    <x v="4"/>
    <s v="Villa Alemana"/>
    <s v="Marga marga"/>
    <x v="5"/>
    <s v="YO_EMP_SEM._Servicio_de_Apoyo_Integral_SSyO"/>
    <n v="5911"/>
    <n v="9"/>
    <n v="7200000"/>
    <n v="800000"/>
    <m/>
    <n v="9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60000"/>
    <m/>
    <n v="6840000"/>
    <m/>
    <m/>
    <m/>
    <m/>
    <m/>
    <m/>
    <n v="7200000"/>
    <n v="7200000"/>
    <s v="OK"/>
    <n v="2"/>
  </r>
  <r>
    <x v="4"/>
    <s v="Viña del Mar"/>
    <s v="Viña del Mar-Concón"/>
    <x v="5"/>
    <s v="YO_EMP_SEM._Servicio_de_Apoyo_Integral_SSyO"/>
    <n v="5911"/>
    <n v="33"/>
    <n v="26400000"/>
    <n v="800000"/>
    <m/>
    <n v="33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320000"/>
    <m/>
    <n v="25080000"/>
    <m/>
    <m/>
    <m/>
    <m/>
    <m/>
    <m/>
    <n v="26400000"/>
    <n v="26400000"/>
    <s v="OK"/>
    <n v="2"/>
  </r>
  <r>
    <x v="4"/>
    <s v="Quintero"/>
    <s v="Petorca-Quintero-Puchuncaví"/>
    <x v="5"/>
    <s v="YO_EMP_SEM._Servicio_de_Apoyo_Integral_SSyO"/>
    <n v="5911"/>
    <n v="6"/>
    <n v="4800000"/>
    <n v="800000"/>
    <m/>
    <n v="6"/>
    <x v="1"/>
    <x v="3"/>
    <s v="Grupo objetivo del Programa/Componente"/>
    <s v="Pertenecientes a Subsistema de seguridades y oportunidades y que cuenten con trayectoria laboral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0000"/>
    <m/>
    <n v="4560000"/>
    <m/>
    <m/>
    <m/>
    <m/>
    <m/>
    <m/>
    <n v="4800000"/>
    <n v="4800000"/>
    <s v="OK"/>
    <n v="2"/>
  </r>
  <r>
    <x v="4"/>
    <s v="Valparaíso"/>
    <s v="Valparaíso-Casablanca"/>
    <x v="5"/>
    <s v="YO_EMP_SEM._Servicio_de_Apoyo_Integral_SSyO"/>
    <n v="5911"/>
    <n v="25"/>
    <n v="20105000"/>
    <n v="804200"/>
    <m/>
    <n v="25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5250"/>
    <m/>
    <n v="19099750"/>
    <m/>
    <m/>
    <m/>
    <m/>
    <m/>
    <m/>
    <n v="20105000"/>
    <n v="20105000"/>
    <s v="OK"/>
    <n v="2"/>
  </r>
  <r>
    <x v="4"/>
    <s v="Viña del Mar"/>
    <s v="Viña del mar-Concón"/>
    <x v="5"/>
    <s v="YO_EMP_SEM._Servicio_de_Apoyo_Integral_SSyO"/>
    <n v="5911"/>
    <n v="20"/>
    <n v="16084000"/>
    <n v="804200"/>
    <m/>
    <n v="20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0"/>
    <m/>
    <n v="15279800"/>
    <m/>
    <m/>
    <m/>
    <m/>
    <m/>
    <m/>
    <n v="16084000"/>
    <n v="16084000"/>
    <s v="OK"/>
    <n v="2"/>
  </r>
  <r>
    <x v="4"/>
    <s v="Concón"/>
    <s v="Viña del mar-Concón"/>
    <x v="5"/>
    <s v="YO_EMP_SEM._Servicio_de_Apoyo_Integral_SSyO"/>
    <n v="5911"/>
    <n v="5"/>
    <n v="4021000"/>
    <n v="804200"/>
    <m/>
    <n v="5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01050"/>
    <m/>
    <n v="3819950"/>
    <m/>
    <m/>
    <m/>
    <m/>
    <m/>
    <m/>
    <n v="4021000"/>
    <n v="4021000"/>
    <s v="OK"/>
    <n v="2"/>
  </r>
  <r>
    <x v="4"/>
    <s v="Algarrobo"/>
    <s v="Provincia San Antonio"/>
    <x v="5"/>
    <s v="YO_EMP_SEM._Servicio_de_Apoyo_Integral_SSyO"/>
    <n v="5911"/>
    <n v="4"/>
    <n v="3216800"/>
    <n v="804200"/>
    <m/>
    <n v="4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60840"/>
    <m/>
    <n v="3055960"/>
    <m/>
    <m/>
    <m/>
    <m/>
    <m/>
    <m/>
    <n v="3216800"/>
    <n v="3216800"/>
    <s v="OK"/>
    <n v="2"/>
  </r>
  <r>
    <x v="4"/>
    <s v="El Tabo"/>
    <s v="Provincia San Antonio"/>
    <x v="5"/>
    <s v="YO_EMP_SEM._Servicio_de_Apoyo_Integral_SSyO"/>
    <n v="5911"/>
    <n v="6"/>
    <n v="4825200"/>
    <n v="804200"/>
    <m/>
    <n v="6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</r>
  <r>
    <x v="4"/>
    <s v="El Quisco"/>
    <s v="Provincia San Antonio"/>
    <x v="5"/>
    <s v="YO_EMP_SEM._Servicio_de_Apoyo_Integral_SSyO"/>
    <n v="5911"/>
    <n v="8"/>
    <n v="6433600"/>
    <n v="804200"/>
    <m/>
    <n v="8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</r>
  <r>
    <x v="4"/>
    <s v="San Antonio"/>
    <s v="Provincia San Antonio"/>
    <x v="5"/>
    <s v="YO_EMP_SEM._Servicio_de_Apoyo_Integral_SSyO"/>
    <n v="5911"/>
    <n v="30"/>
    <n v="24126000"/>
    <n v="804200"/>
    <m/>
    <n v="30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0"/>
    <m/>
    <n v="22919700"/>
    <m/>
    <m/>
    <m/>
    <m/>
    <m/>
    <m/>
    <n v="24126000"/>
    <n v="24126000"/>
    <s v="OK"/>
    <n v="2"/>
  </r>
  <r>
    <x v="4"/>
    <s v="Santo Domingo"/>
    <s v="Provincia San Antonio"/>
    <x v="5"/>
    <s v="YO_EMP_SEM._Servicio_de_Apoyo_Integral_SSyO"/>
    <n v="5911"/>
    <n v="2"/>
    <n v="1608400"/>
    <n v="804200"/>
    <m/>
    <n v="2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</r>
  <r>
    <x v="4"/>
    <s v="Rinconada"/>
    <s v="Provincia San Felipe-Los Andes"/>
    <x v="5"/>
    <s v="YO_EMP_SEM._Servicio_de_Apoyo_Integral_SSyO"/>
    <n v="5911"/>
    <n v="3"/>
    <n v="2412600"/>
    <n v="804200"/>
    <m/>
    <n v="3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</r>
  <r>
    <x v="4"/>
    <s v="San Esteban"/>
    <s v="Provincia San Felipe-Los Andes"/>
    <x v="5"/>
    <s v="YO_EMP_SEM._Servicio_de_Apoyo_Integral_SSyO"/>
    <n v="5911"/>
    <n v="2"/>
    <n v="1608400"/>
    <n v="804200"/>
    <m/>
    <n v="2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</r>
  <r>
    <x v="4"/>
    <s v="Calle Larga"/>
    <s v="Provincia San Felipe-Los Andes"/>
    <x v="5"/>
    <s v="YO_EMP_SEM._Servicio_de_Apoyo_Integral_SSyO"/>
    <n v="5911"/>
    <n v="7"/>
    <n v="5629400"/>
    <n v="804200"/>
    <m/>
    <n v="7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81470"/>
    <m/>
    <n v="5347930"/>
    <m/>
    <m/>
    <m/>
    <m/>
    <m/>
    <m/>
    <n v="5629400"/>
    <n v="5629400"/>
    <s v="OK"/>
    <n v="2"/>
  </r>
  <r>
    <x v="4"/>
    <s v="Catemu"/>
    <s v="Provincia San Felipe-Los Andes"/>
    <x v="5"/>
    <s v="YO_EMP_SEM._Servicio_de_Apoyo_Integral_SSyO"/>
    <n v="5911"/>
    <n v="3"/>
    <n v="2412600"/>
    <n v="804200"/>
    <m/>
    <n v="3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</r>
  <r>
    <x v="4"/>
    <s v="Llaillay"/>
    <s v="Provincia San Felipe-Los Andes"/>
    <x v="5"/>
    <s v="YO_EMP_SEM._Servicio_de_Apoyo_Integral_SSyO"/>
    <n v="5911"/>
    <n v="3"/>
    <n v="2412600"/>
    <n v="804200"/>
    <m/>
    <n v="3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</r>
  <r>
    <x v="4"/>
    <s v="Los Andes"/>
    <s v="Provincia San Felipe-Los Andes"/>
    <x v="5"/>
    <s v="YO_EMP_SEM._Servicio_de_Apoyo_Integral_SSyO"/>
    <n v="5911"/>
    <n v="8"/>
    <n v="6433600"/>
    <n v="804200"/>
    <m/>
    <n v="8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321680"/>
    <m/>
    <n v="6111920"/>
    <m/>
    <m/>
    <m/>
    <m/>
    <m/>
    <m/>
    <n v="6433600"/>
    <n v="6433600"/>
    <s v="OK"/>
    <n v="2"/>
  </r>
  <r>
    <x v="4"/>
    <s v="Panquehue"/>
    <s v="Provincia San Felipe-Los Andes"/>
    <x v="5"/>
    <s v="YO_EMP_SEM._Servicio_de_Apoyo_Integral_SSyO"/>
    <n v="5911"/>
    <n v="2"/>
    <n v="1608400"/>
    <n v="804200"/>
    <m/>
    <n v="2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420"/>
    <m/>
    <n v="1527980"/>
    <m/>
    <m/>
    <m/>
    <m/>
    <m/>
    <m/>
    <n v="1608400"/>
    <n v="1608400"/>
    <s v="OK"/>
    <n v="2"/>
  </r>
  <r>
    <x v="4"/>
    <s v="Putaendo"/>
    <s v="Provincia San Felipe-Los Andes"/>
    <x v="5"/>
    <s v="YO_EMP_SEM._Servicio_de_Apoyo_Integral_SSyO"/>
    <n v="5911"/>
    <n v="3"/>
    <n v="2412600"/>
    <n v="804200"/>
    <m/>
    <n v="3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20630"/>
    <m/>
    <n v="2291970"/>
    <m/>
    <m/>
    <m/>
    <m/>
    <m/>
    <m/>
    <n v="2412600"/>
    <n v="2412600"/>
    <s v="OK"/>
    <n v="2"/>
  </r>
  <r>
    <x v="4"/>
    <s v="San Felipe"/>
    <s v="Provincia San Felipe-Los Andes"/>
    <x v="5"/>
    <s v="YO_EMP_SEM._Servicio_de_Apoyo_Integral_SSyO"/>
    <n v="5911"/>
    <n v="13"/>
    <n v="10454600"/>
    <n v="804200"/>
    <m/>
    <n v="13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522730"/>
    <m/>
    <n v="9931870"/>
    <m/>
    <m/>
    <m/>
    <m/>
    <m/>
    <m/>
    <n v="10454600"/>
    <n v="10454600"/>
    <s v="OK"/>
    <n v="2"/>
  </r>
  <r>
    <x v="4"/>
    <s v="Santa María"/>
    <s v="Provincia San Felipe-Los Andes"/>
    <x v="5"/>
    <s v="YO_EMP_SEM._Servicio_de_Apoyo_Integral_SSyO"/>
    <n v="5911"/>
    <n v="6"/>
    <n v="4825200"/>
    <n v="804200"/>
    <m/>
    <n v="6"/>
    <x v="1"/>
    <x v="3"/>
    <s v="Adultos mayores"/>
    <s v="Adultos Mayores pertenecientes al Subistema de seguridades y 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241260"/>
    <m/>
    <n v="4583940"/>
    <m/>
    <m/>
    <m/>
    <m/>
    <m/>
    <m/>
    <n v="4825200"/>
    <n v="4825200"/>
    <s v="OK"/>
    <n v="2"/>
  </r>
  <r>
    <x v="4"/>
    <s v="Viña del Mar"/>
    <s v="Valparaíso-Viña del mar"/>
    <x v="5"/>
    <s v="YO_EMP_SEM._Servicio_de_Apoyo_Integral_SSyO"/>
    <n v="5911"/>
    <n v="25"/>
    <n v="20000000"/>
    <n v="800000"/>
    <m/>
    <n v="25"/>
    <x v="1"/>
    <x v="3"/>
    <s v="Campamento y barrios prioritarios"/>
    <s v="Pertenecientes a subsistema de seguridades y oportunidades radicadas en campamento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1000000"/>
    <m/>
    <n v="19000000"/>
    <m/>
    <m/>
    <m/>
    <m/>
    <m/>
    <m/>
    <n v="20000000"/>
    <n v="20000000"/>
    <s v="OK"/>
    <n v="2"/>
  </r>
  <r>
    <x v="4"/>
    <s v="Valparaíso"/>
    <s v="Valparaíso-Viña del mar"/>
    <x v="5"/>
    <s v="YO_EMP_SEM._Servicio_de_Apoyo_Integral_SSyO"/>
    <n v="5911"/>
    <n v="15"/>
    <n v="12000000"/>
    <n v="800000"/>
    <m/>
    <n v="15"/>
    <x v="1"/>
    <x v="3"/>
    <s v="Campamento y barrios prioritarios"/>
    <s v="Pertenecientes a subsistema de seguridades y oportunidades radicadas en campamento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4"/>
    <s v="Viña del Mar"/>
    <s v="Valparaíso-Viña del mar"/>
    <x v="5"/>
    <s v="YO_EMP_SEM._Servicio_de_Apoyo_Integral_SSyO"/>
    <n v="5911"/>
    <n v="20"/>
    <n v="16000000"/>
    <n v="800000"/>
    <m/>
    <n v="20"/>
    <x v="1"/>
    <x v="3"/>
    <s v="Niños, niñas y jóvenes"/>
    <s v="Jóvenes 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800000"/>
    <m/>
    <n v="15200000"/>
    <m/>
    <m/>
    <m/>
    <m/>
    <m/>
    <m/>
    <n v="16000000"/>
    <n v="16000000"/>
    <s v="OK"/>
    <n v="2"/>
  </r>
  <r>
    <x v="4"/>
    <s v="Valparaíso"/>
    <s v="Valparaíso-Viña del mar"/>
    <x v="5"/>
    <s v="YO_EMP_SEM._Servicio_de_Apoyo_Integral_SSyO"/>
    <n v="5911"/>
    <n v="15"/>
    <n v="12000000"/>
    <n v="800000"/>
    <m/>
    <n v="15"/>
    <x v="1"/>
    <x v="3"/>
    <s v="Niños, niñas y jóvenes"/>
    <s v="Jóvenes pertenecientes a subsistema de seguridades y oportunidades"/>
    <s v="SPP"/>
    <s v="Licitación Pública Regular"/>
    <m/>
    <n v="5911"/>
    <m/>
    <n v="1"/>
    <n v="-5934"/>
    <m/>
    <d v="2022-03-15T00:00:00"/>
    <n v="21"/>
    <d v="2022-04-05T00:00:00"/>
    <d v="2022-01-26T00:00:00"/>
    <n v="25"/>
    <d v="2022-02-20T00:00:00"/>
    <d v="2022-02-28T00:00:00"/>
    <n v="25"/>
    <d v="2022-03-25T00:00:00"/>
    <d v="2022-03-28T00:00:00"/>
    <n v="20"/>
    <d v="2022-04-17T00:00:00"/>
    <n v="9"/>
    <d v="2023-01-17T00:00:00"/>
    <d v="2023-03-18T00:00:00"/>
    <m/>
    <m/>
    <m/>
    <n v="600000"/>
    <m/>
    <n v="11400000"/>
    <m/>
    <m/>
    <m/>
    <m/>
    <m/>
    <m/>
    <n v="12000000"/>
    <n v="12000000"/>
    <s v="OK"/>
    <n v="2"/>
  </r>
  <r>
    <x v="5"/>
    <s v="Graneros"/>
    <s v="AC COM Territorio 1"/>
    <x v="0"/>
    <s v="Fortalecimiento_Planes_de_Trabajo_Comunitario"/>
    <n v="3882"/>
    <n v="20"/>
    <n v="9000000"/>
    <n v="450000"/>
    <n v="20"/>
    <m/>
    <x v="0"/>
    <x v="0"/>
    <s v="Grupo objetivo del Programa/Componente"/>
    <s v="Familias con precariedad económica y de vivienda."/>
    <s v="Listado Predeterminado"/>
    <s v="Licitación Pública Regular"/>
    <n v="1"/>
    <n v="3882"/>
    <n v="6"/>
    <n v="3"/>
    <s v="06-3882-03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</r>
  <r>
    <x v="5"/>
    <s v="Machalí"/>
    <s v="AC COM Territorio 1"/>
    <x v="0"/>
    <s v="Fortalecimiento_Planes_de_Trabajo_Comunitario"/>
    <n v="3882"/>
    <n v="20"/>
    <n v="9000000"/>
    <n v="450000"/>
    <n v="20"/>
    <m/>
    <x v="0"/>
    <x v="0"/>
    <s v="Familias que vivien en sectores rurales"/>
    <s v="Familias con precariedad económica y de vivienda."/>
    <s v="Listado Predeterminado"/>
    <s v="Licitación Pública Regular"/>
    <n v="1"/>
    <n v="3882"/>
    <n v="6"/>
    <n v="3"/>
    <s v="06-3882-03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</r>
  <r>
    <x v="5"/>
    <s v="Rengo"/>
    <s v="AC COM Territorio 1"/>
    <x v="0"/>
    <s v="Fortalecimiento_Planes_de_Trabajo_Comunitario"/>
    <n v="3882"/>
    <n v="20"/>
    <n v="9000000"/>
    <n v="450000"/>
    <n v="20"/>
    <m/>
    <x v="0"/>
    <x v="0"/>
    <s v="Grupo objetivo del Programa/Componente"/>
    <s v="Familias con precariedad económica y de vivienda."/>
    <s v="Listado Predeterminado"/>
    <s v="Licitación Pública Regular"/>
    <n v="1"/>
    <n v="3882"/>
    <n v="6"/>
    <n v="3"/>
    <s v="06-3882-03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</r>
  <r>
    <x v="5"/>
    <s v="San Fernando"/>
    <s v="AC COM Territorio 2"/>
    <x v="0"/>
    <s v="Fortalecimiento_Planes_de_Trabajo_Comunitario"/>
    <n v="3882"/>
    <n v="20"/>
    <n v="9000000"/>
    <n v="450000"/>
    <n v="20"/>
    <m/>
    <x v="0"/>
    <x v="0"/>
    <s v="Familias que vivien en sectores rurales"/>
    <s v="Familias con precariedad económica y de vivienda."/>
    <s v="Listado Predeterminado"/>
    <s v="Licitación Pública Regular"/>
    <n v="1"/>
    <n v="3882"/>
    <n v="6"/>
    <n v="3"/>
    <s v="06-3882-03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900000"/>
    <m/>
    <m/>
    <n v="8100000"/>
    <m/>
    <m/>
    <m/>
    <m/>
    <n v="9000000"/>
    <n v="9000000"/>
    <s v="OK"/>
    <n v="2"/>
  </r>
  <r>
    <x v="5"/>
    <s v="Nancagua"/>
    <s v="AC COM Territorio 2"/>
    <x v="0"/>
    <s v="Fortalecimiento_Planes_de_Trabajo_Comunitario"/>
    <n v="3882"/>
    <n v="15"/>
    <n v="6754419"/>
    <n v="450295"/>
    <n v="15"/>
    <m/>
    <x v="0"/>
    <x v="0"/>
    <s v="Grupo objetivo del Programa/Componente"/>
    <s v="Familias con precariedad económica y de vivienda."/>
    <s v="Listado Predeterminado"/>
    <s v="Licitación Pública Regular"/>
    <n v="1"/>
    <n v="3882"/>
    <n v="6"/>
    <n v="3"/>
    <s v="06-3882-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675442"/>
    <m/>
    <m/>
    <n v="6078977"/>
    <m/>
    <m/>
    <m/>
    <m/>
    <n v="6754419"/>
    <n v="6754419"/>
    <s v="OK"/>
    <n v="2"/>
  </r>
  <r>
    <x v="5"/>
    <s v="Lolol"/>
    <s v="AC COM Territorio 2"/>
    <x v="0"/>
    <s v="Fortalecimiento_Planes_de_Trabajo_Comunitario"/>
    <n v="3882"/>
    <n v="15"/>
    <n v="8190000"/>
    <n v="546000"/>
    <n v="15"/>
    <m/>
    <x v="0"/>
    <x v="0"/>
    <s v="Grupo objetivo del Programa/Componente"/>
    <s v="Familias con precariedad económica y de vivienda."/>
    <s v="Listado Predeterminado"/>
    <s v="Licitación Pública Regular"/>
    <n v="1"/>
    <n v="3882"/>
    <n v="6"/>
    <n v="3"/>
    <s v="06-3882--22"/>
    <m/>
    <m/>
    <m/>
    <s v="--"/>
    <d v="2022-02-23T00:00:00"/>
    <n v="21"/>
    <d v="2022-03-16T00:00:00"/>
    <d v="2022-03-21T00:00:00"/>
    <n v="25"/>
    <d v="2022-04-15T00:00:00"/>
    <d v="2022-05-02T00:00:00"/>
    <n v="20"/>
    <d v="2022-05-22T00:00:00"/>
    <n v="10"/>
    <d v="2023-03-22T00:00:00"/>
    <d v="2023-05-21T00:00:00"/>
    <m/>
    <m/>
    <m/>
    <m/>
    <n v="819000"/>
    <m/>
    <m/>
    <n v="7371000"/>
    <m/>
    <m/>
    <m/>
    <m/>
    <n v="8190000"/>
    <n v="8190000"/>
    <s v="OK"/>
    <n v="2"/>
  </r>
  <r>
    <x v="5"/>
    <s v="Rancagua"/>
    <s v="AC FAM Territorio 1"/>
    <x v="0"/>
    <s v="Fortalecimiento_Planes_de_Trabajo_Familiar"/>
    <n v="3881"/>
    <n v="20"/>
    <n v="11600000"/>
    <n v="580000"/>
    <n v="20"/>
    <m/>
    <x v="0"/>
    <x v="0"/>
    <s v="Personas con dependencia y cuidadores"/>
    <s v="Familia que cuente con un menor con condición de autismo o  sordera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</r>
  <r>
    <x v="5"/>
    <s v="Codegua"/>
    <s v="AC FAM Territorio 1"/>
    <x v="0"/>
    <s v="Fortalecimiento_Planes_de_Trabajo_Familiar"/>
    <n v="3881"/>
    <n v="15"/>
    <n v="8700000"/>
    <n v="580000"/>
    <n v="15"/>
    <m/>
    <x v="0"/>
    <x v="0"/>
    <s v="Familias que vivien en sectores rurales"/>
    <s v="Familias con precariedad económica y de vivienda.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</r>
  <r>
    <x v="5"/>
    <s v="Coinco"/>
    <s v="AC FAM Territorio 1"/>
    <x v="0"/>
    <s v="Fortalecimiento_Planes_de_Trabajo_Familiar"/>
    <n v="3881"/>
    <n v="15"/>
    <n v="8700000"/>
    <n v="580000"/>
    <n v="15"/>
    <m/>
    <x v="0"/>
    <x v="0"/>
    <s v="Grupo objetivo del Programa/Componente"/>
    <s v="Familias con precariedad económica y de vivienda.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870000"/>
    <m/>
    <m/>
    <n v="7830000"/>
    <m/>
    <m/>
    <m/>
    <m/>
    <n v="8700000"/>
    <n v="8700000"/>
    <s v="OK"/>
    <n v="2"/>
  </r>
  <r>
    <x v="5"/>
    <s v="Chimbarongo"/>
    <s v="AC FAM Territorio 2"/>
    <x v="0"/>
    <s v="Fortalecimiento_Planes_de_Trabajo_Familiar"/>
    <n v="3881"/>
    <n v="20"/>
    <n v="11600000"/>
    <n v="580000"/>
    <n v="20"/>
    <m/>
    <x v="0"/>
    <x v="0"/>
    <s v="Grupo objetivo del Programa/Componente"/>
    <s v="Familias con precariedad económica y de vivienda.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160000"/>
    <m/>
    <m/>
    <n v="10440000"/>
    <m/>
    <m/>
    <m/>
    <m/>
    <n v="11600000"/>
    <n v="11600000"/>
    <s v="OK"/>
    <n v="2"/>
  </r>
  <r>
    <x v="5"/>
    <s v="Paredones"/>
    <s v="AC FAM Territorio 2"/>
    <x v="0"/>
    <s v="Fortalecimiento_Planes_de_Trabajo_Familiar"/>
    <n v="3881"/>
    <n v="20"/>
    <n v="13360000"/>
    <n v="668000"/>
    <n v="20"/>
    <m/>
    <x v="0"/>
    <x v="0"/>
    <s v="Grupo objetivo del Programa/Componente"/>
    <s v="Familias con precariedad económica y de vivienda.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</r>
  <r>
    <x v="5"/>
    <s v="Litueche"/>
    <s v="AC FAM Territorio 2"/>
    <x v="0"/>
    <s v="Fortalecimiento_Planes_de_Trabajo_Familiar"/>
    <n v="3881"/>
    <n v="20"/>
    <n v="13360000"/>
    <n v="668000"/>
    <n v="20"/>
    <m/>
    <x v="0"/>
    <x v="0"/>
    <s v="Grupo objetivo del Programa/Componente"/>
    <s v="Familias con precariedad económica y de vivienda."/>
    <s v="Listado Predeterminado"/>
    <s v="Licitación Pública Regular"/>
    <n v="1"/>
    <n v="3881"/>
    <n v="6"/>
    <n v="4"/>
    <s v="06-3881--22"/>
    <m/>
    <m/>
    <m/>
    <s v="--"/>
    <d v="2022-02-28T00:00:00"/>
    <n v="21"/>
    <d v="2022-03-21T00:00:00"/>
    <d v="2022-03-23T00:00:00"/>
    <n v="25"/>
    <d v="2022-04-17T00:00:00"/>
    <d v="2022-05-04T00:00:00"/>
    <n v="20"/>
    <d v="2022-05-24T00:00:00"/>
    <n v="10"/>
    <d v="2023-03-24T00:00:00"/>
    <d v="2023-05-23T00:00:00"/>
    <m/>
    <m/>
    <m/>
    <m/>
    <n v="1336000"/>
    <m/>
    <m/>
    <n v="12024000"/>
    <m/>
    <m/>
    <m/>
    <m/>
    <n v="13360000"/>
    <n v="13360000"/>
    <s v="OK"/>
    <n v="2"/>
  </r>
  <r>
    <x v="5"/>
    <s v="Regional/Provincial"/>
    <s v="Provincia Cachapoal"/>
    <x v="1"/>
    <s v="Financiamiento_iniciativas_autogestionadas"/>
    <n v="3701"/>
    <n v="4"/>
    <n v="8352000"/>
    <n v="2088000"/>
    <n v="4"/>
    <m/>
    <x v="0"/>
    <x v="1"/>
    <s v="Grupo objetivo del Programa/Componente"/>
    <s v="organizaciones comunitarias, funcionales y territoriales, regidas por Ley 19.418, de las 16 comunas de la provincia de Cachapoal (exceptuando Machali)"/>
    <s v="Autogestionados"/>
    <s v="Licitación Pública Regular"/>
    <n v="1"/>
    <n v="3701"/>
    <n v="6"/>
    <n v="1"/>
    <s v="06-3701--22"/>
    <m/>
    <m/>
    <m/>
    <s v="--"/>
    <d v="2022-02-16T00:00:00"/>
    <n v="21"/>
    <d v="2022-03-09T00:00:00"/>
    <d v="2022-03-10T00:00:00"/>
    <n v="25"/>
    <d v="2022-04-04T00:00:00"/>
    <d v="2022-04-22T00:00:00"/>
    <n v="20"/>
    <d v="2022-05-12T00:00:00"/>
    <n v="6"/>
    <d v="2022-11-12T00:00:00"/>
    <d v="2023-01-12T00:00:00"/>
    <m/>
    <m/>
    <m/>
    <n v="8352000"/>
    <m/>
    <m/>
    <m/>
    <m/>
    <m/>
    <m/>
    <m/>
    <m/>
    <n v="8352000"/>
    <n v="8352000"/>
    <s v="OK"/>
    <n v="1"/>
  </r>
  <r>
    <x v="5"/>
    <s v="Pichilemu"/>
    <s v="Territorio 1"/>
    <x v="2"/>
    <s v="Accion_local_territorios_vulnerables"/>
    <n v="7233"/>
    <n v="1"/>
    <n v="35700000"/>
    <n v="35700000"/>
    <n v="1"/>
    <m/>
    <x v="1"/>
    <x v="2"/>
    <s v="Grupo objetivo del Programa/Componente"/>
    <s v="Familias con precariedad económica y de vivienda."/>
    <s v="Listado Predeterminado"/>
    <s v="Licitación Pública Regular"/>
    <n v="1"/>
    <n v="7233"/>
    <n v="6"/>
    <n v="2"/>
    <s v="06-7233--22"/>
    <m/>
    <m/>
    <m/>
    <s v="--"/>
    <d v="2022-01-27T00:00:00"/>
    <n v="21"/>
    <d v="2022-02-17T00:00:00"/>
    <d v="2022-02-21T00:00:00"/>
    <n v="25"/>
    <d v="2022-03-18T00:00:00"/>
    <d v="2022-03-25T00:00:00"/>
    <n v="20"/>
    <d v="2022-04-14T00:00:00"/>
    <n v="11"/>
    <d v="2023-03-14T00:00:00"/>
    <d v="2023-05-13T00:00:00"/>
    <m/>
    <m/>
    <m/>
    <n v="3570000"/>
    <m/>
    <n v="32130000"/>
    <m/>
    <m/>
    <m/>
    <m/>
    <m/>
    <m/>
    <n v="35700000"/>
    <n v="35700000"/>
    <s v="OK"/>
    <n v="2"/>
  </r>
  <r>
    <x v="5"/>
    <s v="San Fernando"/>
    <s v="APL Territorio 1"/>
    <x v="6"/>
    <s v="YO_TR_SSyO_Apoyo_a_tu_Plan_Laboral"/>
    <n v="8913"/>
    <n v="22"/>
    <n v="13992000"/>
    <n v="636000"/>
    <m/>
    <n v="22"/>
    <x v="1"/>
    <x v="3"/>
    <s v="Grupo objetivo del Programa/Componente"/>
    <s v="Familias del SSyO que requieran de un apoyo a Plan Laboral"/>
    <s v="SPP"/>
    <s v="Licitación Pública Regular"/>
    <n v="1"/>
    <n v="891301"/>
    <n v="6"/>
    <n v="1"/>
    <s v="06-8913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399200"/>
    <m/>
    <m/>
    <n v="12592800"/>
    <m/>
    <m/>
    <m/>
    <m/>
    <m/>
    <n v="13992000"/>
    <n v="13992000"/>
    <s v="OK"/>
    <n v="2"/>
  </r>
  <r>
    <x v="5"/>
    <s v="Santa Cruz"/>
    <s v="APL Territorio 1"/>
    <x v="6"/>
    <s v="YO_TR_SSyO_Apoyo_a_tu_Plan_Laboral"/>
    <n v="8913"/>
    <n v="20"/>
    <n v="12720000"/>
    <n v="636000"/>
    <m/>
    <n v="20"/>
    <x v="1"/>
    <x v="3"/>
    <s v="Grupo objetivo del Programa/Componente"/>
    <s v="Familias del SSyO que requieran de un apoyo a Plan Laboral"/>
    <s v="SPP"/>
    <s v="Licitación Pública Regular"/>
    <n v="1"/>
    <n v="891301"/>
    <n v="6"/>
    <n v="1"/>
    <s v="06-8913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72000"/>
    <m/>
    <m/>
    <n v="11448000"/>
    <m/>
    <m/>
    <m/>
    <m/>
    <m/>
    <n v="12720000"/>
    <n v="12720000"/>
    <s v="OK"/>
    <n v="2"/>
  </r>
  <r>
    <x v="5"/>
    <s v="Regional/Provincial"/>
    <s v="YEA CD Territorio 1"/>
    <x v="3"/>
    <s v="YO_EMPR._Avanzado"/>
    <n v="4883"/>
    <n v="30"/>
    <n v="28500000"/>
    <n v="950000"/>
    <n v="30"/>
    <m/>
    <x v="1"/>
    <x v="3"/>
    <s v="Grupo objetivo del Programa/Componente"/>
    <s v="Personas emprendedoras que requieren reducir brecha en comercio digital "/>
    <s v="Listado Predeterminado"/>
    <s v="Licitación Pública Regular"/>
    <n v="1"/>
    <n v="488301"/>
    <n v="6"/>
    <n v="1"/>
    <s v="06-488301-01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50000"/>
    <m/>
    <m/>
    <n v="25650000"/>
    <m/>
    <m/>
    <m/>
    <m/>
    <m/>
    <n v="28500000"/>
    <n v="28500000"/>
    <s v="OK"/>
    <n v="2"/>
  </r>
  <r>
    <x v="5"/>
    <s v="Regional/Provincial"/>
    <s v="YEA CD Territorio 1"/>
    <x v="3"/>
    <s v="YO_EMPR._Avanzado"/>
    <n v="4883"/>
    <n v="20"/>
    <n v="19000000"/>
    <n v="950000"/>
    <n v="20"/>
    <m/>
    <x v="1"/>
    <x v="3"/>
    <s v="Grupo objetivo del Programa/Componente"/>
    <s v="Personas emprendedoras que requieren reducir brecha en comercio digital "/>
    <s v="Listado Predeterminado"/>
    <s v="Licitación Pública Regular"/>
    <n v="1"/>
    <n v="488301"/>
    <n v="6"/>
    <n v="1"/>
    <s v="06-488301-01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900000"/>
    <m/>
    <m/>
    <n v="17100000"/>
    <m/>
    <m/>
    <m/>
    <m/>
    <m/>
    <n v="19000000"/>
    <n v="19000000"/>
    <s v="OK"/>
    <n v="2"/>
  </r>
  <r>
    <x v="5"/>
    <s v="Regional/Provincial"/>
    <s v="YEA CD Territorio 1"/>
    <x v="3"/>
    <s v="YO_EMPR._Avanzado"/>
    <n v="4883"/>
    <n v="10"/>
    <n v="9500000"/>
    <n v="950000"/>
    <n v="10"/>
    <m/>
    <x v="1"/>
    <x v="3"/>
    <s v="Grupo objetivo del Programa/Componente"/>
    <s v="Personas emprendedoras que requieren reducir brecha en comercio digital "/>
    <s v="Listado Predeterminado"/>
    <s v="Licitación Pública Regular"/>
    <n v="1"/>
    <n v="488301"/>
    <n v="6"/>
    <n v="1"/>
    <s v="06-488301-01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950000"/>
    <m/>
    <m/>
    <n v="8550000"/>
    <m/>
    <m/>
    <m/>
    <m/>
    <m/>
    <n v="9500000"/>
    <n v="9500000"/>
    <s v="OK"/>
    <n v="2"/>
  </r>
  <r>
    <x v="5"/>
    <s v="Codegua"/>
    <s v="YEB Territorio 1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Graneros"/>
    <s v="YEB Territorio 1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Mostazal"/>
    <s v="YEB Territorio 1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Rancagua"/>
    <s v="YEB Territorio 2"/>
    <x v="3"/>
    <s v="YO_EMPR._Básico"/>
    <n v="4881"/>
    <n v="30"/>
    <n v="27000000"/>
    <n v="900000"/>
    <n v="3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2700000"/>
    <m/>
    <m/>
    <n v="24300000"/>
    <m/>
    <m/>
    <m/>
    <m/>
    <n v="27000000"/>
    <n v="27000000"/>
    <s v="OK"/>
    <n v="2"/>
  </r>
  <r>
    <x v="5"/>
    <s v="Machalí"/>
    <s v="YEB Territorio 2"/>
    <x v="3"/>
    <s v="YO_EMPR._Básico"/>
    <n v="4881"/>
    <n v="15"/>
    <n v="13500000"/>
    <n v="900000"/>
    <n v="15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</r>
  <r>
    <x v="5"/>
    <s v="Requínoa"/>
    <s v="YEB Territorio 3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Quinta de Tilcoco"/>
    <s v="YEB Territorio 3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Rengo"/>
    <s v="YEB Territorio 3"/>
    <x v="3"/>
    <s v="YO_EMPR._Básico"/>
    <n v="4881"/>
    <n v="15"/>
    <n v="13500000"/>
    <n v="900000"/>
    <n v="15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</r>
  <r>
    <x v="5"/>
    <s v="Malloa"/>
    <s v="YEB Territorio 3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Olivar"/>
    <s v="YEB Territorio 4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Coinco"/>
    <s v="YEB Territorio 4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Doñihue"/>
    <s v="YEB Territorio 4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Coltauco"/>
    <s v="YEB Territorio 4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San Vicente"/>
    <s v="YEB Territorio 5"/>
    <x v="3"/>
    <s v="YO_EMPR._Básico"/>
    <n v="4881"/>
    <n v="15"/>
    <n v="13500000"/>
    <n v="900000"/>
    <n v="15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</r>
  <r>
    <x v="5"/>
    <s v="Peumo"/>
    <s v="YEB Territorio 5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ichidegua"/>
    <s v="YEB Territorio 5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Las Cabras"/>
    <s v="YEB Territorio 5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San Fernando"/>
    <s v="YEB Territorio 6"/>
    <x v="3"/>
    <s v="YO_EMPR._Básico"/>
    <n v="4881"/>
    <n v="20"/>
    <n v="18000000"/>
    <n v="900000"/>
    <n v="2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800000"/>
    <m/>
    <m/>
    <n v="16200000"/>
    <m/>
    <m/>
    <m/>
    <m/>
    <n v="18000000"/>
    <n v="18000000"/>
    <s v="OK"/>
    <n v="2"/>
  </r>
  <r>
    <x v="5"/>
    <s v="Chimbarongo"/>
    <s v="YEB Territorio 6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lacilla"/>
    <s v="YEB Territorio 6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Nancagua"/>
    <s v="YEB Territorio 7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Chépica"/>
    <s v="YEB Territorio 7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Santa Cruz"/>
    <s v="YEB Territorio 7"/>
    <x v="3"/>
    <s v="YO_EMPR._Básico"/>
    <n v="4881"/>
    <n v="15"/>
    <n v="13500000"/>
    <n v="900000"/>
    <n v="15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</r>
  <r>
    <x v="5"/>
    <s v="Palmilla"/>
    <s v="YEB Territorio 7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Lolol"/>
    <s v="YEB Territorio 8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umanque"/>
    <s v="YEB Territorio 8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aredones"/>
    <s v="YEB Territorio 8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eralillo"/>
    <s v="YEB Territorio 9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Marchigüe"/>
    <s v="YEB Territorio 9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Pichilemu"/>
    <s v="YEB Territorio 9"/>
    <x v="3"/>
    <s v="YO_EMPR._Básico"/>
    <n v="4881"/>
    <n v="15"/>
    <n v="13500000"/>
    <n v="900000"/>
    <n v="15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1350000"/>
    <m/>
    <m/>
    <n v="12150000"/>
    <m/>
    <m/>
    <m/>
    <m/>
    <n v="13500000"/>
    <n v="13500000"/>
    <s v="OK"/>
    <n v="2"/>
  </r>
  <r>
    <x v="5"/>
    <s v="La Estrella"/>
    <s v="YEB Territorio 10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Litueche"/>
    <s v="YEB Territorio 10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Navidad"/>
    <s v="YEB Territorio 10"/>
    <x v="3"/>
    <s v="YO_EMPR._Básico"/>
    <n v="4881"/>
    <n v="10"/>
    <n v="9000000"/>
    <n v="900000"/>
    <n v="10"/>
    <m/>
    <x v="0"/>
    <x v="3"/>
    <s v="Grupo objetivo del Programa/Componente"/>
    <s v="Mujeres jefas de hogar, campamentos, adultos mayores y emprendedores"/>
    <s v="SPP"/>
    <s v="Licitación Pública Regular"/>
    <n v="1"/>
    <n v="488101"/>
    <n v="6"/>
    <n v="3"/>
    <s v="06-488101-03-22"/>
    <m/>
    <d v="2022-03-16T00:00:00"/>
    <n v="23"/>
    <d v="2022-04-08T00:00:00"/>
    <d v="2022-02-23T00:00:00"/>
    <n v="22"/>
    <d v="2022-03-17T00:00:00"/>
    <d v="2022-03-21T00:00:00"/>
    <n v="21"/>
    <d v="2022-04-11T00:00:00"/>
    <d v="2022-04-25T00:00:00"/>
    <n v="20"/>
    <d v="2022-05-15T00:00:00"/>
    <n v="8"/>
    <d v="2023-01-15T00:00:00"/>
    <d v="2023-03-16T00:00:00"/>
    <m/>
    <m/>
    <m/>
    <m/>
    <n v="900000"/>
    <m/>
    <m/>
    <n v="8100000"/>
    <m/>
    <m/>
    <m/>
    <m/>
    <n v="9000000"/>
    <n v="9000000"/>
    <s v="OK"/>
    <n v="2"/>
  </r>
  <r>
    <x v="5"/>
    <s v="Regional/Provincial"/>
    <s v="FERIA Territorio 1"/>
    <x v="3"/>
    <s v="YO_EMPR._Feria_de_Emprendimiento"/>
    <n v="4889"/>
    <n v="30"/>
    <n v="16500000"/>
    <n v="550000"/>
    <n v="30"/>
    <m/>
    <x v="1"/>
    <x v="3"/>
    <s v="Grupo objetivo del Programa/Componente"/>
    <s v="Regular"/>
    <s v="Listado Predeterminado"/>
    <s v="Licitación Pública Regular"/>
    <n v="1"/>
    <n v="488901"/>
    <n v="6"/>
    <n v="4"/>
    <s v="06-488901-04-22"/>
    <m/>
    <m/>
    <m/>
    <s v="--"/>
    <d v="2022-06-09T00:00:00"/>
    <n v="20"/>
    <d v="2022-06-29T00:00:00"/>
    <d v="2022-07-04T00:00:00"/>
    <n v="15"/>
    <d v="2022-07-19T00:00:00"/>
    <d v="2022-07-25T00:00:00"/>
    <n v="20"/>
    <d v="2022-08-14T00:00:00"/>
    <n v="6"/>
    <d v="2023-02-14T00:00:00"/>
    <d v="2023-04-15T00:00:00"/>
    <m/>
    <m/>
    <m/>
    <m/>
    <m/>
    <m/>
    <m/>
    <m/>
    <n v="16500000"/>
    <m/>
    <m/>
    <m/>
    <n v="16500000"/>
    <n v="16500000"/>
    <s v="OK"/>
    <n v="1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G Territorio 1"/>
    <x v="3"/>
    <s v="YO_EMPR._Grupal"/>
    <n v="4891"/>
    <n v="5"/>
    <n v="7000000"/>
    <n v="1400000"/>
    <n v="5"/>
    <m/>
    <x v="1"/>
    <x v="4"/>
    <s v="Grupo objetivo del Programa/Componente"/>
    <s v="Organización productiva"/>
    <s v="Listado Predeterminado"/>
    <s v="Licitación Pública Regular"/>
    <n v="1"/>
    <n v="489101"/>
    <n v="6"/>
    <n v="2"/>
    <s v="06-489101-02-22"/>
    <m/>
    <m/>
    <m/>
    <m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700000"/>
    <m/>
    <m/>
    <n v="6300000"/>
    <m/>
    <m/>
    <m/>
    <m/>
    <m/>
    <n v="7000000"/>
    <n v="7000000"/>
    <s v="OK"/>
    <n v="2"/>
  </r>
  <r>
    <x v="5"/>
    <s v="Regional/Provincial"/>
    <s v="YES REGULAR T1"/>
    <x v="4"/>
    <s v="YO_EMP_SEM._Servicio_de_Apoyo_Integral_Regular"/>
    <n v="5811"/>
    <n v="80"/>
    <n v="68000000"/>
    <n v="850000"/>
    <n v="80"/>
    <m/>
    <x v="1"/>
    <x v="3"/>
    <s v="Grupo objetivo del Programa/Componente"/>
    <s v="Personas mayores de 18 años desocupados, cesantes u ocupado precario"/>
    <s v="SPP"/>
    <s v="Licitación Pública Regular"/>
    <n v="1"/>
    <n v="581101"/>
    <n v="6"/>
    <n v="1"/>
    <s v="06-58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6800000"/>
    <m/>
    <m/>
    <n v="61200000"/>
    <m/>
    <m/>
    <m/>
    <m/>
    <m/>
    <n v="68000000"/>
    <n v="68000000"/>
    <s v="OK"/>
    <n v="2"/>
  </r>
  <r>
    <x v="5"/>
    <s v="Regional/Provincial"/>
    <s v="YES REGULAR T2"/>
    <x v="4"/>
    <s v="YO_EMP_SEM._Servicio_de_Apoyo_Integral_Regular"/>
    <n v="5811"/>
    <n v="57"/>
    <n v="48450000"/>
    <n v="850000"/>
    <n v="57"/>
    <m/>
    <x v="1"/>
    <x v="3"/>
    <s v="Grupo objetivo del Programa/Componente"/>
    <s v="Personas mayores de 18 años desocupados, cesantes u ocupado precario"/>
    <s v="SPP"/>
    <s v="Licitación Pública Regular"/>
    <n v="1"/>
    <n v="581101"/>
    <n v="6"/>
    <n v="1"/>
    <s v="06-58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4845000"/>
    <m/>
    <m/>
    <n v="43605000"/>
    <m/>
    <m/>
    <m/>
    <m/>
    <m/>
    <n v="48450000"/>
    <n v="48450000"/>
    <s v="OK"/>
    <n v="2"/>
  </r>
  <r>
    <x v="5"/>
    <s v="Regional/Provincial"/>
    <s v="YES REGULAR T3"/>
    <x v="4"/>
    <s v="YO_EMP_SEM._Servicio_de_Apoyo_Integral_Regular"/>
    <n v="5811"/>
    <n v="37"/>
    <n v="31450000"/>
    <n v="850000"/>
    <n v="37"/>
    <m/>
    <x v="1"/>
    <x v="3"/>
    <s v="Grupo objetivo del Programa/Componente"/>
    <s v="Personas mayores de 18 años desocupados, cesantes u ocupado precario"/>
    <s v="SPP"/>
    <s v="Licitación Pública Regular"/>
    <n v="1"/>
    <n v="581101"/>
    <n v="6"/>
    <n v="1"/>
    <s v="06-58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3145000"/>
    <m/>
    <m/>
    <n v="28305000"/>
    <m/>
    <m/>
    <m/>
    <m/>
    <m/>
    <n v="31450000"/>
    <n v="31450000"/>
    <s v="OK"/>
    <n v="2"/>
  </r>
  <r>
    <x v="5"/>
    <s v="Regional/Provincial"/>
    <s v="YES REGULAR GENDARMERIA T1"/>
    <x v="4"/>
    <s v="YO_EMP_SEM._Servicio_de_Apoyo_Integral_Regular"/>
    <n v="5811"/>
    <n v="25"/>
    <n v="20745000"/>
    <n v="829800"/>
    <n v="25"/>
    <m/>
    <x v="1"/>
    <x v="3"/>
    <s v="Personas cumpliendo condena"/>
    <s v="Personas infractores de ley en sistema abierto"/>
    <s v="Listado Predeterminado"/>
    <s v="Licitación Pública Regular"/>
    <n v="1"/>
    <n v="581101"/>
    <n v="6"/>
    <n v="2"/>
    <s v="06-58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</r>
  <r>
    <x v="5"/>
    <s v="Regional/Provincial"/>
    <s v="YES REGULAR SENADIS T1"/>
    <x v="4"/>
    <s v="YO_EMP_SEM._Servicio_de_Apoyo_Integral_Regular"/>
    <n v="5811"/>
    <n v="25"/>
    <n v="20745000"/>
    <n v="829800"/>
    <n v="25"/>
    <m/>
    <x v="1"/>
    <x v="3"/>
    <s v="Personas con dependencia y cuidadores"/>
    <s v="Personas derivadas de programas SENADIS y TELETON"/>
    <s v="Listado Predeterminado"/>
    <s v="Licitación Pública Regular"/>
    <n v="1"/>
    <n v="581101"/>
    <n v="6"/>
    <n v="2"/>
    <s v="06-58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74500"/>
    <m/>
    <m/>
    <n v="18670500"/>
    <m/>
    <m/>
    <m/>
    <m/>
    <m/>
    <n v="20745000"/>
    <n v="20745000"/>
    <s v="OK"/>
    <n v="2"/>
  </r>
  <r>
    <x v="5"/>
    <s v="Codegua"/>
    <s v="YES SSyO Territorio 1"/>
    <x v="5"/>
    <s v="YO_EMP_SEM._Servicio_de_Apoyo_Integral_SSyO"/>
    <n v="5911"/>
    <n v="15"/>
    <n v="12000000"/>
    <n v="800000"/>
    <m/>
    <n v="1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</r>
  <r>
    <x v="5"/>
    <s v="Graneros"/>
    <s v="YES SSyO Territorio 1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Mostazal"/>
    <s v="YES SSyO Territorio 1"/>
    <x v="5"/>
    <s v="YO_EMP_SEM._Servicio_de_Apoyo_Integral_SSyO"/>
    <n v="5911"/>
    <n v="22"/>
    <n v="17600000"/>
    <n v="800000"/>
    <m/>
    <n v="22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760000"/>
    <m/>
    <m/>
    <n v="15840000"/>
    <m/>
    <m/>
    <m/>
    <m/>
    <m/>
    <n v="17600000"/>
    <n v="17600000"/>
    <s v="OK"/>
    <n v="2"/>
  </r>
  <r>
    <x v="5"/>
    <s v="Rancagua"/>
    <s v="YES SSyO Territorio 2"/>
    <x v="5"/>
    <s v="YO_EMP_SEM._Servicio_de_Apoyo_Integral_SSyO"/>
    <n v="5911"/>
    <n v="70"/>
    <n v="56000000"/>
    <n v="800000"/>
    <m/>
    <n v="7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5600000"/>
    <m/>
    <m/>
    <n v="50400000"/>
    <m/>
    <m/>
    <m/>
    <m/>
    <m/>
    <n v="56000000"/>
    <n v="56000000"/>
    <s v="OK"/>
    <n v="2"/>
  </r>
  <r>
    <x v="5"/>
    <s v="Machalí"/>
    <s v="YES SSyO Territorio 2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Quinta de Tilcoco"/>
    <s v="YES SSyO Territorio 3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Requínoa"/>
    <s v="YES SSyO Territorio 3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Malloa"/>
    <s v="YES SSyO Territorio 3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Rengo"/>
    <s v="YES SSyO Territorio 3"/>
    <x v="5"/>
    <s v="YO_EMP_SEM._Servicio_de_Apoyo_Integral_SSyO"/>
    <n v="5911"/>
    <n v="30"/>
    <n v="24000000"/>
    <n v="800000"/>
    <m/>
    <n v="3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400000"/>
    <m/>
    <m/>
    <n v="21600000"/>
    <m/>
    <m/>
    <m/>
    <m/>
    <m/>
    <n v="24000000"/>
    <n v="24000000"/>
    <s v="OK"/>
    <n v="2"/>
  </r>
  <r>
    <x v="5"/>
    <s v="Olivar"/>
    <s v="YES SSyO Territorio 4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Doñihue"/>
    <s v="YES SSyO Territorio 4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Coinco"/>
    <s v="YES SSyO Territorio 4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Coltauco"/>
    <s v="YES SSyO Territorio 4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San Vicente"/>
    <s v="YES SSyO Territorio 5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Peumo"/>
    <s v="YES SSyO Territorio 5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Pichidegua"/>
    <s v="YES SSyO Territorio 5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Las Cabras"/>
    <s v="YES SSyO Territorio 5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San Fernando"/>
    <s v="YES SSyO Territorio 6"/>
    <x v="5"/>
    <s v="YO_EMP_SEM._Servicio_de_Apoyo_Integral_SSyO"/>
    <n v="5911"/>
    <n v="35"/>
    <n v="28000000"/>
    <n v="800000"/>
    <m/>
    <n v="3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800000"/>
    <m/>
    <m/>
    <n v="25200000"/>
    <m/>
    <m/>
    <m/>
    <m/>
    <m/>
    <n v="28000000"/>
    <n v="28000000"/>
    <s v="OK"/>
    <n v="2"/>
  </r>
  <r>
    <x v="5"/>
    <s v="Chimbarongo"/>
    <s v="YES SSyO Territorio 6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Placilla"/>
    <s v="YES SSyO Territorio 6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Chépica"/>
    <s v="YES SSyO Territorio 7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Nancagua"/>
    <s v="YES SSyO Territorio 7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Santa Cruz"/>
    <s v="YES SSyO Territorio 7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Palmilla"/>
    <s v="YES SSyO Territorio 7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Lolol"/>
    <s v="YES SSyO Territorio 8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Paredones"/>
    <s v="YES SSyO Territorio 8"/>
    <x v="5"/>
    <s v="YO_EMP_SEM._Servicio_de_Apoyo_Integral_SSyO"/>
    <n v="5911"/>
    <n v="15"/>
    <n v="12000000"/>
    <n v="800000"/>
    <m/>
    <n v="1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</r>
  <r>
    <x v="5"/>
    <s v="Pumanque"/>
    <s v="YES SSyO Territorio 8"/>
    <x v="5"/>
    <s v="YO_EMP_SEM._Servicio_de_Apoyo_Integral_SSyO"/>
    <n v="5911"/>
    <n v="15"/>
    <n v="12000000"/>
    <n v="800000"/>
    <m/>
    <n v="1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</r>
  <r>
    <x v="5"/>
    <s v="Peralillo"/>
    <s v="YES SSyO Territorio 9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Marchihue"/>
    <s v="YES SSyO Territorio 9"/>
    <x v="5"/>
    <s v="YO_EMP_SEM._Servicio_de_Apoyo_Integral_SSyO"/>
    <n v="5911"/>
    <n v="20"/>
    <n v="16000000"/>
    <n v="800000"/>
    <m/>
    <n v="2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600000"/>
    <m/>
    <m/>
    <n v="14400000"/>
    <m/>
    <m/>
    <m/>
    <m/>
    <m/>
    <n v="16000000"/>
    <n v="16000000"/>
    <s v="OK"/>
    <n v="2"/>
  </r>
  <r>
    <x v="5"/>
    <s v="Pichilemu"/>
    <s v="YES SSyO Territorio 9"/>
    <x v="5"/>
    <s v="YO_EMP_SEM._Servicio_de_Apoyo_Integral_SSyO"/>
    <n v="5911"/>
    <n v="25"/>
    <n v="20000000"/>
    <n v="800000"/>
    <m/>
    <n v="25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La Estrella"/>
    <s v="YES SSyO Territorio 10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Litueche"/>
    <s v="YES SSyO Territorio 10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Navidad"/>
    <s v="YES SSyO Territorio 10"/>
    <x v="5"/>
    <s v="YO_EMP_SEM._Servicio_de_Apoyo_Integral_SSyO"/>
    <n v="5911"/>
    <n v="10"/>
    <n v="8000000"/>
    <n v="800000"/>
    <m/>
    <n v="10"/>
    <x v="1"/>
    <x v="3"/>
    <s v="Grupo objetivo del Programa/Componente"/>
    <s v="Personas mayores de 18 años desocupados, cesantes u ocupado precario pertenecientes al SSyO"/>
    <s v="SPP"/>
    <s v="Licitación Pública Regular"/>
    <n v="1"/>
    <n v="591101"/>
    <n v="6"/>
    <n v="1"/>
    <s v="06-591101-01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Regional/Provincial"/>
    <s v="YES SSyO Territorio Abriendo Camino"/>
    <x v="5"/>
    <s v="YO_EMP_SEM._Servicio_de_Apoyo_Integral_SSyO"/>
    <n v="5911"/>
    <n v="25"/>
    <n v="20080000"/>
    <n v="803200"/>
    <m/>
    <n v="25"/>
    <x v="1"/>
    <x v="3"/>
    <s v="Otro"/>
    <s v="Personas programa Abriendo Caminos"/>
    <s v="Listado Predeterminado"/>
    <s v="Licitación Pública Regular"/>
    <n v="1"/>
    <n v="591101"/>
    <n v="6"/>
    <n v="2"/>
    <s v="06-59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8000"/>
    <m/>
    <m/>
    <n v="18072000"/>
    <m/>
    <m/>
    <m/>
    <m/>
    <m/>
    <n v="20080000"/>
    <n v="20080000"/>
    <s v="OK"/>
    <n v="2"/>
  </r>
  <r>
    <x v="5"/>
    <s v="Regional/Provincial"/>
    <s v="YES SSyO Territorio Vinculo"/>
    <x v="5"/>
    <s v="YO_EMP_SEM._Servicio_de_Apoyo_Integral_SSyO"/>
    <n v="5911"/>
    <n v="25"/>
    <n v="20000000"/>
    <n v="800000"/>
    <m/>
    <n v="25"/>
    <x v="1"/>
    <x v="3"/>
    <s v="Otro"/>
    <s v="Personas programa Vinculo"/>
    <s v="Listado Predeterminado"/>
    <s v="Licitación Pública Regular"/>
    <n v="1"/>
    <n v="591101"/>
    <n v="6"/>
    <n v="2"/>
    <s v="06-59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2000000"/>
    <m/>
    <m/>
    <n v="18000000"/>
    <m/>
    <m/>
    <m/>
    <m/>
    <m/>
    <n v="20000000"/>
    <n v="20000000"/>
    <s v="OK"/>
    <n v="2"/>
  </r>
  <r>
    <x v="5"/>
    <s v="Rancagua"/>
    <s v="YES SSyO Territorio 1 Calle"/>
    <x v="5"/>
    <s v="YO_EMP_SEM._Servicio_de_Apoyo_Integral_SSyO"/>
    <n v="5911"/>
    <n v="15"/>
    <n v="12000000"/>
    <n v="800000"/>
    <m/>
    <n v="15"/>
    <x v="1"/>
    <x v="3"/>
    <s v="Otro"/>
    <s v="Personas en situación de calle"/>
    <s v="Listado Predeterminado"/>
    <s v="Licitación Pública Regular"/>
    <n v="1"/>
    <n v="591101"/>
    <n v="6"/>
    <n v="2"/>
    <s v="06-59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1200000"/>
    <m/>
    <m/>
    <n v="10800000"/>
    <m/>
    <m/>
    <m/>
    <m/>
    <m/>
    <n v="12000000"/>
    <n v="12000000"/>
    <s v="OK"/>
    <n v="2"/>
  </r>
  <r>
    <x v="5"/>
    <s v="Rengo"/>
    <s v="YES SSyO Territorio 1 Calle"/>
    <x v="5"/>
    <s v="YO_EMP_SEM._Servicio_de_Apoyo_Integral_SSyO"/>
    <n v="5911"/>
    <n v="10"/>
    <n v="8000000"/>
    <n v="800000"/>
    <m/>
    <n v="10"/>
    <x v="1"/>
    <x v="3"/>
    <s v="Otro"/>
    <s v="Personas en situación de calle"/>
    <s v="Listado Predeterminado"/>
    <s v="Licitación Pública Regular"/>
    <n v="1"/>
    <n v="591101"/>
    <n v="6"/>
    <n v="2"/>
    <s v="06-59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5"/>
    <s v="San Fernando"/>
    <s v="YES SSyO Territorio 1 Calle"/>
    <x v="5"/>
    <s v="YO_EMP_SEM._Servicio_de_Apoyo_Integral_SSyO"/>
    <n v="5911"/>
    <n v="10"/>
    <n v="8000000"/>
    <n v="800000"/>
    <m/>
    <n v="10"/>
    <x v="1"/>
    <x v="3"/>
    <s v="Otro"/>
    <s v="Personas en situación de calle"/>
    <s v="Listado Predeterminado"/>
    <s v="Licitación Pública Regular"/>
    <n v="1"/>
    <n v="591101"/>
    <n v="6"/>
    <n v="2"/>
    <s v="06-591101-02-22"/>
    <m/>
    <d v="2022-03-16T00:00:00"/>
    <n v="23"/>
    <d v="2022-04-08T00:00:00"/>
    <d v="2022-01-27T00:00:00"/>
    <n v="20"/>
    <d v="2022-02-16T00:00:00"/>
    <d v="2022-02-21T00:00:00"/>
    <n v="21"/>
    <d v="2022-03-14T00:00:00"/>
    <d v="2022-03-21T00:00:00"/>
    <n v="20"/>
    <d v="2022-04-10T00:00:00"/>
    <n v="8"/>
    <d v="2022-12-10T00:00:00"/>
    <d v="2023-02-08T00:00:00"/>
    <m/>
    <m/>
    <m/>
    <n v="800000"/>
    <m/>
    <m/>
    <n v="7200000"/>
    <m/>
    <m/>
    <m/>
    <m/>
    <m/>
    <n v="8000000"/>
    <n v="8000000"/>
    <s v="OK"/>
    <n v="2"/>
  </r>
  <r>
    <x v="6"/>
    <s v="Talca"/>
    <s v="Territorio 1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Curepto"/>
    <s v="Territorio 1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San Clemente"/>
    <s v="Territorio 1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San Rafael"/>
    <s v="Territorio 1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Yerbas Buenas"/>
    <s v="Territorio 2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Retiro"/>
    <s v="Territorio 2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Longaví"/>
    <s v="Territorio 2"/>
    <x v="0"/>
    <s v="Fortalecimiento_Planes_de_Trabajo_Comunitario"/>
    <n v="3882"/>
    <n v="19"/>
    <n v="8589319"/>
    <n v="452069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87"/>
    <m/>
    <m/>
    <m/>
    <m/>
    <m/>
    <n v="8589319"/>
    <n v="8589319"/>
    <s v="OK"/>
    <n v="2"/>
  </r>
  <r>
    <x v="6"/>
    <s v="Colbún"/>
    <s v="Territorio 2"/>
    <x v="0"/>
    <s v="Fortalecimiento_Planes_de_Trabajo_Comunitario"/>
    <n v="3882"/>
    <n v="19"/>
    <n v="8589323"/>
    <n v="452070"/>
    <n v="19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201"/>
    <s v="07"/>
    <n v="1"/>
    <s v="07-3882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858932"/>
    <m/>
    <m/>
    <n v="7730391"/>
    <m/>
    <m/>
    <m/>
    <m/>
    <m/>
    <n v="8589323"/>
    <n v="8589323"/>
    <s v="OK"/>
    <n v="2"/>
  </r>
  <r>
    <x v="6"/>
    <s v="Talca"/>
    <s v="Territorio 1"/>
    <x v="0"/>
    <s v="Fortalecimiento_Planes_de_Trabajo_Familiar"/>
    <n v="3881"/>
    <n v="20"/>
    <n v="17040000"/>
    <n v="852000"/>
    <n v="20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101"/>
    <s v="07"/>
    <n v="1"/>
    <s v="07-3881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</r>
  <r>
    <x v="6"/>
    <s v="Pencahue"/>
    <s v="Territorio 1"/>
    <x v="0"/>
    <s v="Fortalecimiento_Planes_de_Trabajo_Familiar"/>
    <n v="3881"/>
    <n v="20"/>
    <n v="17040000"/>
    <n v="852000"/>
    <n v="20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101"/>
    <s v="07"/>
    <n v="1"/>
    <s v="07-3881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</r>
  <r>
    <x v="6"/>
    <s v="Vichuquén"/>
    <s v="Territorio 2"/>
    <x v="0"/>
    <s v="Fortalecimiento_Planes_de_Trabajo_Familiar"/>
    <n v="3881"/>
    <n v="20"/>
    <n v="17040000"/>
    <n v="852000"/>
    <n v="20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101"/>
    <s v="07"/>
    <n v="1"/>
    <s v="07-3881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</r>
  <r>
    <x v="6"/>
    <s v="Licantén"/>
    <s v="Territorio 2"/>
    <x v="0"/>
    <s v="Fortalecimiento_Planes_de_Trabajo_Familiar"/>
    <n v="3881"/>
    <n v="20"/>
    <n v="17040000"/>
    <n v="852000"/>
    <n v="20"/>
    <m/>
    <x v="0"/>
    <x v="0"/>
    <s v="Familias que vivien en sectores rurales"/>
    <s v="Hogares  Vulnerables que vivan en territorios con alta ruralidad"/>
    <s v="Listado Predeterminado"/>
    <s v="Licitación Pública Regular"/>
    <n v="1"/>
    <n v="388101"/>
    <s v="07"/>
    <n v="1"/>
    <s v="07-3881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0"/>
    <d v="2023-02-08T00:00:00"/>
    <d v="2023-04-09T00:00:00"/>
    <m/>
    <m/>
    <m/>
    <n v="1704000"/>
    <m/>
    <m/>
    <n v="15336000"/>
    <m/>
    <m/>
    <m/>
    <m/>
    <m/>
    <n v="17040000"/>
    <n v="17040000"/>
    <s v="OK"/>
    <n v="2"/>
  </r>
  <r>
    <x v="6"/>
    <s v="Talca"/>
    <s v="Territorio 1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Curicó"/>
    <s v="Territorio 2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Linares"/>
    <s v="Territorio 3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Cauquenes"/>
    <s v="Territorio 4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Pencahue"/>
    <s v="Territorio 5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San Clemente"/>
    <s v="Territorio 6"/>
    <x v="1"/>
    <s v="Financiamiento_iniciativas_autogestionadas"/>
    <n v="3701"/>
    <n v="1"/>
    <n v="2088000"/>
    <n v="2088000"/>
    <n v="1"/>
    <m/>
    <x v="0"/>
    <x v="1"/>
    <s v="Grupo objetivo del Programa/Componente"/>
    <s v="Org territoriales y funcionales regidas bajo la ley 19418 con concentracion de hogares con RSH 60%  y de sectores Rurales"/>
    <s v="Autogestionados"/>
    <s v="Licitación Pública Regular"/>
    <n v="1"/>
    <n v="370101"/>
    <s v="07"/>
    <n v="1"/>
    <s v="07-370101-01-22"/>
    <m/>
    <m/>
    <m/>
    <s v="--"/>
    <d v="2022-06-25T00:00:00"/>
    <n v="10"/>
    <d v="2022-07-05T00:00:00"/>
    <d v="2022-07-06T00:00:00"/>
    <n v="10"/>
    <d v="2022-07-16T00:00:00"/>
    <d v="2022-08-02T00:00:00"/>
    <n v="15"/>
    <d v="2022-08-17T00:00:00"/>
    <n v="6"/>
    <d v="2023-02-17T00:00:00"/>
    <d v="2023-04-18T00:00:00"/>
    <m/>
    <m/>
    <m/>
    <m/>
    <m/>
    <m/>
    <m/>
    <n v="2088000"/>
    <m/>
    <m/>
    <m/>
    <m/>
    <n v="2088000"/>
    <n v="2088000"/>
    <s v="OK"/>
    <n v="1"/>
  </r>
  <r>
    <x v="6"/>
    <s v="Pencahue"/>
    <s v="Los Cristales"/>
    <x v="2"/>
    <s v="Accion_local_territorios_vulnerables"/>
    <n v="7233"/>
    <n v="1"/>
    <n v="35700000"/>
    <n v="35700000"/>
    <n v="1"/>
    <m/>
    <x v="1"/>
    <x v="2"/>
    <s v="Grupo objetivo del Programa/Componente"/>
    <s v="Comunidad con alta ruralidad localidad de  los Cristales"/>
    <s v="Listado Predeterminado con SPP"/>
    <s v="Licitación Pública Regular"/>
    <n v="1"/>
    <n v="723301"/>
    <s v="07"/>
    <n v="1"/>
    <s v="07-723301-01-22"/>
    <m/>
    <m/>
    <m/>
    <s v="--"/>
    <d v="2022-02-21T00:00:00"/>
    <n v="10"/>
    <d v="2022-03-03T00:00:00"/>
    <d v="2022-03-04T00:00:00"/>
    <n v="10"/>
    <d v="2022-03-14T00:00:00"/>
    <d v="2022-03-24T00:00:00"/>
    <n v="15"/>
    <d v="2022-04-08T00:00:00"/>
    <n v="11"/>
    <d v="2023-03-08T00:00:00"/>
    <d v="2023-05-07T00:00:00"/>
    <m/>
    <m/>
    <m/>
    <n v="3570000"/>
    <m/>
    <m/>
    <n v="32130000"/>
    <m/>
    <m/>
    <m/>
    <m/>
    <m/>
    <n v="35700000"/>
    <n v="35700000"/>
    <s v="OK"/>
    <n v="2"/>
  </r>
  <r>
    <x v="6"/>
    <s v="Curico"/>
    <s v="Territorio 1"/>
    <x v="6"/>
    <s v="YO_TR_SSyO_Apoyo_a_tu_Plan_Laboral"/>
    <n v="8913"/>
    <n v="20"/>
    <n v="12720000"/>
    <n v="636000"/>
    <m/>
    <n v="20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1272000"/>
    <m/>
    <m/>
    <n v="11448000"/>
    <m/>
    <m/>
    <m/>
    <m/>
    <n v="12720000"/>
    <n v="12720000"/>
    <s v="OK"/>
    <n v="2"/>
  </r>
  <r>
    <x v="6"/>
    <s v="Teno"/>
    <s v="Territorio 1"/>
    <x v="6"/>
    <s v="YO_TR_SSyO_Apoyo_a_tu_Plan_Laboral"/>
    <n v="8913"/>
    <n v="8"/>
    <n v="5088000"/>
    <n v="636000"/>
    <m/>
    <n v="8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</r>
  <r>
    <x v="6"/>
    <s v="Romeral"/>
    <s v="Territorio 1"/>
    <x v="6"/>
    <s v="YO_TR_SSyO_Apoyo_a_tu_Plan_Laboral"/>
    <n v="8913"/>
    <n v="8"/>
    <n v="5088000"/>
    <n v="636000"/>
    <m/>
    <n v="8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</r>
  <r>
    <x v="6"/>
    <s v="Molina"/>
    <s v="Territorio 1"/>
    <x v="6"/>
    <s v="YO_TR_SSyO_Apoyo_a_tu_Plan_Laboral"/>
    <n v="8913"/>
    <n v="8"/>
    <n v="5088000"/>
    <n v="636000"/>
    <m/>
    <n v="8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</r>
  <r>
    <x v="6"/>
    <s v="Sagrada Familia"/>
    <s v="Territorio 1"/>
    <x v="6"/>
    <s v="YO_TR_SSyO_Apoyo_a_tu_Plan_Laboral"/>
    <n v="8913"/>
    <n v="8"/>
    <n v="5088000"/>
    <n v="636000"/>
    <m/>
    <n v="8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</r>
  <r>
    <x v="6"/>
    <s v="Rauco"/>
    <s v="Territorio 1"/>
    <x v="6"/>
    <s v="YO_TR_SSyO_Apoyo_a_tu_Plan_Laboral"/>
    <n v="8913"/>
    <n v="8"/>
    <n v="5088000"/>
    <n v="636000"/>
    <m/>
    <n v="8"/>
    <x v="1"/>
    <x v="3"/>
    <s v="Grupo objetivo del Programa/Componente"/>
    <s v="Familias SSyOO "/>
    <s v="Listado Predeterminado con SPP"/>
    <s v="Licitación Pública Regular"/>
    <n v="1"/>
    <n v="891301"/>
    <s v="07"/>
    <n v="1"/>
    <s v="07-891301-01-22"/>
    <m/>
    <m/>
    <m/>
    <s v="--"/>
    <d v="2022-02-16T00:00:00"/>
    <n v="15"/>
    <d v="2022-03-03T00:00:00"/>
    <d v="2022-03-05T00:00:00"/>
    <n v="14"/>
    <d v="2022-03-19T00:00:00"/>
    <d v="2022-03-23T00:00:00"/>
    <n v="21"/>
    <d v="2022-04-13T00:00:00"/>
    <n v="8"/>
    <d v="2022-12-13T00:00:00"/>
    <d v="2023-02-11T00:00:00"/>
    <m/>
    <m/>
    <m/>
    <m/>
    <n v="508800"/>
    <m/>
    <m/>
    <n v="4579200"/>
    <m/>
    <m/>
    <m/>
    <m/>
    <n v="5088000"/>
    <n v="5088000"/>
    <s v="OK"/>
    <n v="2"/>
  </r>
  <r>
    <x v="6"/>
    <s v="CAUQUENES"/>
    <s v="Territorio 1"/>
    <x v="3"/>
    <s v="YO_EMPR._Avanzado"/>
    <n v="4883"/>
    <n v="15"/>
    <n v="14290905"/>
    <n v="952727"/>
    <n v="15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429090"/>
    <m/>
    <m/>
    <n v="12861815"/>
    <m/>
    <m/>
    <m/>
    <m/>
    <n v="14290905"/>
    <n v="14290905"/>
    <s v="OK"/>
    <n v="2"/>
  </r>
  <r>
    <x v="6"/>
    <s v="CHANCO"/>
    <s v="Territorio 1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EMPEDRADO"/>
    <s v="Territorio 1"/>
    <x v="3"/>
    <s v="YO_EMPR._Avanzado"/>
    <n v="4883"/>
    <n v="6"/>
    <n v="5716362"/>
    <n v="952727"/>
    <n v="6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571636"/>
    <m/>
    <m/>
    <n v="5144726"/>
    <m/>
    <m/>
    <m/>
    <m/>
    <n v="5716362"/>
    <n v="5716362"/>
    <s v="OK"/>
    <n v="2"/>
  </r>
  <r>
    <x v="6"/>
    <s v="PELLUHUE"/>
    <s v="Territorio 1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PARRAL"/>
    <s v="Territorio 1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RETIRO "/>
    <s v="Territorio 1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LONGAVI "/>
    <s v="Territorio 1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1"/>
    <s v="07-4883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LINARES"/>
    <s v="Territorio 2"/>
    <x v="3"/>
    <s v="YO_EMPR._Avanzado"/>
    <n v="4883"/>
    <n v="21"/>
    <n v="20007267"/>
    <n v="952727"/>
    <n v="21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00727"/>
    <m/>
    <m/>
    <n v="18006540"/>
    <m/>
    <m/>
    <m/>
    <m/>
    <n v="20007267"/>
    <n v="20007267"/>
    <s v="OK"/>
    <n v="2"/>
  </r>
  <r>
    <x v="6"/>
    <s v="VILLA ALEGRE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COLBUN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CONSTITUCION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YERBAS BUENAS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MAULE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SAN JAVIER"/>
    <s v="Territorio 2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2"/>
    <s v="07-4883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PELARCO"/>
    <s v="Territorio 3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SAN CLEMENTE"/>
    <s v="Territorio 3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SAN RAFAEL "/>
    <s v="Territorio 3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TALCA"/>
    <s v="Territorio 3"/>
    <x v="3"/>
    <s v="YO_EMPR._Avanzado"/>
    <n v="4883"/>
    <n v="25"/>
    <n v="23818175"/>
    <n v="952727"/>
    <n v="25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381818"/>
    <m/>
    <m/>
    <n v="21436357"/>
    <m/>
    <m/>
    <m/>
    <m/>
    <n v="23818175"/>
    <n v="23818175"/>
    <s v="OK"/>
    <n v="2"/>
  </r>
  <r>
    <x v="6"/>
    <s v="PENCAHUE"/>
    <s v="Territorio 3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CUREPTO"/>
    <s v="Territorio 3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RIO CLARO "/>
    <s v="Territorio 3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3"/>
    <s v="07-4883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TENO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ROMERAL"/>
    <s v="Territorio 4"/>
    <x v="3"/>
    <s v="YO_EMPR._Avanzado"/>
    <n v="4883"/>
    <n v="8"/>
    <n v="7621816"/>
    <n v="952727"/>
    <n v="8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762182"/>
    <m/>
    <m/>
    <n v="6859634"/>
    <m/>
    <m/>
    <m/>
    <m/>
    <n v="7621816"/>
    <n v="7621816"/>
    <s v="OK"/>
    <n v="2"/>
  </r>
  <r>
    <x v="6"/>
    <s v="SAGRADA FAMILIA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MOLINA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CURICO "/>
    <s v="Territorio 4"/>
    <x v="3"/>
    <s v="YO_EMPR._Avanzado"/>
    <n v="4883"/>
    <n v="22"/>
    <n v="20959994"/>
    <n v="952727"/>
    <n v="22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095999"/>
    <m/>
    <m/>
    <n v="18863995"/>
    <m/>
    <m/>
    <m/>
    <m/>
    <n v="20959994"/>
    <n v="20959994"/>
    <s v="OK"/>
    <n v="2"/>
  </r>
  <r>
    <x v="6"/>
    <s v="HUALAÑE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RAUCO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LICANTEN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VICHUQUEN"/>
    <s v="Territorio 4"/>
    <x v="3"/>
    <s v="YO_EMPR._Avanzado"/>
    <n v="4883"/>
    <n v="7"/>
    <n v="6669089"/>
    <n v="952727"/>
    <n v="7"/>
    <m/>
    <x v="0"/>
    <x v="3"/>
    <s v="Grupo objetivo del Programa/Componente"/>
    <s v="Actividad economica independiente en funcionamiento "/>
    <s v="SPP"/>
    <s v="Licitación Pública Regular"/>
    <n v="1"/>
    <n v="488301"/>
    <s v="07"/>
    <n v="4"/>
    <s v="07-4883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666909"/>
    <m/>
    <m/>
    <n v="6002180"/>
    <m/>
    <m/>
    <m/>
    <m/>
    <n v="6669089"/>
    <n v="6669089"/>
    <s v="OK"/>
    <n v="2"/>
  </r>
  <r>
    <x v="6"/>
    <s v="CAUQUENES"/>
    <s v="Territorio 1"/>
    <x v="3"/>
    <s v="YO_EMPR._Básico"/>
    <n v="4881"/>
    <n v="17"/>
    <n v="15250666"/>
    <n v="897098"/>
    <n v="17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</r>
  <r>
    <x v="6"/>
    <s v="CHANCO"/>
    <s v="Territorio 1"/>
    <x v="3"/>
    <s v="YO_EMPR._Básico"/>
    <n v="4881"/>
    <n v="12"/>
    <n v="10765176"/>
    <n v="897098"/>
    <n v="12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</r>
  <r>
    <x v="6"/>
    <s v="EMPEDRADO"/>
    <s v="Territorio 1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PELLUHUE"/>
    <s v="Territorio 1"/>
    <x v="3"/>
    <s v="YO_EMPR._Básico"/>
    <n v="4881"/>
    <n v="12"/>
    <n v="10765176"/>
    <n v="897098"/>
    <n v="12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</r>
  <r>
    <x v="6"/>
    <s v="PARRAL"/>
    <s v="Territorio 1"/>
    <x v="3"/>
    <s v="YO_EMPR._Básico"/>
    <n v="4881"/>
    <n v="17"/>
    <n v="15250666"/>
    <n v="897098"/>
    <n v="17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525067"/>
    <m/>
    <m/>
    <n v="13725599"/>
    <m/>
    <m/>
    <m/>
    <m/>
    <n v="15250666"/>
    <n v="15250666"/>
    <s v="OK"/>
    <n v="2"/>
  </r>
  <r>
    <x v="6"/>
    <s v="RETIRO "/>
    <s v="Territorio 1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LONGAVI "/>
    <s v="Territorio 1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1"/>
    <s v="07-488101-01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LINARES"/>
    <s v="Territorio 2"/>
    <x v="3"/>
    <s v="YO_EMPR._Básico"/>
    <n v="4881"/>
    <n v="20"/>
    <n v="17941960"/>
    <n v="897098"/>
    <n v="2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</r>
  <r>
    <x v="6"/>
    <s v="VILLA ALEGRE"/>
    <s v="Territorio 2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COLBUN"/>
    <s v="Territorio 2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CONSTITUCION"/>
    <s v="Territorio 2"/>
    <x v="3"/>
    <s v="YO_EMPR._Básico"/>
    <n v="4881"/>
    <n v="13"/>
    <n v="11662274"/>
    <n v="897098"/>
    <n v="13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</r>
  <r>
    <x v="6"/>
    <s v="YERBAS BUENAS"/>
    <s v="Territorio 2"/>
    <x v="3"/>
    <s v="YO_EMPR._Básico"/>
    <n v="4881"/>
    <n v="13"/>
    <n v="11662274"/>
    <n v="897098"/>
    <n v="13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166227"/>
    <m/>
    <m/>
    <n v="10496047"/>
    <m/>
    <m/>
    <m/>
    <m/>
    <n v="11662274"/>
    <n v="11662274"/>
    <s v="OK"/>
    <n v="2"/>
  </r>
  <r>
    <x v="6"/>
    <s v="MAULE"/>
    <s v="Territorio 2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SAN JAVIER"/>
    <s v="Territorio 2"/>
    <x v="3"/>
    <s v="YO_EMPR._Básico"/>
    <n v="4881"/>
    <n v="11"/>
    <n v="9868078"/>
    <n v="897098"/>
    <n v="11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2"/>
    <s v="07-488101-02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</r>
  <r>
    <x v="6"/>
    <s v="PELARCO"/>
    <s v="Territorio 3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SAN CLEMENTE"/>
    <s v="Territorio 3"/>
    <x v="3"/>
    <s v="YO_EMPR._Básico"/>
    <n v="4881"/>
    <n v="20"/>
    <n v="17941960"/>
    <n v="897098"/>
    <n v="2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794196"/>
    <m/>
    <m/>
    <n v="16147764"/>
    <m/>
    <m/>
    <m/>
    <m/>
    <n v="17941960"/>
    <n v="17941960"/>
    <s v="OK"/>
    <n v="2"/>
  </r>
  <r>
    <x v="6"/>
    <s v="SAN RAFAEL "/>
    <s v="Territorio 3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TALCA"/>
    <s v="Territorio 3"/>
    <x v="3"/>
    <s v="YO_EMPR._Básico"/>
    <n v="4881"/>
    <n v="25"/>
    <n v="22427450"/>
    <n v="897098"/>
    <n v="25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</r>
  <r>
    <x v="6"/>
    <s v="PENCAHUE"/>
    <s v="Territorio 3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CUREPTO"/>
    <s v="Territorio 3"/>
    <x v="3"/>
    <s v="YO_EMPR._Básico"/>
    <n v="4881"/>
    <n v="12"/>
    <n v="10765176"/>
    <n v="897098"/>
    <n v="12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1076518"/>
    <m/>
    <m/>
    <n v="9688658"/>
    <m/>
    <m/>
    <m/>
    <m/>
    <n v="10765176"/>
    <n v="10765176"/>
    <s v="OK"/>
    <n v="2"/>
  </r>
  <r>
    <x v="6"/>
    <s v="RIO CLARO "/>
    <s v="Territorio 3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3"/>
    <s v="07-488101-03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TENO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ROMERAL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SAGRADA FAMILIA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MOLINA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CURICO "/>
    <s v="Territorio 4"/>
    <x v="3"/>
    <s v="YO_EMPR._Básico"/>
    <n v="4881"/>
    <n v="25"/>
    <n v="22427450"/>
    <n v="897098"/>
    <n v="25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2242745"/>
    <m/>
    <m/>
    <n v="20184705"/>
    <m/>
    <m/>
    <m/>
    <m/>
    <n v="22427450"/>
    <n v="22427450"/>
    <s v="OK"/>
    <n v="2"/>
  </r>
  <r>
    <x v="6"/>
    <s v="HUALAÑE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RAUCO"/>
    <s v="Territorio 4"/>
    <x v="3"/>
    <s v="YO_EMPR._Básico"/>
    <n v="4881"/>
    <n v="10"/>
    <n v="8970980"/>
    <n v="897098"/>
    <n v="10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897098"/>
    <m/>
    <m/>
    <n v="8073882"/>
    <m/>
    <m/>
    <m/>
    <m/>
    <n v="8970980"/>
    <n v="8970980"/>
    <s v="OK"/>
    <n v="2"/>
  </r>
  <r>
    <x v="6"/>
    <s v="LICANTEN"/>
    <s v="Territorio 4"/>
    <x v="3"/>
    <s v="YO_EMPR._Básico"/>
    <n v="4881"/>
    <n v="11"/>
    <n v="9868078"/>
    <n v="897098"/>
    <n v="11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70"/>
    <m/>
    <m/>
    <m/>
    <m/>
    <n v="9868078"/>
    <n v="9868078"/>
    <s v="OK"/>
    <n v="2"/>
  </r>
  <r>
    <x v="6"/>
    <s v="VICHUQUEN"/>
    <s v="Territorio 4"/>
    <x v="3"/>
    <s v="YO_EMPR._Básico"/>
    <n v="4881"/>
    <n v="11"/>
    <n v="9868011"/>
    <n v="897092"/>
    <n v="11"/>
    <m/>
    <x v="0"/>
    <x v="3"/>
    <s v="Grupo objetivo del Programa/Componente"/>
    <s v="poblacion objetivo regular del programa con acceso preferente , Personas con dependencia y cuidadores, Familias que viven en sectores rurales"/>
    <s v="SPP"/>
    <s v="Licitación Pública Regular"/>
    <n v="1"/>
    <n v="488101"/>
    <s v="07"/>
    <n v="4"/>
    <s v="07-488101-04-22"/>
    <m/>
    <d v="2022-03-07T00:00:00"/>
    <n v="15"/>
    <d v="2022-03-22T00:00:00"/>
    <d v="2022-02-01T00:00:00"/>
    <n v="26"/>
    <d v="2022-02-27T00:00:00"/>
    <d v="2022-03-04T00:00:00"/>
    <n v="20"/>
    <d v="2022-03-24T00:00:00"/>
    <d v="2022-03-21T00:00:00"/>
    <n v="39"/>
    <d v="2022-04-29T00:00:00"/>
    <n v="7"/>
    <d v="2022-11-29T00:00:00"/>
    <d v="2023-01-28T00:00:00"/>
    <m/>
    <m/>
    <m/>
    <m/>
    <n v="986808"/>
    <m/>
    <m/>
    <n v="8881203"/>
    <m/>
    <m/>
    <m/>
    <m/>
    <n v="9868011"/>
    <n v="9868011"/>
    <s v="OK"/>
    <n v="2"/>
  </r>
  <r>
    <x v="6"/>
    <s v="Regional/Provincial"/>
    <s v="Regional/Provincial"/>
    <x v="3"/>
    <s v="YO_EMPR._Feria_de_Emprendimiento"/>
    <n v="4889"/>
    <n v="80"/>
    <n v="60000000"/>
    <n v="750000"/>
    <n v="80"/>
    <m/>
    <x v="1"/>
    <x v="3"/>
    <s v="Grupo objetivo del Programa/Componente"/>
    <s v="Actividad economica independiente en funcionamiento "/>
    <s v="Listado Predeterminado"/>
    <s v="Licitación Pública Regular"/>
    <n v="1"/>
    <n v="488901"/>
    <s v="07"/>
    <n v="1"/>
    <s v="07-488901-01-22"/>
    <m/>
    <m/>
    <m/>
    <s v="--"/>
    <d v="2022-07-28T00:00:00"/>
    <n v="10"/>
    <d v="2022-08-07T00:00:00"/>
    <d v="2022-08-14T00:00:00"/>
    <n v="10"/>
    <d v="2022-08-24T00:00:00"/>
    <d v="2022-08-25T00:00:00"/>
    <n v="21"/>
    <d v="2022-09-15T00:00:00"/>
    <n v="5"/>
    <d v="2023-02-15T00:00:00"/>
    <d v="2023-04-16T00:00:00"/>
    <m/>
    <m/>
    <m/>
    <m/>
    <m/>
    <m/>
    <m/>
    <m/>
    <n v="60000000"/>
    <m/>
    <m/>
    <m/>
    <n v="60000000"/>
    <n v="60000000"/>
    <s v="OK"/>
    <n v="1"/>
  </r>
  <r>
    <x v="6"/>
    <s v="CAUQUENES"/>
    <s v="Territorio 1"/>
    <x v="4"/>
    <s v="YO_EMP_SEM._Servicio_de_Apoyo_Integral_Regular"/>
    <n v="5811"/>
    <n v="10"/>
    <n v="8850000"/>
    <n v="885000"/>
    <n v="10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</r>
  <r>
    <x v="6"/>
    <s v="CHANCO"/>
    <s v="Territorio 1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PELLUHUE"/>
    <s v="Territorio 1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PARRAL"/>
    <s v="Territorio 1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RETIRO"/>
    <s v="Territorio 1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LONGAVI"/>
    <s v="Territorio 1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1"/>
    <s v="07-581101-01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LINARES"/>
    <s v="Territorio 2"/>
    <x v="4"/>
    <s v="YO_EMP_SEM._Servicio_de_Apoyo_Integral_Regular"/>
    <n v="5811"/>
    <n v="12"/>
    <n v="10620000"/>
    <n v="885000"/>
    <n v="12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</r>
  <r>
    <x v="6"/>
    <s v="VILLA ALEGRE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COLBUN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YERBAS BUENAS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PELARCO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RIO CLARO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SAN RAFAEL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MAULE"/>
    <s v="Territorio 2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2"/>
    <s v="07-581101-02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SAN JAVIER"/>
    <s v="Territorio 3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EMPEDRADO"/>
    <s v="Territorio 3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SAN CLEMENTE"/>
    <s v="Territorio 3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TALCA"/>
    <s v="Territorio 3"/>
    <x v="4"/>
    <s v="YO_EMP_SEM._Servicio_de_Apoyo_Integral_Regular"/>
    <n v="5811"/>
    <n v="18"/>
    <n v="15930000"/>
    <n v="885000"/>
    <n v="18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593000"/>
    <m/>
    <m/>
    <n v="14337000"/>
    <m/>
    <m/>
    <m/>
    <m/>
    <n v="15930000"/>
    <n v="15930000"/>
    <s v="OK"/>
    <n v="2"/>
  </r>
  <r>
    <x v="6"/>
    <s v="PENCAHUE"/>
    <s v="Territorio 3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CONSTITUCION"/>
    <s v="Territorio 3"/>
    <x v="4"/>
    <s v="YO_EMP_SEM._Servicio_de_Apoyo_Integral_Regular"/>
    <n v="5811"/>
    <n v="10"/>
    <n v="8850000"/>
    <n v="885000"/>
    <n v="10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885000"/>
    <m/>
    <m/>
    <n v="7965000"/>
    <m/>
    <m/>
    <m/>
    <m/>
    <n v="8850000"/>
    <n v="8850000"/>
    <s v="OK"/>
    <n v="2"/>
  </r>
  <r>
    <x v="6"/>
    <s v="CUREPTO"/>
    <s v="Territorio 3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3"/>
    <s v="07-581101-03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TENO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ROMERAL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CURICO"/>
    <s v="Territorio 4"/>
    <x v="4"/>
    <s v="YO_EMP_SEM._Servicio_de_Apoyo_Integral_Regular"/>
    <n v="5811"/>
    <n v="12"/>
    <n v="10620000"/>
    <n v="885000"/>
    <n v="12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062000"/>
    <m/>
    <m/>
    <n v="9558000"/>
    <m/>
    <m/>
    <m/>
    <m/>
    <n v="10620000"/>
    <n v="10620000"/>
    <s v="OK"/>
    <n v="2"/>
  </r>
  <r>
    <x v="6"/>
    <s v="MOLINA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SAGRADA FAMILIA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HUALAÑE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RAUCO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LICANTEN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VICHUQUEN"/>
    <s v="Territorio 4"/>
    <x v="4"/>
    <s v="YO_EMP_SEM._Servicio_de_Apoyo_Integral_Regular"/>
    <n v="5811"/>
    <n v="9"/>
    <n v="7965000"/>
    <n v="885000"/>
    <n v="9"/>
    <m/>
    <x v="1"/>
    <x v="3"/>
    <s v="Grupo objetivo del Programa/Componente"/>
    <s v="Personas cesantes, ocupados precarios con una idea de negocio , con acceso preferente a perfiles de usuario : Personas con dependencia y cuidadores, Familias que viven en sectores rurales"/>
    <s v="SPP"/>
    <s v="Licitación Pública Regular"/>
    <n v="1"/>
    <n v="581101"/>
    <s v="07"/>
    <n v="4"/>
    <s v="07-581101-04-22"/>
    <m/>
    <d v="2022-03-07T00:00:00"/>
    <n v="15"/>
    <d v="2022-03-22T00:00:00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796500"/>
    <m/>
    <m/>
    <n v="7168500"/>
    <m/>
    <m/>
    <m/>
    <m/>
    <n v="7965000"/>
    <n v="7965000"/>
    <s v="OK"/>
    <n v="2"/>
  </r>
  <r>
    <x v="6"/>
    <s v="TALCA"/>
    <s v="Territorio 5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n v="581101"/>
    <s v="07"/>
    <n v="5"/>
    <s v="07-581101-05-22"/>
    <m/>
    <m/>
    <m/>
    <s v="--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</r>
  <r>
    <x v="6"/>
    <s v="CURICO"/>
    <s v="Territorio 5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cesantes, ocupados precarios con una idea de negocio , perfiles de usuario tales como: Persona Cumpliendo Condena, Teleton"/>
    <s v="Listado Predeterminado con SPP"/>
    <s v="Licitación Pública Regular"/>
    <n v="1"/>
    <n v="581101"/>
    <s v="07"/>
    <n v="5"/>
    <s v="07-581101-05-22"/>
    <m/>
    <m/>
    <m/>
    <s v="--"/>
    <d v="2022-02-01T00:00:00"/>
    <n v="30"/>
    <d v="2022-03-03T00:00:00"/>
    <d v="2022-03-04T00:00:00"/>
    <n v="25"/>
    <d v="2022-03-29T00:00:00"/>
    <d v="2022-04-03T00:00:00"/>
    <n v="21"/>
    <d v="2022-04-24T00:00:00"/>
    <n v="8"/>
    <d v="2022-12-24T00:00:00"/>
    <d v="2023-02-22T00:00:00"/>
    <m/>
    <m/>
    <m/>
    <m/>
    <n v="1770000"/>
    <m/>
    <m/>
    <n v="15930000"/>
    <m/>
    <m/>
    <m/>
    <m/>
    <n v="17700000"/>
    <n v="17700000"/>
    <s v="OK"/>
    <n v="2"/>
  </r>
  <r>
    <x v="6"/>
    <s v="CAUQUENES"/>
    <s v="Territorio 1"/>
    <x v="5"/>
    <s v="YO_EMP_SEM._Servicio_de_Apoyo_Integral_SSyO"/>
    <n v="5911"/>
    <n v="50"/>
    <n v="40900000"/>
    <n v="818000"/>
    <m/>
    <n v="50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1"/>
    <s v="07-591101-01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</r>
  <r>
    <x v="6"/>
    <s v="CHANCO"/>
    <s v="Territorio 1"/>
    <x v="5"/>
    <s v="YO_EMP_SEM._Servicio_de_Apoyo_Integral_SSyO"/>
    <n v="5911"/>
    <n v="28"/>
    <n v="22904000"/>
    <n v="818000"/>
    <m/>
    <n v="28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1"/>
    <s v="07-591101-01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</r>
  <r>
    <x v="6"/>
    <s v="PELLUHUE"/>
    <s v="Territorio 1"/>
    <x v="5"/>
    <s v="YO_EMP_SEM._Servicio_de_Apoyo_Integral_SSyO"/>
    <n v="5911"/>
    <n v="34"/>
    <n v="27812000"/>
    <n v="818000"/>
    <m/>
    <n v="34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1"/>
    <s v="07-591101-01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781200"/>
    <m/>
    <m/>
    <n v="25030800"/>
    <m/>
    <m/>
    <m/>
    <m/>
    <n v="27812000"/>
    <n v="27812000"/>
    <s v="OK"/>
    <n v="2"/>
  </r>
  <r>
    <x v="6"/>
    <s v="PARRAL"/>
    <s v="Territorio 2"/>
    <x v="5"/>
    <s v="YO_EMP_SEM._Servicio_de_Apoyo_Integral_SSyO"/>
    <n v="5911"/>
    <n v="33"/>
    <n v="26994000"/>
    <n v="818000"/>
    <m/>
    <n v="33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2"/>
    <s v="07-591101-02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699400"/>
    <m/>
    <m/>
    <n v="24294600"/>
    <m/>
    <m/>
    <m/>
    <m/>
    <n v="26994000"/>
    <n v="26994000"/>
    <s v="OK"/>
    <n v="2"/>
  </r>
  <r>
    <x v="6"/>
    <s v="RETIRO"/>
    <s v="Territorio 2"/>
    <x v="5"/>
    <s v="YO_EMP_SEM._Servicio_de_Apoyo_Integral_SSyO"/>
    <n v="5911"/>
    <n v="23"/>
    <n v="18814000"/>
    <n v="818000"/>
    <m/>
    <n v="23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2"/>
    <s v="07-591101-02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</r>
  <r>
    <x v="6"/>
    <s v="LONGAVI"/>
    <s v="Territorio 2"/>
    <x v="5"/>
    <s v="YO_EMP_SEM._Servicio_de_Apoyo_Integral_SSyO"/>
    <n v="5911"/>
    <n v="35"/>
    <n v="28630000"/>
    <n v="818000"/>
    <m/>
    <n v="3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2"/>
    <s v="07-591101-02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</r>
  <r>
    <x v="6"/>
    <s v="LINARES"/>
    <s v="Territorio 2"/>
    <x v="5"/>
    <s v="YO_EMP_SEM._Servicio_de_Apoyo_Integral_SSyO"/>
    <n v="5911"/>
    <n v="50"/>
    <n v="40900000"/>
    <n v="818000"/>
    <m/>
    <n v="50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2"/>
    <s v="07-591101-02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090000"/>
    <m/>
    <m/>
    <n v="36810000"/>
    <m/>
    <m/>
    <m/>
    <m/>
    <n v="40900000"/>
    <n v="40900000"/>
    <s v="OK"/>
    <n v="2"/>
  </r>
  <r>
    <x v="6"/>
    <s v="SAN JAVIER"/>
    <s v="Territorio 3"/>
    <x v="5"/>
    <s v="YO_EMP_SEM._Servicio_de_Apoyo_Integral_SSyO"/>
    <n v="5911"/>
    <n v="35"/>
    <n v="28630000"/>
    <n v="818000"/>
    <m/>
    <n v="3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3"/>
    <s v="07-591101-03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</r>
  <r>
    <x v="6"/>
    <s v="VILLA ALEGRE"/>
    <s v="Territorio 3"/>
    <x v="5"/>
    <s v="YO_EMP_SEM._Servicio_de_Apoyo_Integral_SSyO"/>
    <n v="5911"/>
    <n v="35"/>
    <n v="28630000"/>
    <n v="818000"/>
    <m/>
    <n v="3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3"/>
    <s v="07-591101-03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</r>
  <r>
    <x v="6"/>
    <s v="COLBUN"/>
    <s v="Territorio 3"/>
    <x v="5"/>
    <s v="YO_EMP_SEM._Servicio_de_Apoyo_Integral_SSyO"/>
    <n v="5911"/>
    <n v="35"/>
    <n v="28630000"/>
    <n v="818000"/>
    <m/>
    <n v="3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3"/>
    <s v="07-591101-03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</r>
  <r>
    <x v="6"/>
    <s v="YERBAS BUENAS"/>
    <s v="Territorio 3"/>
    <x v="5"/>
    <s v="YO_EMP_SEM._Servicio_de_Apoyo_Integral_SSyO"/>
    <n v="5911"/>
    <n v="22"/>
    <n v="17996000"/>
    <n v="818000"/>
    <m/>
    <n v="22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3"/>
    <s v="07-591101-03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</r>
  <r>
    <x v="6"/>
    <s v="PELARCO"/>
    <s v="Territorio 4"/>
    <x v="5"/>
    <s v="YO_EMP_SEM._Servicio_de_Apoyo_Integral_SSyO"/>
    <n v="5911"/>
    <n v="22"/>
    <n v="17996000"/>
    <n v="818000"/>
    <m/>
    <n v="22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4"/>
    <s v="07-591101-04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799600"/>
    <m/>
    <m/>
    <n v="16196400"/>
    <m/>
    <m/>
    <m/>
    <m/>
    <n v="17996000"/>
    <n v="17996000"/>
    <s v="OK"/>
    <n v="2"/>
  </r>
  <r>
    <x v="6"/>
    <s v="RIO CLARO"/>
    <s v="Territorio 4"/>
    <x v="5"/>
    <s v="YO_EMP_SEM._Servicio_de_Apoyo_Integral_SSyO"/>
    <n v="5911"/>
    <n v="19"/>
    <n v="15542000"/>
    <n v="818000"/>
    <m/>
    <n v="19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4"/>
    <s v="07-591101-04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554200"/>
    <m/>
    <m/>
    <n v="13987800"/>
    <m/>
    <m/>
    <m/>
    <m/>
    <n v="15542000"/>
    <n v="15542000"/>
    <s v="OK"/>
    <n v="2"/>
  </r>
  <r>
    <x v="6"/>
    <s v="SAN CLEMENTE"/>
    <s v="Territorio 4"/>
    <x v="5"/>
    <s v="YO_EMP_SEM._Servicio_de_Apoyo_Integral_SSyO"/>
    <n v="5911"/>
    <n v="45"/>
    <n v="36810000"/>
    <n v="818000"/>
    <m/>
    <n v="4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4"/>
    <s v="07-591101-04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3681000"/>
    <m/>
    <m/>
    <n v="33129000"/>
    <m/>
    <m/>
    <m/>
    <m/>
    <n v="36810000"/>
    <n v="36810000"/>
    <s v="OK"/>
    <n v="2"/>
  </r>
  <r>
    <x v="6"/>
    <s v="SAN RAFAEL"/>
    <s v="Territorio 4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4"/>
    <s v="07-591101-04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TALCA"/>
    <s v="Territorio 4"/>
    <x v="5"/>
    <s v="YO_EMP_SEM._Servicio_de_Apoyo_Integral_SSyO"/>
    <n v="5911"/>
    <n v="70"/>
    <n v="57260000"/>
    <n v="818000"/>
    <m/>
    <n v="70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4"/>
    <s v="07-591101-04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5726000"/>
    <m/>
    <m/>
    <n v="51534000"/>
    <m/>
    <m/>
    <m/>
    <m/>
    <n v="57260000"/>
    <n v="57260000"/>
    <s v="OK"/>
    <n v="2"/>
  </r>
  <r>
    <x v="6"/>
    <s v="MAULE"/>
    <s v="Territorio 5"/>
    <x v="5"/>
    <s v="YO_EMP_SEM._Servicio_de_Apoyo_Integral_SSyO"/>
    <n v="5911"/>
    <n v="23"/>
    <n v="18814000"/>
    <n v="818000"/>
    <m/>
    <n v="23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5"/>
    <s v="07-591101-05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</r>
  <r>
    <x v="6"/>
    <s v="EMPEDRADO"/>
    <s v="Territorio 5"/>
    <x v="5"/>
    <s v="YO_EMP_SEM._Servicio_de_Apoyo_Integral_SSyO"/>
    <n v="5911"/>
    <n v="23"/>
    <n v="18814000"/>
    <n v="818000"/>
    <m/>
    <n v="23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5"/>
    <s v="07-591101-05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1881400"/>
    <m/>
    <m/>
    <n v="16932600"/>
    <m/>
    <m/>
    <m/>
    <m/>
    <n v="18814000"/>
    <n v="18814000"/>
    <s v="OK"/>
    <n v="2"/>
  </r>
  <r>
    <x v="6"/>
    <s v="PENCAHUE"/>
    <s v="Territorio 5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5"/>
    <s v="07-591101-05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CONSTITUCION"/>
    <s v="Territorio 5"/>
    <x v="5"/>
    <s v="YO_EMP_SEM._Servicio_de_Apoyo_Integral_SSyO"/>
    <n v="5911"/>
    <n v="35"/>
    <n v="28630000"/>
    <n v="818000"/>
    <m/>
    <n v="3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5"/>
    <s v="07-591101-05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863000"/>
    <m/>
    <m/>
    <n v="25767000"/>
    <m/>
    <m/>
    <m/>
    <m/>
    <n v="28630000"/>
    <n v="28630000"/>
    <s v="OK"/>
    <n v="2"/>
  </r>
  <r>
    <x v="6"/>
    <s v="CUREPTO"/>
    <s v="Territorio 5"/>
    <x v="5"/>
    <s v="YO_EMP_SEM._Servicio_de_Apoyo_Integral_SSyO"/>
    <n v="5911"/>
    <n v="28"/>
    <n v="22904000"/>
    <n v="818000"/>
    <m/>
    <n v="28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5"/>
    <s v="07-591101-05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290400"/>
    <m/>
    <m/>
    <n v="20613600"/>
    <m/>
    <m/>
    <m/>
    <m/>
    <n v="22904000"/>
    <n v="22904000"/>
    <s v="OK"/>
    <n v="2"/>
  </r>
  <r>
    <x v="6"/>
    <s v="CURICO"/>
    <s v="Territorio 6"/>
    <x v="5"/>
    <s v="YO_EMP_SEM._Servicio_de_Apoyo_Integral_SSyO"/>
    <n v="5911"/>
    <n v="61"/>
    <n v="49898000"/>
    <n v="818000"/>
    <m/>
    <n v="61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6"/>
    <s v="07-591101-06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4989800"/>
    <m/>
    <m/>
    <n v="44908200"/>
    <m/>
    <m/>
    <m/>
    <m/>
    <n v="49898000"/>
    <n v="49898000"/>
    <s v="OK"/>
    <n v="2"/>
  </r>
  <r>
    <x v="6"/>
    <s v="TENO"/>
    <s v="Territorio 6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6"/>
    <s v="07-591101-06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ROMERAL"/>
    <s v="Territorio 6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6"/>
    <s v="07-591101-06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MOLINA"/>
    <s v="Territorio 6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6"/>
    <s v="07-591101-06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SAGRADA FAMILIA"/>
    <s v="Territorio 7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7"/>
    <s v="07-591101-07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HUALAÑE"/>
    <s v="Territorio 7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7"/>
    <s v="07-591101-07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RAUCO"/>
    <s v="Territorio 7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7"/>
    <s v="07-591101-07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LICANTEN"/>
    <s v="Territorio 7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7"/>
    <s v="07-591101-07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6"/>
    <s v="VICHUQUEN"/>
    <s v="Territorio 7"/>
    <x v="5"/>
    <s v="YO_EMP_SEM._Servicio_de_Apoyo_Integral_SSyO"/>
    <n v="5911"/>
    <n v="25"/>
    <n v="20450000"/>
    <n v="818000"/>
    <m/>
    <n v="25"/>
    <x v="1"/>
    <x v="3"/>
    <s v="Grupo objetivo del Programa/Componente"/>
    <s v="Personas cesantes, ocupados precarios con una idea de negocio pertenecientes al Programa Familia, con acceso preferente a perfiles de usuario : Personas cumpliendo condena, Personas con dependencia y cuidadores, Mujeres víctimas de violencia, Familias que viven en sectores rurales, Pueblos originarios."/>
    <s v="SPP"/>
    <s v="Licitación Pública Regular"/>
    <n v="1"/>
    <n v="591101"/>
    <s v="07"/>
    <n v="7"/>
    <s v="07-591101-07-22"/>
    <m/>
    <d v="2022-03-07T00:00:00"/>
    <n v="15"/>
    <d v="2022-03-22T00:00:00"/>
    <d v="2022-02-01T00:00:00"/>
    <n v="30"/>
    <d v="2022-03-03T00:00:00"/>
    <d v="2022-03-04T00:00:00"/>
    <n v="26"/>
    <d v="2022-03-30T00:00:00"/>
    <d v="2022-04-04T00:00:00"/>
    <n v="21"/>
    <d v="2022-04-25T00:00:00"/>
    <n v="8"/>
    <d v="2022-12-25T00:00:00"/>
    <d v="2023-02-23T00:00:00"/>
    <m/>
    <m/>
    <m/>
    <m/>
    <n v="2045000"/>
    <m/>
    <m/>
    <n v="18405000"/>
    <m/>
    <m/>
    <m/>
    <m/>
    <n v="20450000"/>
    <n v="20450000"/>
    <s v="OK"/>
    <n v="2"/>
  </r>
  <r>
    <x v="7"/>
    <s v="Cañete"/>
    <s v="Provincia de Arauco"/>
    <x v="0"/>
    <s v="Fortalecimiento_Planes_de_Trabajo_Familiar"/>
    <n v="3881"/>
    <n v="30"/>
    <n v="18000000"/>
    <n v="600000"/>
    <n v="30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1"/>
    <s v="08-388101-01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</r>
  <r>
    <x v="7"/>
    <s v="Curanilahue"/>
    <s v="Provincia de Arauco"/>
    <x v="0"/>
    <s v="Fortalecimiento_Planes_de_Trabajo_Familiar"/>
    <n v="3881"/>
    <n v="36"/>
    <n v="21636000"/>
    <n v="601000"/>
    <n v="36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1"/>
    <s v="08-388101-01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63600"/>
    <m/>
    <m/>
    <n v="19472400"/>
    <m/>
    <m/>
    <m/>
    <m/>
    <n v="21636000"/>
    <n v="21636000"/>
    <s v="OK"/>
    <n v="2"/>
  </r>
  <r>
    <x v="7"/>
    <s v="Quilaco"/>
    <s v="Provincia de BioBío"/>
    <x v="0"/>
    <s v="Fortalecimiento_Planes_de_Trabajo_Familiar"/>
    <n v="3881"/>
    <n v="30"/>
    <n v="18000000"/>
    <n v="600000"/>
    <n v="30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2"/>
    <s v="08-388101-02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</r>
  <r>
    <x v="7"/>
    <s v="Santa Bárbara"/>
    <s v="Provincia de BioBío"/>
    <x v="0"/>
    <s v="Fortalecimiento_Planes_de_Trabajo_Familiar"/>
    <n v="3881"/>
    <n v="30"/>
    <n v="18000000"/>
    <n v="600000"/>
    <n v="30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2"/>
    <s v="08-388101-02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</r>
  <r>
    <x v="7"/>
    <s v="Alto Biobío"/>
    <s v="Provincia de BioBío"/>
    <x v="0"/>
    <s v="Fortalecimiento_Planes_de_Trabajo_Familiar"/>
    <n v="3881"/>
    <n v="35"/>
    <n v="21035000"/>
    <n v="601000"/>
    <n v="35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2"/>
    <s v="08-388101-02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3500"/>
    <m/>
    <m/>
    <n v="18931500"/>
    <m/>
    <m/>
    <m/>
    <m/>
    <n v="21035000"/>
    <n v="21035000"/>
    <s v="OK"/>
    <n v="2"/>
  </r>
  <r>
    <x v="7"/>
    <s v="Hualpén"/>
    <s v="Provincia de Concepción"/>
    <x v="0"/>
    <s v="Fortalecimiento_Planes_de_Trabajo_Familiar"/>
    <n v="3881"/>
    <n v="30"/>
    <n v="18000000"/>
    <n v="600000"/>
    <n v="30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3"/>
    <s v="08-388101-03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800000"/>
    <m/>
    <m/>
    <n v="16200000"/>
    <m/>
    <m/>
    <m/>
    <m/>
    <n v="18000000"/>
    <n v="18000000"/>
    <s v="OK"/>
    <n v="2"/>
  </r>
  <r>
    <x v="7"/>
    <s v="Santa Juana"/>
    <s v="Provincia de Concepción"/>
    <x v="0"/>
    <s v="Fortalecimiento_Planes_de_Trabajo_Familiar"/>
    <n v="3881"/>
    <n v="35"/>
    <n v="21013366"/>
    <n v="600382"/>
    <n v="35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3"/>
    <s v="08-388101-03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2101337"/>
    <m/>
    <m/>
    <n v="18912029"/>
    <m/>
    <m/>
    <m/>
    <m/>
    <n v="21013366"/>
    <n v="21013366"/>
    <s v="OK"/>
    <n v="2"/>
  </r>
  <r>
    <x v="7"/>
    <s v="Hualqui"/>
    <s v="Provincia de Concepción"/>
    <x v="0"/>
    <s v="Fortalecimiento_Planes_de_Trabajo_Familiar"/>
    <n v="3881"/>
    <n v="32"/>
    <n v="19200000"/>
    <n v="600000"/>
    <n v="32"/>
    <n v="0"/>
    <x v="0"/>
    <x v="0"/>
    <s v="Hogares del 60% de vulnerabilidad según RSH/niños, niñas y adolescentes hasta 18 años."/>
    <m/>
    <s v="Listado Predeterminado"/>
    <s v="Licitación Pública Regular"/>
    <n v="1"/>
    <n v="388101"/>
    <s v="08"/>
    <n v="3"/>
    <s v="08-388101-03-22"/>
    <m/>
    <m/>
    <m/>
    <s v="--"/>
    <d v="2022-02-25T00:00:00"/>
    <n v="20"/>
    <d v="2022-03-17T00:00:00"/>
    <d v="2022-03-21T00:00:00"/>
    <n v="15"/>
    <d v="2022-04-05T00:00:00"/>
    <d v="2022-04-11T00:00:00"/>
    <n v="10"/>
    <d v="2022-04-21T00:00:00"/>
    <n v="10"/>
    <d v="2023-02-21T00:00:00"/>
    <d v="2023-04-22T00:00:00"/>
    <m/>
    <m/>
    <m/>
    <m/>
    <n v="1920000"/>
    <m/>
    <m/>
    <n v="17280000"/>
    <m/>
    <m/>
    <m/>
    <m/>
    <n v="19200000"/>
    <n v="19200000"/>
    <s v="OK"/>
    <n v="2"/>
  </r>
  <r>
    <x v="7"/>
    <s v="Regional/Provincial"/>
    <s v="Provincia de Arauco"/>
    <x v="1"/>
    <s v="Financiamiento_iniciativas_autogestionadas"/>
    <n v="3701"/>
    <n v="3"/>
    <n v="6264000"/>
    <n v="2088000"/>
    <n v="3"/>
    <n v="0"/>
    <x v="0"/>
    <x v="1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n v="370101"/>
    <s v="08"/>
    <n v="1"/>
    <s v="08-370101-01-22"/>
    <m/>
    <m/>
    <m/>
    <s v="--"/>
    <d v="2022-04-10T00:00:00"/>
    <n v="15"/>
    <d v="2022-04-25T00:00:00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</r>
  <r>
    <x v="7"/>
    <s v="Regional/Provincial"/>
    <s v="Provincia de BioBío"/>
    <x v="1"/>
    <s v="Financiamiento_iniciativas_autogestionadas"/>
    <n v="3701"/>
    <n v="3"/>
    <n v="6264000"/>
    <n v="2088000"/>
    <n v="3"/>
    <n v="0"/>
    <x v="0"/>
    <x v="1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n v="370101"/>
    <s v="08"/>
    <n v="1"/>
    <s v="08-370101-01-22"/>
    <m/>
    <m/>
    <m/>
    <s v="--"/>
    <d v="2022-04-10T00:00:00"/>
    <n v="15"/>
    <d v="2022-04-25T00:00:00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6264000"/>
    <m/>
    <m/>
    <m/>
    <m/>
    <m/>
    <m/>
    <n v="6264000"/>
    <n v="6264000"/>
    <s v="OK"/>
    <n v="1"/>
  </r>
  <r>
    <x v="7"/>
    <s v="Regional/Provincial"/>
    <s v="Provincia de Concepción"/>
    <x v="1"/>
    <s v="Financiamiento_iniciativas_autogestionadas"/>
    <n v="3701"/>
    <n v="4"/>
    <n v="8352000"/>
    <n v="2088000"/>
    <n v="4"/>
    <n v="0"/>
    <x v="0"/>
    <x v="1"/>
    <s v="Grupo objetivo del Programa/Componente"/>
    <s v="En comunas que cumplan con el criterio de focalización del programa. Organizaciones Comunitarias, funcionales y territoriales, regidas por Ley 19.418. Otras relacionadas con alguna temática específica trabajada a nivel regional"/>
    <s v="Autogestionados"/>
    <s v="Licitación Pública Regular"/>
    <n v="1"/>
    <n v="370101"/>
    <s v="08"/>
    <n v="1"/>
    <s v="08-370101-01-22"/>
    <m/>
    <m/>
    <m/>
    <s v="--"/>
    <d v="2022-04-10T00:00:00"/>
    <n v="15"/>
    <d v="2022-04-25T00:00:00"/>
    <d v="2022-04-28T00:00:00"/>
    <n v="15"/>
    <d v="2022-05-13T00:00:00"/>
    <d v="2022-05-25T00:00:00"/>
    <n v="10"/>
    <d v="2022-06-04T00:00:00"/>
    <n v="6"/>
    <d v="2022-12-04T00:00:00"/>
    <d v="2023-02-02T00:00:00"/>
    <m/>
    <m/>
    <m/>
    <m/>
    <m/>
    <n v="8352000"/>
    <m/>
    <m/>
    <m/>
    <m/>
    <m/>
    <m/>
    <n v="8352000"/>
    <n v="8352000"/>
    <s v="OK"/>
    <n v="1"/>
  </r>
  <r>
    <x v="7"/>
    <s v="Talcahuano"/>
    <s v="Provincia de Concepción"/>
    <x v="2"/>
    <s v="Accion_local_territorios_vulnerables"/>
    <n v="7233"/>
    <n v="1"/>
    <n v="35700000"/>
    <n v="35700000"/>
    <n v="1"/>
    <n v="0"/>
    <x v="1"/>
    <x v="2"/>
    <s v="Grupo objetivo del Programa/Componente"/>
    <s v="Territorios vulnerables, siendo estos barrios para sectores urbanos, con alta presencia de familias en situación de vulnerabilidad. Con proyección para vincular el programa al ámbito público y privado"/>
    <s v="Listado Predeterminado"/>
    <s v="Licitación Pública Regular"/>
    <n v="1"/>
    <n v="723301"/>
    <s v="08"/>
    <n v="1"/>
    <s v="08-723301-01-22"/>
    <m/>
    <m/>
    <m/>
    <s v="--"/>
    <d v="2022-03-21T00:00:00"/>
    <n v="15"/>
    <d v="2022-04-05T00:00:00"/>
    <d v="2022-04-07T00:00:00"/>
    <n v="15"/>
    <d v="2022-04-22T00:00:00"/>
    <d v="2022-04-28T00:00:00"/>
    <n v="10"/>
    <d v="2022-05-08T00:00:00"/>
    <n v="11"/>
    <d v="2023-04-08T00:00:00"/>
    <d v="2023-06-07T00:00:00"/>
    <m/>
    <m/>
    <m/>
    <m/>
    <n v="3570000"/>
    <m/>
    <m/>
    <n v="32130000"/>
    <m/>
    <m/>
    <m/>
    <m/>
    <n v="35700000"/>
    <n v="35700000"/>
    <s v="OK"/>
    <n v="2"/>
  </r>
  <r>
    <x v="7"/>
    <s v="Arauco"/>
    <s v="ARAUCO - CONCEPCION 1"/>
    <x v="6"/>
    <s v="YO_TR_SSyO_Apoyo_a_tu_Plan_Laboral"/>
    <n v="8913"/>
    <n v="20"/>
    <n v="12720000"/>
    <n v="636000"/>
    <n v="0"/>
    <n v="20"/>
    <x v="1"/>
    <x v="3"/>
    <s v="Grupo objetivo del Programa/Componente"/>
    <s v="Personas mayores de 18 años pertenecientes al SSYO con trayectoria laboral y sesion laboral"/>
    <s v="SPP"/>
    <s v="Licitación Pública Regular"/>
    <n v="1"/>
    <n v="891301"/>
    <s v="08"/>
    <n v="1"/>
    <s v="08-891301-01-22"/>
    <m/>
    <d v="2022-03-15T00:00:00"/>
    <n v="21"/>
    <d v="2022-04-05T00:00:00"/>
    <d v="2022-01-21T00:00:00"/>
    <n v="20"/>
    <d v="2022-02-10T00:00:00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</r>
  <r>
    <x v="7"/>
    <s v="Curanilahue"/>
    <s v="ARAUCO - CONCEPCION 1"/>
    <x v="6"/>
    <s v="YO_TR_SSyO_Apoyo_a_tu_Plan_Laboral"/>
    <n v="8913"/>
    <n v="25"/>
    <n v="15900000"/>
    <n v="636000"/>
    <n v="0"/>
    <n v="25"/>
    <x v="1"/>
    <x v="3"/>
    <s v="Grupo objetivo del Programa/Componente"/>
    <s v="Personas mayores de 18 años pertenecientes al SSYO con trayectoria laboral y sesion laboral"/>
    <s v="SPP"/>
    <s v="Licitación Pública Regular"/>
    <n v="1"/>
    <n v="891301"/>
    <s v="08"/>
    <n v="1"/>
    <s v="08-891301-01-22"/>
    <m/>
    <d v="2022-03-15T00:00:00"/>
    <n v="21"/>
    <d v="2022-04-05T00:00:00"/>
    <d v="2022-01-21T00:00:00"/>
    <n v="20"/>
    <d v="2022-02-10T00:00:00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</r>
  <r>
    <x v="7"/>
    <s v="Lota"/>
    <s v="ARAUCO - CONCEPCION 1"/>
    <x v="6"/>
    <s v="YO_TR_SSyO_Apoyo_a_tu_Plan_Laboral"/>
    <n v="8913"/>
    <n v="20"/>
    <n v="12720000"/>
    <n v="636000"/>
    <n v="0"/>
    <n v="20"/>
    <x v="1"/>
    <x v="3"/>
    <s v="Grupo objetivo del Programa/Componente"/>
    <s v="Personas mayores de 18 años pertenecientes al SSYO con trayectoria laboral y sesion laboral"/>
    <s v="SPP"/>
    <s v="Licitación Pública Regular"/>
    <n v="1"/>
    <n v="891301"/>
    <s v="08"/>
    <n v="1"/>
    <s v="08-891301-01-22"/>
    <m/>
    <d v="2022-03-15T00:00:00"/>
    <n v="21"/>
    <d v="2022-04-05T00:00:00"/>
    <d v="2022-01-21T00:00:00"/>
    <n v="20"/>
    <d v="2022-02-10T00:00:00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272000"/>
    <m/>
    <m/>
    <n v="11448000"/>
    <m/>
    <m/>
    <m/>
    <m/>
    <m/>
    <n v="12720000"/>
    <n v="12720000"/>
    <s v="OK"/>
    <n v="2"/>
  </r>
  <r>
    <x v="7"/>
    <s v="Coronel"/>
    <s v="ARAUCO - CONCEPCION 1"/>
    <x v="6"/>
    <s v="YO_TR_SSyO_Apoyo_a_tu_Plan_Laboral"/>
    <n v="8913"/>
    <n v="25"/>
    <n v="15900000"/>
    <n v="636000"/>
    <n v="0"/>
    <n v="25"/>
    <x v="1"/>
    <x v="3"/>
    <s v="Grupo objetivo del Programa/Componente"/>
    <s v="Personas mayores de 18 años pertenecientes al SSYO con trayectoria laboral y sesion laboral"/>
    <s v="SPP"/>
    <s v="Licitación Pública Regular"/>
    <n v="1"/>
    <n v="891301"/>
    <s v="08"/>
    <n v="1"/>
    <s v="08-891301-01-22"/>
    <m/>
    <d v="2022-03-15T00:00:00"/>
    <n v="21"/>
    <d v="2022-04-05T00:00:00"/>
    <d v="2022-01-21T00:00:00"/>
    <n v="20"/>
    <d v="2022-02-10T00:00:00"/>
    <d v="2022-02-14T00:00:00"/>
    <n v="20"/>
    <d v="2022-03-06T00:00:00"/>
    <d v="2022-03-11T00:00:00"/>
    <n v="10"/>
    <d v="2022-03-21T00:00:00"/>
    <n v="8"/>
    <d v="2022-11-21T00:00:00"/>
    <d v="2023-01-20T00:00:00"/>
    <m/>
    <m/>
    <m/>
    <n v="1590000"/>
    <m/>
    <m/>
    <n v="14310000"/>
    <m/>
    <m/>
    <m/>
    <m/>
    <m/>
    <n v="15900000"/>
    <n v="15900000"/>
    <s v="OK"/>
    <n v="2"/>
  </r>
  <r>
    <x v="7"/>
    <s v="Tomé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Penco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Coronel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Concepción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Talcahuano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San Pedro de la Paz"/>
    <s v="CONCEPCION 1 AV"/>
    <x v="3"/>
    <s v="YO_EMPR._Avanzado"/>
    <n v="4883"/>
    <n v="16"/>
    <n v="15200000"/>
    <n v="950000"/>
    <n v="16"/>
    <n v="0"/>
    <x v="1"/>
    <x v="3"/>
    <s v="Grupo objetivo del Programa/Componente"/>
    <s v="Personas que realizan una actividad económica independiente, que estén en situación de pobreza (40% RSH). Sus ventas deben ser de $400.000 hasta $1500000 mensual. YEA FORMALIZACIÓN"/>
    <s v="Listado Predeterminado con SPP"/>
    <s v="Licitación Pública Regular"/>
    <n v="3"/>
    <n v="488303"/>
    <s v="08"/>
    <n v="1"/>
    <s v="08-488303-01-22"/>
    <m/>
    <m/>
    <m/>
    <s v="--"/>
    <d v="2022-05-18T00:00:00"/>
    <n v="15"/>
    <d v="2022-06-02T00:00:00"/>
    <d v="2022-06-06T00:00:00"/>
    <n v="15"/>
    <d v="2022-06-21T00:00:00"/>
    <d v="2022-06-24T00:00:00"/>
    <n v="10"/>
    <d v="2022-07-04T00:00:00"/>
    <n v="8"/>
    <d v="2023-03-04T00:00:00"/>
    <d v="2023-05-03T00:00:00"/>
    <m/>
    <m/>
    <m/>
    <m/>
    <m/>
    <m/>
    <n v="1520000"/>
    <m/>
    <m/>
    <n v="13680000"/>
    <m/>
    <m/>
    <n v="15200000"/>
    <n v="15200000"/>
    <s v="OK"/>
    <n v="2"/>
  </r>
  <r>
    <x v="7"/>
    <s v="Alto Biobío"/>
    <s v="BIOBIO 1"/>
    <x v="3"/>
    <s v="YO_EMPR._Básico"/>
    <n v="4881"/>
    <n v="14"/>
    <n v="14000000"/>
    <n v="1000000"/>
    <n v="14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3"/>
    <s v="08-488101-03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400000"/>
    <m/>
    <m/>
    <n v="12600000"/>
    <m/>
    <m/>
    <m/>
    <n v="14000000"/>
    <n v="14000000"/>
    <s v="OK"/>
    <n v="2"/>
  </r>
  <r>
    <x v="7"/>
    <s v="Antuco"/>
    <s v="BIOBIO 3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5"/>
    <s v="08-488101-05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Arauco"/>
    <s v="Arauco 2"/>
    <x v="3"/>
    <s v="YO_EMPR._Básico"/>
    <n v="4881"/>
    <n v="28"/>
    <n v="27160000"/>
    <n v="970000"/>
    <n v="28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2"/>
    <s v="08-488101-02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</r>
  <r>
    <x v="7"/>
    <s v="Cabrero"/>
    <s v="BIOBIO 3"/>
    <x v="3"/>
    <s v="YO_EMPR._Básico"/>
    <n v="4881"/>
    <n v="24"/>
    <n v="23040000"/>
    <n v="960000"/>
    <n v="24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5"/>
    <s v="08-488101-05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04000"/>
    <m/>
    <m/>
    <n v="20736000"/>
    <m/>
    <m/>
    <m/>
    <n v="23040000"/>
    <n v="23040000"/>
    <s v="OK"/>
    <n v="2"/>
  </r>
  <r>
    <x v="7"/>
    <s v="Cañete"/>
    <s v="Arauco 1"/>
    <x v="3"/>
    <s v="YO_EMPR._Básico"/>
    <n v="4881"/>
    <n v="25"/>
    <n v="25000000"/>
    <n v="1000000"/>
    <n v="2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1"/>
    <s v="08-488101-01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500000"/>
    <m/>
    <m/>
    <n v="22500000"/>
    <m/>
    <m/>
    <m/>
    <n v="25000000"/>
    <n v="25000000"/>
    <s v="OK"/>
    <n v="2"/>
  </r>
  <r>
    <x v="7"/>
    <s v="Chiguayante"/>
    <s v="CONCEPCION 1 "/>
    <x v="3"/>
    <s v="YO_EMPR._Básico"/>
    <n v="4881"/>
    <n v="50"/>
    <n v="47500000"/>
    <n v="950000"/>
    <n v="5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6"/>
    <s v="08-488101-06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</r>
  <r>
    <x v="7"/>
    <s v="Contulmo"/>
    <s v="Arauco 1"/>
    <x v="3"/>
    <s v="YO_EMPR._Básico"/>
    <n v="4881"/>
    <n v="20"/>
    <n v="20000000"/>
    <n v="100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1"/>
    <s v="08-488101-01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</r>
  <r>
    <x v="7"/>
    <s v="Coronel"/>
    <s v="CONCEPCION 2"/>
    <x v="3"/>
    <s v="YO_EMPR._Básico"/>
    <n v="4881"/>
    <n v="25"/>
    <n v="23750000"/>
    <n v="950000"/>
    <n v="2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7"/>
    <s v="08-488101-07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</r>
  <r>
    <x v="7"/>
    <s v="Curanilahue"/>
    <s v="Arauco 2"/>
    <x v="3"/>
    <s v="YO_EMPR._Básico"/>
    <n v="4881"/>
    <n v="28"/>
    <n v="27160000"/>
    <n v="970000"/>
    <n v="28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2"/>
    <s v="08-488101-02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716000"/>
    <m/>
    <m/>
    <n v="24444000"/>
    <m/>
    <m/>
    <m/>
    <n v="27160000"/>
    <n v="27160000"/>
    <s v="OK"/>
    <n v="2"/>
  </r>
  <r>
    <x v="7"/>
    <s v="Hualpén"/>
    <s v="CONCEPCION 1"/>
    <x v="3"/>
    <s v="YO_EMPR._Básico"/>
    <n v="4881"/>
    <n v="50"/>
    <n v="47500000"/>
    <n v="950000"/>
    <n v="5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6"/>
    <s v="08-488101-06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4750000"/>
    <m/>
    <m/>
    <n v="42750000"/>
    <m/>
    <m/>
    <m/>
    <n v="47500000"/>
    <n v="47500000"/>
    <s v="OK"/>
    <n v="2"/>
  </r>
  <r>
    <x v="7"/>
    <s v="Hualqui"/>
    <s v="CONCEPCION 4"/>
    <x v="3"/>
    <s v="YO_EMPR._Básico"/>
    <n v="4881"/>
    <n v="22"/>
    <n v="21120000"/>
    <n v="960000"/>
    <n v="2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9"/>
    <s v="08-488101-09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</r>
  <r>
    <x v="7"/>
    <s v="Laja"/>
    <s v="BIOBIO 3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5"/>
    <s v="08-488101-05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Los Álamos"/>
    <s v="Arauco 1"/>
    <x v="3"/>
    <s v="YO_EMPR._Básico"/>
    <n v="4881"/>
    <n v="29"/>
    <n v="28130000"/>
    <n v="970000"/>
    <n v="29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1"/>
    <s v="08-488101-01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813000"/>
    <m/>
    <m/>
    <n v="25317000"/>
    <m/>
    <m/>
    <m/>
    <n v="28130000"/>
    <n v="28130000"/>
    <s v="OK"/>
    <n v="2"/>
  </r>
  <r>
    <x v="7"/>
    <s v="Los Ángeles"/>
    <s v="BIOBIO 1"/>
    <x v="3"/>
    <s v="YO_EMPR._Básico"/>
    <n v="4881"/>
    <n v="40"/>
    <n v="38000000"/>
    <n v="950000"/>
    <n v="4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3"/>
    <s v="08-488101-03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</r>
  <r>
    <x v="7"/>
    <s v="Lota"/>
    <s v="CONCEPCION 2"/>
    <x v="3"/>
    <s v="YO_EMPR._Básico"/>
    <n v="4881"/>
    <n v="40"/>
    <n v="38000000"/>
    <n v="950000"/>
    <n v="4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7"/>
    <s v="08-488101-07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800000"/>
    <m/>
    <m/>
    <n v="34200000"/>
    <m/>
    <m/>
    <m/>
    <n v="38000000"/>
    <n v="38000000"/>
    <s v="OK"/>
    <n v="2"/>
  </r>
  <r>
    <x v="7"/>
    <s v="Mulchén"/>
    <s v="BIOBIO 2"/>
    <x v="3"/>
    <s v="YO_EMPR._Básico"/>
    <n v="4881"/>
    <n v="20"/>
    <n v="19200000"/>
    <n v="96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4"/>
    <s v="08-488101-04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</r>
  <r>
    <x v="7"/>
    <s v="Nacimiento"/>
    <s v="BIOBIO 2"/>
    <x v="3"/>
    <s v="YO_EMPR._Básico"/>
    <n v="4881"/>
    <n v="20"/>
    <n v="19200000"/>
    <n v="96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4"/>
    <s v="08-488101-04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</r>
  <r>
    <x v="7"/>
    <s v="Negrete"/>
    <s v="BIOBIO 2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4"/>
    <s v="08-488101-04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Quilaco"/>
    <s v="BIOBIO 1"/>
    <x v="3"/>
    <s v="YO_EMPR._Básico"/>
    <n v="4881"/>
    <n v="16"/>
    <n v="15360000"/>
    <n v="960000"/>
    <n v="16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3"/>
    <s v="08-488101-03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536000"/>
    <m/>
    <m/>
    <n v="13824000"/>
    <m/>
    <m/>
    <m/>
    <n v="15360000"/>
    <n v="15360000"/>
    <s v="OK"/>
    <n v="2"/>
  </r>
  <r>
    <x v="7"/>
    <s v="Quilleco"/>
    <s v="BIOBIO 2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4"/>
    <s v="08-488101-04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San Pedro de la Paz"/>
    <s v="CONCEPCION 4"/>
    <x v="3"/>
    <s v="YO_EMPR._Básico"/>
    <n v="4881"/>
    <n v="35"/>
    <n v="33250000"/>
    <n v="950000"/>
    <n v="3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9"/>
    <s v="08-488101-09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</r>
  <r>
    <x v="7"/>
    <s v="San Rosendo"/>
    <s v="BIOBIO 3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5"/>
    <s v="08-488101-05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Santa Bárbara"/>
    <s v="BIOBIO 1"/>
    <x v="3"/>
    <s v="YO_EMPR._Básico"/>
    <n v="4881"/>
    <n v="20"/>
    <n v="19200000"/>
    <n v="96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3"/>
    <s v="08-488101-03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</r>
  <r>
    <x v="7"/>
    <s v="Santa Juana"/>
    <s v="CONCEPCION 2"/>
    <x v="3"/>
    <s v="YO_EMPR._Básico"/>
    <n v="4881"/>
    <n v="22"/>
    <n v="21120000"/>
    <n v="960000"/>
    <n v="2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7"/>
    <s v="08-488101-07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</r>
  <r>
    <x v="7"/>
    <s v="Talcahuano"/>
    <s v="CONCEPCION 4"/>
    <x v="3"/>
    <s v="YO_EMPR._Básico"/>
    <n v="4881"/>
    <n v="35"/>
    <n v="33250000"/>
    <n v="950000"/>
    <n v="3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9"/>
    <s v="08-488101-09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</r>
  <r>
    <x v="7"/>
    <s v="Tirúa"/>
    <s v="Arauco 1"/>
    <x v="3"/>
    <s v="YO_EMPR._Básico"/>
    <n v="4881"/>
    <n v="20"/>
    <n v="20000000"/>
    <n v="100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1"/>
    <s v="08-488101-01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000000"/>
    <m/>
    <m/>
    <n v="18000000"/>
    <m/>
    <m/>
    <m/>
    <n v="20000000"/>
    <n v="20000000"/>
    <s v="OK"/>
    <n v="2"/>
  </r>
  <r>
    <x v="7"/>
    <s v="Tucapel"/>
    <s v="BIOBIO 2"/>
    <x v="3"/>
    <s v="YO_EMPR._Básico"/>
    <n v="4881"/>
    <n v="12"/>
    <n v="11520000"/>
    <n v="960000"/>
    <n v="12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4"/>
    <s v="08-488101-04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152000"/>
    <m/>
    <m/>
    <n v="10368000"/>
    <m/>
    <m/>
    <m/>
    <n v="11520000"/>
    <n v="11520000"/>
    <s v="OK"/>
    <n v="2"/>
  </r>
  <r>
    <x v="7"/>
    <s v="Yumbel"/>
    <s v="BIOBIO 3"/>
    <x v="3"/>
    <s v="YO_EMPR._Básico"/>
    <n v="4881"/>
    <n v="20"/>
    <n v="19200000"/>
    <n v="96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5"/>
    <s v="08-488101-05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1920000"/>
    <m/>
    <m/>
    <n v="17280000"/>
    <m/>
    <m/>
    <m/>
    <n v="19200000"/>
    <n v="19200000"/>
    <s v="OK"/>
    <n v="2"/>
  </r>
  <r>
    <x v="7"/>
    <s v="Lebu"/>
    <s v="Arauco 2"/>
    <x v="3"/>
    <s v="YO_EMPR._Básico"/>
    <n v="4881"/>
    <n v="25"/>
    <n v="24250000"/>
    <n v="970000"/>
    <n v="2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n v="1"/>
    <n v="488101"/>
    <s v="08"/>
    <n v="2"/>
    <s v="08-488101-02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425000"/>
    <m/>
    <m/>
    <n v="21825000"/>
    <m/>
    <m/>
    <m/>
    <n v="24250000"/>
    <n v="24250000"/>
    <s v="OK"/>
    <n v="2"/>
  </r>
  <r>
    <x v="7"/>
    <s v="Florida"/>
    <s v="CONCEPCION 3"/>
    <x v="3"/>
    <s v="YO_EMPR._Básico_Piloto"/>
    <n v="4872"/>
    <n v="22"/>
    <n v="21120000"/>
    <n v="960000"/>
    <n v="20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s v="487201"/>
    <s v="08"/>
    <s v="08"/>
    <s v="08-487201-08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112000"/>
    <m/>
    <m/>
    <n v="19008000"/>
    <m/>
    <m/>
    <m/>
    <n v="21120000"/>
    <n v="21120000"/>
    <s v="OK"/>
    <n v="2"/>
  </r>
  <r>
    <x v="7"/>
    <s v="Penco"/>
    <s v="CONCEPCION 3"/>
    <x v="3"/>
    <s v="YO_EMPR._Básico_Piloto"/>
    <n v="4872"/>
    <n v="25"/>
    <n v="23750000"/>
    <n v="950000"/>
    <n v="2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s v="487201"/>
    <s v="08"/>
    <s v="08"/>
    <s v="08-487201-08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</r>
  <r>
    <x v="7"/>
    <s v="Tomé"/>
    <s v="CONCEPCION 3"/>
    <x v="3"/>
    <s v="YO_EMPR._Básico_Piloto"/>
    <n v="4872"/>
    <n v="25"/>
    <n v="23750000"/>
    <n v="950000"/>
    <n v="25"/>
    <n v="0"/>
    <x v="0"/>
    <x v="3"/>
    <s v="Grupo objetivo del Programa/Componente"/>
    <s v="Personas que realizan una actividad económica independiente, que estén en situación de pobreza (40% RSH). Sus ventas deben ser de $130.001 hasta $900.000 mensual"/>
    <s v="SPP"/>
    <s v="Licitación Pública Regular"/>
    <s v="01"/>
    <s v="487201"/>
    <s v="08"/>
    <s v="08"/>
    <s v="08-487201-08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2375000"/>
    <m/>
    <m/>
    <n v="21375000"/>
    <m/>
    <m/>
    <m/>
    <n v="23750000"/>
    <n v="23750000"/>
    <s v="OK"/>
    <n v="2"/>
  </r>
  <r>
    <x v="7"/>
    <s v="Concepción"/>
    <s v="CONCEPCION 3 - REDISEÑO"/>
    <x v="3"/>
    <s v="YO_EMPR._Básico_Piloto"/>
    <n v="4872"/>
    <n v="35"/>
    <n v="33250000"/>
    <n v="950000"/>
    <n v="35"/>
    <n v="0"/>
    <x v="0"/>
    <x v="3"/>
    <s v="Grupo objetivo del Programa/Componente"/>
    <s v="YEB REDISEÑO"/>
    <s v="SPP"/>
    <s v="Licitación Pública Regular"/>
    <s v="02"/>
    <s v="487202"/>
    <s v="08"/>
    <s v="01"/>
    <s v="08-487202-01-22"/>
    <m/>
    <d v="2022-03-15T00:00:00"/>
    <n v="21"/>
    <d v="2022-04-05T00:00:00"/>
    <d v="2022-04-12T00:00:00"/>
    <n v="20"/>
    <d v="2022-05-02T00:00:00"/>
    <d v="2022-05-04T00:00:00"/>
    <n v="20"/>
    <d v="2022-05-24T00:00:00"/>
    <d v="2022-05-30T00:00:00"/>
    <n v="10"/>
    <d v="2022-06-09T00:00:00"/>
    <n v="7"/>
    <d v="2023-01-09T00:00:00"/>
    <d v="2023-03-10T00:00:00"/>
    <m/>
    <m/>
    <m/>
    <m/>
    <m/>
    <n v="3325000"/>
    <m/>
    <m/>
    <n v="29925000"/>
    <m/>
    <m/>
    <m/>
    <n v="33250000"/>
    <n v="33250000"/>
    <s v="OK"/>
    <n v="2"/>
  </r>
  <r>
    <x v="7"/>
    <s v="Regional/Provincial"/>
    <s v="Regional"/>
    <x v="3"/>
    <s v="YO_EMPR._Feria_de_Emprendimiento"/>
    <n v="4889"/>
    <n v="80"/>
    <n v="81420000"/>
    <n v="1017750"/>
    <n v="80"/>
    <n v="0"/>
    <x v="1"/>
    <x v="3"/>
    <s v="Grupo objetivo del Programa/Componente"/>
    <s v="Personas mayores de 18 años en situación de pobreza  (60% RSH), con iniciativa económica en funcionamiento y que hayan participado en un programa FOSIS (incluido FNDR)en un plazo no superior a 3 años."/>
    <s v="Listado Predeterminado"/>
    <s v="Licitación Pública Regular"/>
    <n v="4"/>
    <n v="488904"/>
    <s v="08"/>
    <n v="1"/>
    <s v="08-488904-01-22"/>
    <m/>
    <m/>
    <m/>
    <s v="--"/>
    <d v="2022-08-24T00:00:00"/>
    <n v="15"/>
    <d v="2022-09-08T00:00:00"/>
    <d v="2022-09-12T00:00:00"/>
    <n v="15"/>
    <d v="2022-09-27T00:00:00"/>
    <d v="2022-09-30T00:00:00"/>
    <n v="10"/>
    <d v="2022-10-10T00:00:00"/>
    <n v="7"/>
    <d v="2023-05-10T00:00:00"/>
    <d v="2023-07-09T00:00:00"/>
    <m/>
    <m/>
    <m/>
    <m/>
    <m/>
    <m/>
    <m/>
    <m/>
    <m/>
    <n v="81420000"/>
    <m/>
    <m/>
    <n v="81420000"/>
    <n v="81420000"/>
    <s v="OK"/>
    <n v="1"/>
  </r>
  <r>
    <x v="7"/>
    <s v="Regional/Provincial"/>
    <s v="CONCEPCIÓN  "/>
    <x v="4"/>
    <s v="YO_EMP_SEM._Servicio_de_Apoyo_Integral_Regular"/>
    <n v="5811"/>
    <n v="139"/>
    <n v="123015000"/>
    <n v="885000"/>
    <n v="139"/>
    <n v="0"/>
    <x v="1"/>
    <x v="3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n v="581101"/>
    <s v="08"/>
    <n v="1"/>
    <s v="08-581101-01-22"/>
    <m/>
    <d v="2022-03-15T00:00:00"/>
    <n v="21"/>
    <d v="2022-04-05T00:00:00"/>
    <d v="2022-03-22T00:00:00"/>
    <n v="20"/>
    <d v="2022-04-11T00:00:00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2301500"/>
    <m/>
    <m/>
    <n v="110713500"/>
    <m/>
    <m/>
    <m/>
    <m/>
    <n v="123015000"/>
    <n v="123015000"/>
    <s v="OK"/>
    <n v="2"/>
  </r>
  <r>
    <x v="7"/>
    <s v="Regional/Provincial"/>
    <s v="BIOBÍO"/>
    <x v="4"/>
    <s v="YO_EMP_SEM._Servicio_de_Apoyo_Integral_Regular"/>
    <n v="5811"/>
    <n v="125"/>
    <n v="110625000"/>
    <n v="885000"/>
    <n v="125"/>
    <n v="0"/>
    <x v="1"/>
    <x v="3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n v="581101"/>
    <s v="08"/>
    <n v="2"/>
    <s v="08-581101-02-22"/>
    <m/>
    <d v="2022-03-15T00:00:00"/>
    <n v="21"/>
    <d v="2022-04-05T00:00:00"/>
    <d v="2022-03-22T00:00:00"/>
    <n v="20"/>
    <d v="2022-04-11T00:00:00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</r>
  <r>
    <x v="7"/>
    <s v="Regional/Provincial"/>
    <s v="ARAUCO"/>
    <x v="4"/>
    <s v="YO_EMP_SEM._Servicio_de_Apoyo_Integral_Regular"/>
    <n v="5811"/>
    <n v="125"/>
    <n v="110625000"/>
    <n v="885000"/>
    <n v="125"/>
    <n v="0"/>
    <x v="1"/>
    <x v="3"/>
    <s v="Grupo objetivo del Programa/Componente"/>
    <s v="Hombres y mujeres mayores de 18 años, en situación de pobreza extrema y/o vulnerabilidad, desocupados, ocupados precarios o inactivos, con idea de negocios, que no hayan participado en el programa al menos 2 años antes. "/>
    <s v="SPP"/>
    <s v="Licitación Pública Regular"/>
    <n v="1"/>
    <n v="581101"/>
    <s v="08"/>
    <n v="3"/>
    <s v="08-581101-03-22"/>
    <m/>
    <d v="2022-03-15T00:00:00"/>
    <n v="21"/>
    <d v="2022-04-05T00:00:00"/>
    <d v="2022-03-22T00:00:00"/>
    <n v="20"/>
    <d v="2022-04-11T00:00:00"/>
    <d v="2022-04-13T00:00:00"/>
    <n v="20"/>
    <d v="2022-05-03T00:00:00"/>
    <d v="2022-05-06T00:00:00"/>
    <n v="10"/>
    <d v="2022-05-16T00:00:00"/>
    <n v="8"/>
    <d v="2023-01-16T00:00:00"/>
    <d v="2023-03-17T00:00:00"/>
    <m/>
    <m/>
    <m/>
    <m/>
    <n v="11062500"/>
    <m/>
    <m/>
    <n v="99562500"/>
    <m/>
    <m/>
    <m/>
    <m/>
    <n v="110625000"/>
    <n v="110625000"/>
    <s v="OK"/>
    <n v="2"/>
  </r>
  <r>
    <x v="7"/>
    <s v="Regional/Provincial"/>
    <s v="CONCEPCIÓN YES Casos Sociales"/>
    <x v="4"/>
    <s v="YO_EMP_SEM._Servicio_de_Apoyo_Integral_Regular"/>
    <n v="5811"/>
    <n v="40"/>
    <n v="35400000"/>
    <n v="885000"/>
    <n v="40"/>
    <n v="0"/>
    <x v="1"/>
    <x v="3"/>
    <s v="Grupo objetivo del Programa/Componente"/>
    <s v="Hombres y mujeres mayores de 18 años, en situación de pobreza extrema y/o vulnerabilidad, desocupados, ocupados precarios o inactivos, con idea de negocios, que se califique como un caso social, acreditado con un informe socioeconomico.  "/>
    <s v="Listado Predeterminado con SPP"/>
    <s v="Licitación Pública Regular"/>
    <n v="2"/>
    <n v="581102"/>
    <s v="08"/>
    <n v="1"/>
    <s v="08-581102-01-22"/>
    <m/>
    <m/>
    <m/>
    <s v="--"/>
    <d v="2022-04-05T00:00:00"/>
    <n v="15"/>
    <d v="2022-04-20T00:00:00"/>
    <d v="2022-04-22T00:00:00"/>
    <n v="15"/>
    <d v="2022-05-07T00:00:00"/>
    <d v="2022-05-12T00:00:00"/>
    <n v="10"/>
    <d v="2022-05-22T00:00:00"/>
    <n v="8"/>
    <d v="2023-01-22T00:00:00"/>
    <d v="2023-03-23T00:00:00"/>
    <m/>
    <m/>
    <m/>
    <m/>
    <m/>
    <n v="3540000"/>
    <m/>
    <m/>
    <n v="31860000"/>
    <m/>
    <m/>
    <m/>
    <n v="35400000"/>
    <n v="35400000"/>
    <s v="OK"/>
    <n v="2"/>
  </r>
  <r>
    <x v="7"/>
    <s v="Regional/Provincial"/>
    <s v="Regional"/>
    <x v="4"/>
    <s v="YO_EMP_SEM._Servicio_de_Apoyo_Integral_Regular"/>
    <n v="5811"/>
    <n v="30"/>
    <n v="26550000"/>
    <n v="885000"/>
    <n v="30"/>
    <n v="0"/>
    <x v="1"/>
    <x v="3"/>
    <s v="Personas con dependencia y cuidadores"/>
    <s v="Hombres y mujeres mayores de 18 años, en situación de pobreza extrema y/o vulnerabilidad, desocupados, ocupados precarios o inactivos, con idea de negocios, que presenten situación de discapacidad o sus cuidadores que cumplan el perfil del programa. Provenientes de Teletón."/>
    <s v="Listado Predeterminado"/>
    <s v="Licitación Pública Regular"/>
    <n v="3"/>
    <n v="581103"/>
    <s v="08"/>
    <n v="1"/>
    <s v="08-581103-01-22"/>
    <m/>
    <m/>
    <m/>
    <s v="--"/>
    <d v="2022-04-08T00:00:00"/>
    <n v="15"/>
    <d v="2022-04-23T00:00:00"/>
    <d v="2022-04-26T00:00:00"/>
    <n v="15"/>
    <d v="2022-05-11T00:00:00"/>
    <d v="2022-05-17T00:00:00"/>
    <n v="10"/>
    <d v="2022-05-27T00:00:00"/>
    <n v="8"/>
    <d v="2023-01-27T00:00:00"/>
    <d v="2023-03-28T00:00:00"/>
    <m/>
    <m/>
    <m/>
    <m/>
    <m/>
    <n v="2655000"/>
    <m/>
    <m/>
    <n v="23895000"/>
    <m/>
    <m/>
    <m/>
    <n v="26550000"/>
    <n v="26550000"/>
    <s v="OK"/>
    <n v="2"/>
  </r>
  <r>
    <x v="7"/>
    <s v="Regional/Provincial"/>
    <s v="PROVINCIA DE ARAUCO"/>
    <x v="5"/>
    <s v="YO_EMP_SEM._Servicio_de_Apoyo_Integral_SSyO"/>
    <n v="5911"/>
    <n v="80"/>
    <n v="65440000"/>
    <n v="818000"/>
    <n v="0"/>
    <n v="80"/>
    <x v="1"/>
    <x v="3"/>
    <s v="Grupo objetivo del Programa/Componente"/>
    <s v="Jovenes de 18 a 29 años pertenecientes al ssyo y/o jovenes que hayan participado del programa Yo trabajo Joven entre los años 2019-2020 con desenlace independiente con una idea de negocio o negocio precario en funcionamiento."/>
    <s v="SPP"/>
    <s v="Licitación Pública Regular"/>
    <n v="1"/>
    <n v="591101"/>
    <s v="08"/>
    <n v="1"/>
    <s v="08-591101-01-22"/>
    <m/>
    <d v="2022-03-15T00:00:00"/>
    <n v="21"/>
    <d v="2022-04-05T00:00:00"/>
    <d v="2022-01-14T00:00:00"/>
    <n v="20"/>
    <d v="2022-02-03T00:00:00"/>
    <d v="2022-02-07T00:00:00"/>
    <n v="15"/>
    <d v="2022-02-22T00:00:00"/>
    <d v="2022-02-28T00:00:00"/>
    <n v="10"/>
    <d v="2022-03-10T00:00:00"/>
    <n v="8"/>
    <d v="2022-11-10T00:00:00"/>
    <d v="2023-01-09T00:00:00"/>
    <m/>
    <m/>
    <n v="6544000"/>
    <m/>
    <m/>
    <n v="58896000"/>
    <m/>
    <m/>
    <m/>
    <m/>
    <m/>
    <m/>
    <n v="65440000"/>
    <n v="65440000"/>
    <s v="OK"/>
    <n v="2"/>
  </r>
  <r>
    <x v="7"/>
    <s v="Santa Juana"/>
    <s v="Concepción 1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3"/>
    <s v="08-591102-13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San Pedro de la Paz"/>
    <s v="Concepción 1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3"/>
    <s v="08-591102-13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Chiguayante"/>
    <s v="Concepción 2"/>
    <x v="5"/>
    <s v="YO_EMP_SEM._Servicio_de_Apoyo_Integral_SSyO"/>
    <n v="5911"/>
    <n v="35"/>
    <n v="28630000"/>
    <n v="818000"/>
    <n v="0"/>
    <n v="35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4"/>
    <s v="08-591102-14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863000"/>
    <m/>
    <m/>
    <n v="25767000"/>
    <m/>
    <m/>
    <m/>
    <m/>
    <m/>
    <n v="28630000"/>
    <n v="28630000"/>
    <s v="OK"/>
    <n v="2"/>
  </r>
  <r>
    <x v="7"/>
    <s v="Hualqui"/>
    <s v="Concepción 2"/>
    <x v="5"/>
    <s v="YO_EMP_SEM._Servicio_de_Apoyo_Integral_SSyO"/>
    <n v="5911"/>
    <n v="45"/>
    <n v="36810000"/>
    <n v="818000"/>
    <n v="0"/>
    <n v="45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4"/>
    <s v="08-591102-14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681000"/>
    <m/>
    <m/>
    <n v="33129000"/>
    <m/>
    <m/>
    <m/>
    <m/>
    <m/>
    <n v="36810000"/>
    <n v="36810000"/>
    <s v="OK"/>
    <n v="2"/>
  </r>
  <r>
    <x v="7"/>
    <s v="Florida"/>
    <s v="Concepción 3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5"/>
    <s v="08-591102-15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Penco"/>
    <s v="Concepción 3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5"/>
    <s v="08-591102-15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Coronel"/>
    <s v="Concepción 4"/>
    <x v="5"/>
    <s v="YO_EMP_SEM._Servicio_de_Apoyo_Integral_SSyO"/>
    <n v="5911"/>
    <n v="80"/>
    <n v="65440000"/>
    <n v="818000"/>
    <n v="0"/>
    <n v="8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6"/>
    <s v="08-591102-16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</r>
  <r>
    <x v="7"/>
    <s v="Lota"/>
    <s v="Concepción 5"/>
    <x v="5"/>
    <s v="YO_EMP_SEM._Servicio_de_Apoyo_Integral_SSyO"/>
    <n v="5911"/>
    <n v="80"/>
    <n v="65440000"/>
    <n v="818000"/>
    <n v="0"/>
    <n v="8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7"/>
    <s v="08-591102-17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</r>
  <r>
    <x v="7"/>
    <s v="Concepción"/>
    <s v="Concepción 6"/>
    <x v="5"/>
    <s v="YO_EMP_SEM._Servicio_de_Apoyo_Integral_SSyO"/>
    <n v="5911"/>
    <n v="80"/>
    <n v="65440000"/>
    <n v="818000"/>
    <n v="0"/>
    <n v="8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8"/>
    <s v="08-591102-18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</r>
  <r>
    <x v="7"/>
    <s v="Tomé"/>
    <s v="Concepción 7"/>
    <x v="5"/>
    <s v="YO_EMP_SEM._Servicio_de_Apoyo_Integral_SSyO"/>
    <n v="5911"/>
    <n v="80"/>
    <n v="65440000"/>
    <n v="818000"/>
    <n v="0"/>
    <n v="8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9"/>
    <s v="08-591102-19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544000"/>
    <m/>
    <m/>
    <n v="58896000"/>
    <m/>
    <m/>
    <m/>
    <m/>
    <m/>
    <n v="65440000"/>
    <n v="65440000"/>
    <s v="OK"/>
    <n v="2"/>
  </r>
  <r>
    <x v="7"/>
    <s v="Hualpén"/>
    <s v="Concepción 8"/>
    <x v="5"/>
    <s v="YO_EMP_SEM._Servicio_de_Apoyo_Integral_SSyO"/>
    <n v="5911"/>
    <n v="55"/>
    <n v="44990000"/>
    <n v="818000"/>
    <n v="0"/>
    <n v="55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20"/>
    <s v="08-591102-20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</r>
  <r>
    <x v="7"/>
    <s v="Talcahuano"/>
    <s v="Concepción 8"/>
    <x v="5"/>
    <s v="YO_EMP_SEM._Servicio_de_Apoyo_Integral_SSyO"/>
    <n v="5911"/>
    <n v="60"/>
    <n v="49080000"/>
    <n v="818000"/>
    <n v="0"/>
    <n v="6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20"/>
    <s v="08-591102-20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</r>
  <r>
    <x v="7"/>
    <s v="Tirúa"/>
    <s v="Arauco 1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"/>
    <s v="08-591102-01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Contulmo"/>
    <s v="Arauco 1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"/>
    <s v="08-591102-01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Cañete"/>
    <s v="Arauco 2"/>
    <x v="5"/>
    <s v="YO_EMP_SEM._Servicio_de_Apoyo_Integral_SSyO"/>
    <n v="5911"/>
    <n v="84"/>
    <n v="68712000"/>
    <n v="818000"/>
    <n v="0"/>
    <n v="84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2"/>
    <s v="08-591102-02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871200"/>
    <m/>
    <m/>
    <n v="61840800"/>
    <m/>
    <m/>
    <m/>
    <m/>
    <m/>
    <n v="68712000"/>
    <n v="68712000"/>
    <s v="OK"/>
    <n v="2"/>
  </r>
  <r>
    <x v="7"/>
    <s v="Curanilahue"/>
    <s v="Arauco 3"/>
    <x v="5"/>
    <s v="YO_EMP_SEM._Servicio_de_Apoyo_Integral_SSyO"/>
    <n v="5911"/>
    <n v="78"/>
    <n v="63804000"/>
    <n v="818000"/>
    <n v="0"/>
    <n v="78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3"/>
    <s v="08-591102-03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</r>
  <r>
    <x v="7"/>
    <s v="Arauco"/>
    <s v="Arauco 4"/>
    <x v="5"/>
    <s v="YO_EMP_SEM._Servicio_de_Apoyo_Integral_SSyO"/>
    <n v="5911"/>
    <n v="78"/>
    <n v="63804000"/>
    <n v="818000"/>
    <n v="0"/>
    <n v="78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4"/>
    <s v="08-591102-04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</r>
  <r>
    <x v="7"/>
    <s v="Lebu"/>
    <s v="Arauco 5"/>
    <x v="5"/>
    <s v="YO_EMP_SEM._Servicio_de_Apoyo_Integral_SSyO"/>
    <n v="5911"/>
    <n v="60"/>
    <n v="49080000"/>
    <n v="818000"/>
    <n v="0"/>
    <n v="6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5"/>
    <s v="08-591102-05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</r>
  <r>
    <x v="7"/>
    <s v="Los Álamos"/>
    <s v="Arauco 5"/>
    <x v="5"/>
    <s v="YO_EMP_SEM._Servicio_de_Apoyo_Integral_SSyO"/>
    <n v="5911"/>
    <n v="60"/>
    <n v="49080000"/>
    <n v="818000"/>
    <n v="0"/>
    <n v="6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5"/>
    <s v="08-591102-05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</r>
  <r>
    <x v="7"/>
    <s v="San Rosendo"/>
    <s v="Bio Bio 1"/>
    <x v="5"/>
    <s v="YO_EMP_SEM._Servicio_de_Apoyo_Integral_SSyO"/>
    <n v="5911"/>
    <n v="20"/>
    <n v="16360000"/>
    <n v="818000"/>
    <n v="0"/>
    <n v="2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6"/>
    <s v="08-591102-06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636000"/>
    <m/>
    <m/>
    <n v="14724000"/>
    <m/>
    <m/>
    <m/>
    <m/>
    <m/>
    <n v="16360000"/>
    <n v="16360000"/>
    <s v="OK"/>
    <n v="2"/>
  </r>
  <r>
    <x v="7"/>
    <s v="Laja"/>
    <s v="Bio Bio 1"/>
    <x v="5"/>
    <s v="YO_EMP_SEM._Servicio_de_Apoyo_Integral_SSyO"/>
    <n v="5911"/>
    <n v="60"/>
    <n v="49080000"/>
    <n v="818000"/>
    <n v="0"/>
    <n v="6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6"/>
    <s v="08-591102-06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908000"/>
    <m/>
    <m/>
    <n v="44172000"/>
    <m/>
    <m/>
    <m/>
    <m/>
    <m/>
    <n v="49080000"/>
    <n v="49080000"/>
    <s v="OK"/>
    <n v="2"/>
  </r>
  <r>
    <x v="7"/>
    <s v="Cabrero"/>
    <s v="Bio Bio 2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7"/>
    <s v="08-591102-07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Yumbel"/>
    <s v="Bio Bio 2"/>
    <x v="5"/>
    <s v="YO_EMP_SEM._Servicio_de_Apoyo_Integral_SSyO"/>
    <n v="5911"/>
    <n v="40"/>
    <n v="32720000"/>
    <n v="818000"/>
    <n v="0"/>
    <n v="4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7"/>
    <s v="08-591102-07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3272000"/>
    <m/>
    <m/>
    <n v="29448000"/>
    <m/>
    <m/>
    <m/>
    <m/>
    <m/>
    <n v="32720000"/>
    <n v="32720000"/>
    <s v="OK"/>
    <n v="2"/>
  </r>
  <r>
    <x v="7"/>
    <s v="Mulchén"/>
    <s v="Bio Bio 3"/>
    <x v="5"/>
    <s v="YO_EMP_SEM._Servicio_de_Apoyo_Integral_SSyO"/>
    <n v="5911"/>
    <n v="50"/>
    <n v="40900000"/>
    <n v="818000"/>
    <n v="0"/>
    <n v="5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8"/>
    <s v="08-591102-08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</r>
  <r>
    <x v="7"/>
    <s v="Quilaco"/>
    <s v="Bio Bio 3"/>
    <x v="5"/>
    <s v="YO_EMP_SEM._Servicio_de_Apoyo_Integral_SSyO"/>
    <n v="5911"/>
    <n v="30"/>
    <n v="24540000"/>
    <n v="818000"/>
    <n v="0"/>
    <n v="3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8"/>
    <s v="08-591102-08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</r>
  <r>
    <x v="7"/>
    <s v="Santa Bárbara"/>
    <s v="Bio Bio 4"/>
    <x v="5"/>
    <s v="YO_EMP_SEM._Servicio_de_Apoyo_Integral_SSyO"/>
    <n v="5911"/>
    <n v="30"/>
    <n v="24540000"/>
    <n v="818000"/>
    <n v="0"/>
    <n v="3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9"/>
    <s v="08-591102-09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454000"/>
    <m/>
    <m/>
    <n v="22086000"/>
    <m/>
    <m/>
    <m/>
    <m/>
    <m/>
    <n v="24540000"/>
    <n v="24540000"/>
    <s v="OK"/>
    <n v="2"/>
  </r>
  <r>
    <x v="7"/>
    <s v="Alto Biobío"/>
    <s v="Bio Bio 4"/>
    <x v="5"/>
    <s v="YO_EMP_SEM._Servicio_de_Apoyo_Integral_SSyO"/>
    <n v="5911"/>
    <n v="50"/>
    <n v="40900000"/>
    <n v="818000"/>
    <n v="0"/>
    <n v="50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9"/>
    <s v="08-591102-09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090000"/>
    <m/>
    <m/>
    <n v="36810000"/>
    <m/>
    <m/>
    <m/>
    <m/>
    <m/>
    <n v="40900000"/>
    <n v="40900000"/>
    <s v="OK"/>
    <n v="2"/>
  </r>
  <r>
    <x v="7"/>
    <s v="Nacimiento"/>
    <s v="Bio Bio 5"/>
    <x v="5"/>
    <s v="YO_EMP_SEM._Servicio_de_Apoyo_Integral_SSyO"/>
    <n v="5911"/>
    <n v="55"/>
    <n v="44990000"/>
    <n v="818000"/>
    <n v="0"/>
    <n v="55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0"/>
    <s v="08-591102-10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499000"/>
    <m/>
    <m/>
    <n v="40491000"/>
    <m/>
    <m/>
    <m/>
    <m/>
    <m/>
    <n v="44990000"/>
    <n v="44990000"/>
    <s v="OK"/>
    <n v="2"/>
  </r>
  <r>
    <x v="7"/>
    <s v="Negrete"/>
    <s v="Bio Bio 5"/>
    <x v="5"/>
    <s v="YO_EMP_SEM._Servicio_de_Apoyo_Integral_SSyO"/>
    <n v="5911"/>
    <n v="25"/>
    <n v="20450000"/>
    <n v="818000"/>
    <n v="0"/>
    <n v="25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0"/>
    <s v="08-591102-10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045000"/>
    <m/>
    <m/>
    <n v="18405000"/>
    <m/>
    <m/>
    <m/>
    <m/>
    <m/>
    <n v="20450000"/>
    <n v="20450000"/>
    <s v="OK"/>
    <n v="2"/>
  </r>
  <r>
    <x v="7"/>
    <s v="Los Ángeles"/>
    <s v="Bio Bio 6"/>
    <x v="5"/>
    <s v="YO_EMP_SEM._Servicio_de_Apoyo_Integral_SSyO"/>
    <n v="5911"/>
    <n v="78"/>
    <n v="63804000"/>
    <n v="818000"/>
    <n v="0"/>
    <n v="78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1"/>
    <s v="08-591102-11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6380400"/>
    <m/>
    <m/>
    <n v="57423600"/>
    <m/>
    <m/>
    <m/>
    <m/>
    <m/>
    <n v="63804000"/>
    <n v="63804000"/>
    <s v="OK"/>
    <n v="2"/>
  </r>
  <r>
    <x v="7"/>
    <s v="Antuco"/>
    <s v="Bio Bio 7"/>
    <x v="5"/>
    <s v="YO_EMP_SEM._Servicio_de_Apoyo_Integral_SSyO"/>
    <n v="5911"/>
    <n v="28"/>
    <n v="22904000"/>
    <n v="818000"/>
    <n v="0"/>
    <n v="28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2"/>
    <s v="08-591102-12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2290400"/>
    <m/>
    <m/>
    <n v="20613600"/>
    <m/>
    <m/>
    <m/>
    <m/>
    <m/>
    <n v="22904000"/>
    <n v="22904000"/>
    <s v="OK"/>
    <n v="2"/>
  </r>
  <r>
    <x v="7"/>
    <s v="Tucapel"/>
    <s v="Bio Bio 7"/>
    <x v="5"/>
    <s v="YO_EMP_SEM._Servicio_de_Apoyo_Integral_SSyO"/>
    <n v="5911"/>
    <n v="56"/>
    <n v="45808000"/>
    <n v="818000"/>
    <n v="0"/>
    <n v="56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2"/>
    <s v="08-591102-12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4580800"/>
    <m/>
    <m/>
    <n v="41227200"/>
    <m/>
    <m/>
    <m/>
    <m/>
    <m/>
    <n v="45808000"/>
    <n v="45808000"/>
    <s v="OK"/>
    <n v="2"/>
  </r>
  <r>
    <x v="7"/>
    <s v="Quilleco"/>
    <s v="Bio Bio 7"/>
    <x v="5"/>
    <s v="YO_EMP_SEM._Servicio_de_Apoyo_Integral_SSyO"/>
    <n v="5911"/>
    <n v="23"/>
    <n v="18814000"/>
    <n v="818000"/>
    <n v="0"/>
    <n v="23"/>
    <x v="1"/>
    <x v="3"/>
    <s v="Grupo objetivo del Programa/Componente"/>
    <s v="Hombres y mujeres mayores de 18 años de edad con una idea de negocio o negocio precario en funcionamiento pertenecientes al SSYO"/>
    <s v="SPP"/>
    <s v="Licitación Pública Regular"/>
    <n v="2"/>
    <n v="591102"/>
    <s v="08"/>
    <n v="12"/>
    <s v="08-591102-12-22"/>
    <m/>
    <d v="2022-03-15T00:00:00"/>
    <n v="21"/>
    <d v="2022-04-05T00:00:00"/>
    <d v="2022-02-04T00:00:00"/>
    <n v="20"/>
    <d v="2022-02-24T00:00:00"/>
    <d v="2022-02-28T00:00:00"/>
    <n v="25"/>
    <d v="2022-03-25T00:00:00"/>
    <d v="2022-03-25T00:00:00"/>
    <n v="10"/>
    <d v="2022-04-04T00:00:00"/>
    <n v="8"/>
    <d v="2022-12-04T00:00:00"/>
    <d v="2023-02-02T00:00:00"/>
    <m/>
    <m/>
    <m/>
    <n v="1881400"/>
    <m/>
    <m/>
    <n v="16932600"/>
    <m/>
    <m/>
    <m/>
    <m/>
    <m/>
    <n v="18814000"/>
    <n v="18814000"/>
    <s v="OK"/>
    <n v="2"/>
  </r>
  <r>
    <x v="7"/>
    <s v="Regional/Provincial"/>
    <s v="CONCEPCIÓN YES AVANZADO SSYO"/>
    <x v="5"/>
    <s v="YO_EMP_SEM._Servicio_de_Apoyo_Integral_SSyO"/>
    <n v="5911"/>
    <n v="150"/>
    <n v="122700000"/>
    <n v="818000"/>
    <n v="0"/>
    <n v="150"/>
    <x v="1"/>
    <x v="3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n v="591103"/>
    <s v="08"/>
    <n v="1"/>
    <s v="08-591103-01-22"/>
    <m/>
    <m/>
    <m/>
    <s v="--"/>
    <d v="2022-03-02T00:00:00"/>
    <n v="20"/>
    <d v="2022-03-22T00:00:0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2270000"/>
    <m/>
    <m/>
    <n v="110430000"/>
    <m/>
    <m/>
    <m/>
    <m/>
    <n v="122700000"/>
    <n v="122700000"/>
    <s v="OK"/>
    <n v="2"/>
  </r>
  <r>
    <x v="7"/>
    <s v="Regional/Provincial"/>
    <s v="BIOBÍO YES AVANZADO SSYO"/>
    <x v="5"/>
    <s v="YO_EMP_SEM._Servicio_de_Apoyo_Integral_SSyO"/>
    <n v="5911"/>
    <n v="135"/>
    <n v="110430000"/>
    <n v="818000"/>
    <n v="0"/>
    <n v="135"/>
    <x v="1"/>
    <x v="3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n v="591103"/>
    <s v="08"/>
    <n v="2"/>
    <s v="08-591103-02-22"/>
    <m/>
    <m/>
    <m/>
    <s v="--"/>
    <d v="2022-03-02T00:00:00"/>
    <n v="20"/>
    <d v="2022-03-22T00:00:0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</r>
  <r>
    <x v="7"/>
    <s v="Regional/Provincial"/>
    <s v="ARAUCO YES AVANZADO SSYO"/>
    <x v="5"/>
    <s v="YO_EMP_SEM._Servicio_de_Apoyo_Integral_SSyO"/>
    <n v="5911"/>
    <n v="135"/>
    <n v="110430000"/>
    <n v="818000"/>
    <n v="0"/>
    <n v="135"/>
    <x v="1"/>
    <x v="3"/>
    <s v="Grupo objetivo del Programa/Componente"/>
    <s v="Personas mayores de 18 años que hayan participado anteriormente en un YES con un emprendimiento en funcionamiento"/>
    <s v="Listado Predeterminado con SPP"/>
    <s v="Licitación Pública Regular"/>
    <n v="3"/>
    <n v="591103"/>
    <s v="08"/>
    <n v="3"/>
    <s v="08-591103-03-22"/>
    <m/>
    <m/>
    <m/>
    <s v="--"/>
    <d v="2022-03-02T00:00:00"/>
    <n v="20"/>
    <d v="2022-03-22T00:00:00"/>
    <d v="2022-03-24T00:00:00"/>
    <n v="20"/>
    <d v="2022-04-13T00:00:00"/>
    <d v="2022-04-19T00:00:00"/>
    <n v="10"/>
    <d v="2022-04-29T00:00:00"/>
    <n v="8"/>
    <d v="2022-12-29T00:00:00"/>
    <d v="2023-02-27T00:00:00"/>
    <m/>
    <m/>
    <m/>
    <m/>
    <n v="11043000"/>
    <m/>
    <m/>
    <n v="99387000"/>
    <m/>
    <m/>
    <m/>
    <m/>
    <n v="110430000"/>
    <n v="110430000"/>
    <s v="OK"/>
    <n v="2"/>
  </r>
  <r>
    <x v="7"/>
    <s v="Regional/Provincial"/>
    <s v="CALLE- Abriendo Caminos Prov Concepcion "/>
    <x v="5"/>
    <s v="YO_EMP_SEM._Servicio_de_Apoyo_Integral_SSyO"/>
    <n v="5911"/>
    <n v="60"/>
    <n v="49080000"/>
    <n v="818000"/>
    <n v="0"/>
    <n v="60"/>
    <x v="1"/>
    <x v="3"/>
    <s v="Grupo objetivo del Programa/Componente"/>
    <s v="Hombres y mujeres mayores de 18 años de edad con una idea de negocio o negocio precario en funcionamiento pertenecientes al SSYO- Participantes de Programas Calle- Abriendo Caminos"/>
    <s v="Listado Predeterminado con SPP"/>
    <s v="Licitación Pública Regular"/>
    <n v="4"/>
    <n v="591104"/>
    <s v="08"/>
    <n v="1"/>
    <s v="08-591104-01-22"/>
    <m/>
    <m/>
    <m/>
    <s v="--"/>
    <d v="2022-03-04T00:00:00"/>
    <n v="20"/>
    <d v="2022-03-24T00:00:00"/>
    <d v="2022-03-28T00:00:00"/>
    <n v="15"/>
    <d v="2022-04-12T00:00:00"/>
    <d v="2022-04-15T00:00:00"/>
    <n v="10"/>
    <d v="2022-04-25T00:00:00"/>
    <n v="8"/>
    <d v="2022-12-25T00:00:00"/>
    <d v="2023-02-23T00:00:00"/>
    <m/>
    <m/>
    <m/>
    <m/>
    <n v="4908000"/>
    <m/>
    <m/>
    <n v="44172000"/>
    <m/>
    <m/>
    <m/>
    <m/>
    <n v="49080000"/>
    <n v="49080000"/>
    <s v="OK"/>
    <n v="2"/>
  </r>
  <r>
    <x v="7"/>
    <s v="Arauco"/>
    <s v="ARAUCO 1 YES MEJOR"/>
    <x v="5"/>
    <s v="YO_EMP_SEM._Servicio_de_Apoyo_Integral_SSyO"/>
    <n v="5911"/>
    <n v="13"/>
    <n v="10634000"/>
    <n v="818000"/>
    <n v="0"/>
    <n v="13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063400"/>
    <m/>
    <m/>
    <n v="9570600"/>
    <m/>
    <m/>
    <m/>
    <m/>
    <n v="10634000"/>
    <n v="10634000"/>
    <s v="OK"/>
    <n v="2"/>
  </r>
  <r>
    <x v="7"/>
    <s v="Cañete"/>
    <s v="ARAUCO 1 YES MEJOR"/>
    <x v="5"/>
    <s v="YO_EMP_SEM._Servicio_de_Apoyo_Integral_SSyO"/>
    <n v="5911"/>
    <n v="15"/>
    <n v="12270000"/>
    <n v="818000"/>
    <n v="0"/>
    <n v="15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</r>
  <r>
    <x v="7"/>
    <s v="Contulmo"/>
    <s v="ARAUCO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Curanilahue"/>
    <s v="ARAUCO 1 YES MEJOR"/>
    <x v="5"/>
    <s v="YO_EMP_SEM._Servicio_de_Apoyo_Integral_SSyO"/>
    <n v="5911"/>
    <n v="15"/>
    <n v="12270000"/>
    <n v="818000"/>
    <n v="0"/>
    <n v="15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</r>
  <r>
    <x v="7"/>
    <s v="Lebu"/>
    <s v="ARAUCO 1 YES MEJOR"/>
    <x v="5"/>
    <s v="YO_EMP_SEM._Servicio_de_Apoyo_Integral_SSyO"/>
    <n v="5911"/>
    <n v="12"/>
    <n v="9816000"/>
    <n v="818000"/>
    <n v="0"/>
    <n v="12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</r>
  <r>
    <x v="7"/>
    <s v="Los Álamos"/>
    <s v="ARAUCO 1 YES MEJOR"/>
    <x v="5"/>
    <s v="YO_EMP_SEM._Servicio_de_Apoyo_Integral_SSyO"/>
    <n v="5911"/>
    <n v="15"/>
    <n v="12270000"/>
    <n v="818000"/>
    <n v="0"/>
    <n v="15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</r>
  <r>
    <x v="7"/>
    <s v="Tirúa"/>
    <s v="ARAUCO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1"/>
    <s v="08-591105-01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Alto Biobío"/>
    <s v="BIO BIO 1 YES MEJOR"/>
    <x v="5"/>
    <s v="YO_EMP_SEM._Servicio_de_Apoyo_Integral_SSyO"/>
    <n v="5911"/>
    <n v="8"/>
    <n v="6544000"/>
    <n v="818000"/>
    <n v="0"/>
    <n v="8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</r>
  <r>
    <x v="7"/>
    <s v="Los Ángeles"/>
    <s v="BIO BIO 1 YES MEJOR"/>
    <x v="5"/>
    <s v="YO_EMP_SEM._Servicio_de_Apoyo_Integral_SSyO"/>
    <n v="5911"/>
    <n v="15"/>
    <n v="12270000"/>
    <n v="818000"/>
    <n v="0"/>
    <n v="15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1227000"/>
    <m/>
    <m/>
    <n v="11043000"/>
    <m/>
    <m/>
    <m/>
    <m/>
    <n v="12270000"/>
    <n v="12270000"/>
    <s v="OK"/>
    <n v="2"/>
  </r>
  <r>
    <x v="7"/>
    <s v="Nacimiento"/>
    <s v="BIO BIO 1 YES MEJOR"/>
    <x v="5"/>
    <s v="YO_EMP_SEM._Servicio_de_Apoyo_Integral_SSyO"/>
    <n v="5911"/>
    <n v="11"/>
    <n v="8998000"/>
    <n v="818000"/>
    <n v="0"/>
    <n v="11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99800"/>
    <m/>
    <m/>
    <n v="8098200"/>
    <m/>
    <m/>
    <m/>
    <m/>
    <n v="8998000"/>
    <n v="8998000"/>
    <s v="OK"/>
    <n v="2"/>
  </r>
  <r>
    <x v="7"/>
    <s v="Negrete"/>
    <s v="BIO BIO 1 YES MEJOR"/>
    <x v="5"/>
    <s v="YO_EMP_SEM._Servicio_de_Apoyo_Integral_SSyO"/>
    <n v="5911"/>
    <n v="8"/>
    <n v="6544000"/>
    <n v="818000"/>
    <n v="0"/>
    <n v="8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</r>
  <r>
    <x v="7"/>
    <s v="San Rosendo"/>
    <s v="BIO BIO 1 YES MEJOR"/>
    <x v="5"/>
    <s v="YO_EMP_SEM._Servicio_de_Apoyo_Integral_SSyO"/>
    <n v="5911"/>
    <n v="8"/>
    <n v="6544000"/>
    <n v="818000"/>
    <n v="0"/>
    <n v="8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</r>
  <r>
    <x v="7"/>
    <s v="Tucapel"/>
    <s v="BIO BIO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Quilaco"/>
    <s v="BIO BIO 1 YES MEJOR"/>
    <x v="5"/>
    <s v="YO_EMP_SEM._Servicio_de_Apoyo_Integral_SSyO"/>
    <n v="5911"/>
    <n v="8"/>
    <n v="6544000"/>
    <n v="818000"/>
    <n v="0"/>
    <n v="8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654400"/>
    <m/>
    <m/>
    <n v="5889600"/>
    <m/>
    <m/>
    <m/>
    <m/>
    <n v="6544000"/>
    <n v="6544000"/>
    <s v="OK"/>
    <n v="2"/>
  </r>
  <r>
    <x v="7"/>
    <s v="Yumbel"/>
    <s v="BIO BIO 1 YES MEJOR"/>
    <x v="5"/>
    <s v="YO_EMP_SEM._Servicio_de_Apoyo_Integral_SSyO"/>
    <n v="5911"/>
    <n v="12"/>
    <n v="9816000"/>
    <n v="818000"/>
    <n v="0"/>
    <n v="12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2"/>
    <s v="08-591105-02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981600"/>
    <m/>
    <m/>
    <n v="8834400"/>
    <m/>
    <m/>
    <m/>
    <m/>
    <n v="9816000"/>
    <n v="9816000"/>
    <s v="OK"/>
    <n v="2"/>
  </r>
  <r>
    <x v="7"/>
    <s v="Chiguayante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Concepción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Coronel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Florida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Hualpén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Hualqui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Lota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Penco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San Pedro de la Paz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Santa Juana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Talcahuano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Tomé"/>
    <s v="CONCEPCIÓN 1 YES MEJOR"/>
    <x v="5"/>
    <s v="YO_EMP_SEM._Servicio_de_Apoyo_Integral_SSyO"/>
    <n v="5911"/>
    <n v="10"/>
    <n v="8180000"/>
    <n v="818000"/>
    <n v="0"/>
    <n v="10"/>
    <x v="1"/>
    <x v="3"/>
    <s v="Grupo objetivo del Programa/Componente"/>
    <s v="Hombres y mujeres mayores de 59 años de edad con una idea de negocio o negocio precario en funcionamiento pertenecientes al SSYO- programa vinculos"/>
    <s v="SPP"/>
    <s v="Licitación Pública Regular"/>
    <n v="5"/>
    <n v="591105"/>
    <s v="08"/>
    <n v="3"/>
    <s v="08-591105-03-22"/>
    <m/>
    <d v="2022-03-15T00:00:00"/>
    <n v="21"/>
    <d v="2022-04-05T00:00:00"/>
    <d v="2022-03-09T00:00:00"/>
    <n v="20"/>
    <d v="2022-03-29T00:00:00"/>
    <d v="2022-03-31T00:00:00"/>
    <n v="20"/>
    <d v="2022-04-20T00:00:00"/>
    <d v="2022-04-26T00:00:00"/>
    <n v="10"/>
    <d v="2022-05-06T00:00:00"/>
    <n v="8"/>
    <d v="2023-01-06T00:00:00"/>
    <d v="2023-03-07T00:00:00"/>
    <m/>
    <m/>
    <m/>
    <m/>
    <n v="818000"/>
    <m/>
    <m/>
    <n v="7362000"/>
    <m/>
    <m/>
    <m/>
    <m/>
    <n v="8180000"/>
    <n v="8180000"/>
    <s v="OK"/>
    <n v="2"/>
  </r>
  <r>
    <x v="7"/>
    <s v="Talcahuano"/>
    <s v="PROVINCIA CONCEPCION REDISEÑO"/>
    <x v="5"/>
    <s v="YO_EMP_SEM_SSyOO_Piloto"/>
    <n v="5915"/>
    <n v="30"/>
    <n v="24540000"/>
    <n v="818000"/>
    <n v="0"/>
    <n v="30"/>
    <x v="1"/>
    <x v="3"/>
    <s v="Otro"/>
    <s v="Hombres y mujeres mayores de 18 años de edad con una idea de negocio o negocio precario en funcionamiento pertenecientes al SSYO - YES SSYO REDISEÑO"/>
    <s v="SPP"/>
    <s v="Licitación Pública Regular"/>
    <s v="06"/>
    <s v="591506"/>
    <s v="08"/>
    <s v="01"/>
    <s v="08-591506-01-22"/>
    <m/>
    <d v="2022-03-15T00:00:00"/>
    <n v="21"/>
    <d v="2022-04-05T00:00:00"/>
    <d v="2022-03-25T00:00:00"/>
    <n v="20"/>
    <d v="2022-04-14T00:00:00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2454000"/>
    <m/>
    <m/>
    <n v="22086000"/>
    <m/>
    <m/>
    <m/>
    <n v="24540000"/>
    <n v="24540000"/>
    <s v="OK"/>
    <n v="2"/>
  </r>
  <r>
    <x v="7"/>
    <s v="Tomé"/>
    <s v="PROVINCIA CONCEPCION REDISEÑO"/>
    <x v="5"/>
    <s v="YO_EMP_SEM_SSyOO_Piloto"/>
    <n v="5915"/>
    <n v="20"/>
    <n v="16360000"/>
    <n v="818000"/>
    <n v="0"/>
    <n v="20"/>
    <x v="1"/>
    <x v="3"/>
    <s v="Otro"/>
    <s v="Hombres y mujeres mayores de 18 años de edad con una idea de negocio o negocio precario en funcionamiento pertenecientes al SSYO - YES SSYO REDISEÑO"/>
    <s v="SPP"/>
    <s v="Licitación Pública Regular"/>
    <s v="06"/>
    <s v="591506"/>
    <s v="08"/>
    <s v="01"/>
    <s v="08-591506-01-22"/>
    <m/>
    <d v="2022-03-15T00:00:00"/>
    <n v="21"/>
    <d v="2022-04-05T00:00:00"/>
    <d v="2022-03-25T00:00:00"/>
    <n v="20"/>
    <d v="2022-04-14T00:00:00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</r>
  <r>
    <x v="7"/>
    <s v="Concepción"/>
    <s v="PROVINCIA CONCEPCION REDISEÑO"/>
    <x v="5"/>
    <s v="YO_EMP_SEM_SSyOO_Piloto"/>
    <n v="5915"/>
    <n v="20"/>
    <n v="16360000"/>
    <n v="818000"/>
    <n v="0"/>
    <n v="20"/>
    <x v="1"/>
    <x v="3"/>
    <s v="Otro"/>
    <s v="Hombres y mujeres mayores de 18 años de edad con una idea de negocio o negocio precario en funcionamiento pertenecientes al SSYO - YES SSYO REDISEÑO"/>
    <s v="SPP"/>
    <s v="Licitación Pública Regular"/>
    <s v="06"/>
    <s v="591506"/>
    <s v="08"/>
    <s v="01"/>
    <s v="08-591506-01-22"/>
    <m/>
    <d v="2022-03-15T00:00:00"/>
    <n v="21"/>
    <d v="2022-04-05T00:00:00"/>
    <d v="2022-03-25T00:00:00"/>
    <n v="20"/>
    <d v="2022-04-14T00:00:00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1636000"/>
    <m/>
    <m/>
    <n v="14724000"/>
    <m/>
    <m/>
    <m/>
    <n v="16360000"/>
    <n v="16360000"/>
    <s v="OK"/>
    <n v="2"/>
  </r>
  <r>
    <x v="7"/>
    <s v="Penco"/>
    <s v="PROVINCIA CONCEPCION REDISEÑO"/>
    <x v="5"/>
    <s v="YO_EMP_SEM_SSyOO_Piloto"/>
    <n v="5915"/>
    <n v="10"/>
    <n v="8180000"/>
    <n v="818000"/>
    <n v="0"/>
    <n v="10"/>
    <x v="1"/>
    <x v="3"/>
    <s v="Otro"/>
    <s v="Hombres y mujeres mayores de 18 años de edad con una idea de negocio o negocio precario en funcionamiento pertenecientes al SSYO - YES SSYO REDISEÑO"/>
    <s v="SPP"/>
    <s v="Licitación Pública Regular"/>
    <s v="06"/>
    <s v="591506"/>
    <s v="08"/>
    <s v="01"/>
    <s v="08-591506-01-22"/>
    <m/>
    <d v="2022-03-15T00:00:00"/>
    <n v="21"/>
    <d v="2022-04-05T00:00:00"/>
    <d v="2022-03-25T00:00:00"/>
    <n v="20"/>
    <d v="2022-04-14T00:00:00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</r>
  <r>
    <x v="7"/>
    <s v="Hualpén"/>
    <s v="PROVINCIA CONCEPCION REDISEÑO"/>
    <x v="5"/>
    <s v="YO_EMP_SEM_SSyOO_Piloto"/>
    <n v="5915"/>
    <n v="10"/>
    <n v="8180000"/>
    <n v="818000"/>
    <n v="0"/>
    <n v="10"/>
    <x v="1"/>
    <x v="3"/>
    <s v="Otro"/>
    <s v="Hombres y mujeres mayores de 18 años de edad con una idea de negocio o negocio precario en funcionamiento pertenecientes al SSYO - YES SSYO REDISEÑO"/>
    <s v="SPP"/>
    <s v="Licitación Pública Regular"/>
    <s v="06"/>
    <s v="591506"/>
    <s v="08"/>
    <s v="01"/>
    <s v="08-591506-01-22"/>
    <m/>
    <d v="2022-03-15T00:00:00"/>
    <n v="21"/>
    <d v="2022-04-05T00:00:00"/>
    <d v="2022-03-25T00:00:00"/>
    <n v="20"/>
    <d v="2022-04-14T00:00:00"/>
    <d v="2022-04-18T00:00:00"/>
    <n v="20"/>
    <d v="2022-05-08T00:00:00"/>
    <d v="2022-05-13T00:00:00"/>
    <n v="10"/>
    <d v="2022-05-23T00:00:00"/>
    <n v="8"/>
    <d v="2023-01-23T00:00:00"/>
    <d v="2023-03-24T00:00:00"/>
    <m/>
    <m/>
    <m/>
    <m/>
    <m/>
    <n v="818000"/>
    <m/>
    <m/>
    <n v="7362000"/>
    <m/>
    <m/>
    <m/>
    <n v="8180000"/>
    <n v="8180000"/>
    <s v="OK"/>
    <n v="2"/>
  </r>
  <r>
    <x v="8"/>
    <s v="Angol"/>
    <s v="Malleco Norte"/>
    <x v="0"/>
    <s v="Fortalecimiento_Planes_de_Trabajo_Familiar"/>
    <n v="3881"/>
    <n v="125"/>
    <n v="75040875"/>
    <n v="600327"/>
    <n v="125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01"/>
    <s v="09"/>
    <n v="1"/>
    <s v="09-388101-1-22"/>
    <m/>
    <m/>
    <m/>
    <s v="--"/>
    <d v="2022-04-19T00:00:00"/>
    <n v="21"/>
    <d v="2022-05-10T00:00:00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7504088"/>
    <m/>
    <m/>
    <n v="67536787"/>
    <m/>
    <m/>
    <n v="75040875"/>
    <n v="75040875"/>
    <s v="OK"/>
    <n v="2"/>
  </r>
  <r>
    <x v="8"/>
    <s v="Lumaco "/>
    <s v="Nahuelbuta"/>
    <x v="0"/>
    <s v="Fortalecimiento_Planes_de_Trabajo_Familiar"/>
    <n v="3881"/>
    <n v="20"/>
    <n v="12006540"/>
    <n v="600327"/>
    <n v="20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01"/>
    <s v="09"/>
    <n v="1"/>
    <s v="09-388101-1-22"/>
    <m/>
    <m/>
    <m/>
    <s v="--"/>
    <d v="2022-04-19T00:00:00"/>
    <n v="21"/>
    <d v="2022-05-10T00:00:00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200654"/>
    <m/>
    <m/>
    <n v="10805886"/>
    <m/>
    <m/>
    <n v="12006540"/>
    <n v="12006540"/>
    <s v="OK"/>
    <n v="2"/>
  </r>
  <r>
    <x v="8"/>
    <s v="Renaico"/>
    <s v="Malleco Norte"/>
    <x v="0"/>
    <s v="Fortalecimiento_Planes_de_Trabajo_Familiar"/>
    <n v="3881"/>
    <n v="31"/>
    <n v="18610137"/>
    <n v="600327"/>
    <n v="31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01"/>
    <s v="09"/>
    <n v="1"/>
    <s v="09-388101-1-22"/>
    <m/>
    <m/>
    <m/>
    <s v="--"/>
    <d v="2022-04-19T00:00:00"/>
    <n v="21"/>
    <d v="2022-05-10T00:00:00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1861014"/>
    <m/>
    <m/>
    <n v="16749123"/>
    <m/>
    <m/>
    <n v="18610137"/>
    <n v="18610137"/>
    <s v="OK"/>
    <n v="2"/>
  </r>
  <r>
    <x v="8"/>
    <s v="Victoria"/>
    <s v="Valle Asociativo Central"/>
    <x v="0"/>
    <s v="Fortalecimiento_Planes_de_Trabajo_Familiar"/>
    <n v="3881"/>
    <n v="68"/>
    <n v="40822236"/>
    <n v="600327"/>
    <n v="68"/>
    <m/>
    <x v="0"/>
    <x v="0"/>
    <s v="Grupo objetivo del Programa/Componente"/>
    <s v="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01"/>
    <s v="09"/>
    <n v="1"/>
    <s v="09-388101-1-22"/>
    <m/>
    <m/>
    <m/>
    <s v="--"/>
    <d v="2022-04-19T00:00:00"/>
    <n v="21"/>
    <d v="2022-05-10T00:00:00"/>
    <d v="2022-05-12T00:00:00"/>
    <n v="18"/>
    <d v="2022-05-30T00:00:00"/>
    <d v="2022-06-24T00:00:00"/>
    <n v="21"/>
    <d v="2022-07-15T00:00:00"/>
    <n v="10"/>
    <d v="2023-05-22T00:00:00"/>
    <d v="2023-07-21T00:00:00"/>
    <m/>
    <m/>
    <m/>
    <m/>
    <m/>
    <m/>
    <n v="4082224"/>
    <m/>
    <m/>
    <n v="36740012"/>
    <m/>
    <m/>
    <n v="40822236"/>
    <n v="40822236"/>
    <s v="OK"/>
    <n v="2"/>
  </r>
  <r>
    <x v="8"/>
    <s v="Cholchol"/>
    <s v="Nahuelbuta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comunitarias, funcionales y territoriales"/>
    <s v="Autogestionados"/>
    <s v="Licitación Pública Regular"/>
    <n v="1"/>
    <n v="370101"/>
    <s v="09"/>
    <n v="1"/>
    <s v="09-370101-1-22"/>
    <m/>
    <m/>
    <m/>
    <s v="--"/>
    <d v="2022-05-17T00:00:00"/>
    <n v="22"/>
    <d v="2022-06-08T00:00:00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</r>
  <r>
    <x v="8"/>
    <s v="Pitrufquén"/>
    <s v="Asociación Cautín Sur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comunitarias, funcionales y territoriales"/>
    <s v="Autogestionados"/>
    <s v="Licitación Pública Regular"/>
    <n v="1"/>
    <n v="370101"/>
    <s v="09"/>
    <n v="1"/>
    <s v="09-370101-1-22"/>
    <m/>
    <m/>
    <m/>
    <s v="--"/>
    <d v="2022-05-17T00:00:00"/>
    <n v="22"/>
    <d v="2022-06-08T00:00:00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</r>
  <r>
    <x v="8"/>
    <s v="Ercilla"/>
    <s v="Malleco Norte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comunitarias, funcionales y territoriales"/>
    <s v="Autogestionados"/>
    <s v="Licitación Pública Regular"/>
    <n v="1"/>
    <n v="370101"/>
    <s v="09"/>
    <n v="1"/>
    <s v="09-370101-1-22"/>
    <m/>
    <m/>
    <m/>
    <s v="--"/>
    <d v="2022-05-17T00:00:00"/>
    <n v="22"/>
    <d v="2022-06-08T00:00:00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</r>
  <r>
    <x v="8"/>
    <s v="Lumaco"/>
    <s v="Nahuelbuta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comunitarias, funcionales y territoriales"/>
    <s v="Autogestionados"/>
    <s v="Licitación Pública Regular"/>
    <n v="1"/>
    <n v="370101"/>
    <s v="09"/>
    <n v="1"/>
    <s v="09-370101-1-22"/>
    <m/>
    <m/>
    <m/>
    <s v="--"/>
    <d v="2022-05-17T00:00:00"/>
    <n v="22"/>
    <d v="2022-06-08T00:00:00"/>
    <d v="2022-06-10T00:00:00"/>
    <n v="24"/>
    <d v="2022-07-04T00:00:00"/>
    <d v="2022-08-10T00:00:00"/>
    <n v="30"/>
    <d v="2022-09-09T00:00:00"/>
    <n v="6"/>
    <d v="2023-03-16T00:00:00"/>
    <d v="2023-05-15T00:00:00"/>
    <m/>
    <m/>
    <m/>
    <m/>
    <m/>
    <m/>
    <m/>
    <m/>
    <n v="4176000"/>
    <m/>
    <m/>
    <m/>
    <n v="4176000"/>
    <n v="4176000"/>
    <s v="OK"/>
    <n v="1"/>
  </r>
  <r>
    <x v="8"/>
    <s v="Lonquimay"/>
    <s v="Unidad Vecinal N°008"/>
    <x v="2"/>
    <s v="Accion_local_territorios_vulnerables"/>
    <n v="7233"/>
    <n v="1"/>
    <n v="35700000"/>
    <n v="35700000"/>
    <n v="1"/>
    <m/>
    <x v="1"/>
    <x v="2"/>
    <s v="Grupo objetivo del Programa/Componente"/>
    <s v="Comunas donde el 60% de los hogares pertenecen al tramo del 40% más vulnerable según Registro Social de Hogares y donde la pobreza multidimensional tenga mayor concentración, al igual que la concentración de familias pertenecientes a pueblos indígenas."/>
    <s v="Listado Predeterminado"/>
    <s v="Licitación Pública Regular"/>
    <n v="1"/>
    <n v="723301"/>
    <s v="09"/>
    <n v="1"/>
    <s v="09-723301-1-22"/>
    <m/>
    <m/>
    <m/>
    <s v="--"/>
    <d v="2022-05-03T00:00:00"/>
    <n v="15"/>
    <d v="2022-05-18T00:00:00"/>
    <d v="2022-05-20T00:00:00"/>
    <n v="18"/>
    <d v="2022-06-07T00:00:00"/>
    <d v="2022-06-14T00:00:00"/>
    <n v="21"/>
    <d v="2022-07-05T00:00:00"/>
    <n v="11"/>
    <d v="2023-06-12T00:00:00"/>
    <d v="2023-08-11T00:00:00"/>
    <m/>
    <m/>
    <m/>
    <m/>
    <m/>
    <m/>
    <n v="3570000"/>
    <m/>
    <m/>
    <n v="32130000"/>
    <m/>
    <m/>
    <n v="35700000"/>
    <n v="35700000"/>
    <s v="OK"/>
    <n v="2"/>
  </r>
  <r>
    <x v="8"/>
    <s v="Freire"/>
    <s v="Asociación Cautín Sur"/>
    <x v="6"/>
    <s v="YO_TR_SSyO_Apoyo_a_tu_Plan_Laboral"/>
    <n v="8913"/>
    <n v="25"/>
    <n v="15900000"/>
    <n v="636000"/>
    <m/>
    <n v="25"/>
    <x v="1"/>
    <x v="3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n v="891302"/>
    <s v="09"/>
    <n v="1"/>
    <s v="09-891302-1-22"/>
    <m/>
    <m/>
    <m/>
    <s v="--"/>
    <d v="2022-04-12T00:00:00"/>
    <n v="15"/>
    <d v="2022-04-27T00:00:00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</r>
  <r>
    <x v="8"/>
    <s v="Gorbea"/>
    <s v="Asociación Cautín Sur"/>
    <x v="6"/>
    <s v="YO_TR_SSyO_Apoyo_a_tu_Plan_Laboral"/>
    <n v="8913"/>
    <n v="24"/>
    <n v="15264000"/>
    <n v="636000"/>
    <m/>
    <n v="24"/>
    <x v="1"/>
    <x v="3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n v="891302"/>
    <s v="09"/>
    <n v="1"/>
    <s v="09-891302-1-22"/>
    <m/>
    <m/>
    <m/>
    <s v="--"/>
    <d v="2022-04-12T00:00:00"/>
    <n v="15"/>
    <d v="2022-04-27T00:00:00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</r>
  <r>
    <x v="8"/>
    <s v="Loncoche"/>
    <s v="Asociación Cautín Sur"/>
    <x v="6"/>
    <s v="YO_TR_SSyO_Apoyo_a_tu_Plan_Laboral"/>
    <n v="8913"/>
    <n v="25"/>
    <n v="15900000"/>
    <n v="636000"/>
    <m/>
    <n v="25"/>
    <x v="1"/>
    <x v="3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n v="891302"/>
    <s v="09"/>
    <n v="1"/>
    <s v="09-891302-1-22"/>
    <m/>
    <m/>
    <m/>
    <s v="--"/>
    <d v="2022-04-12T00:00:00"/>
    <n v="15"/>
    <d v="2022-04-27T00:00:00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90000"/>
    <m/>
    <m/>
    <n v="14310000"/>
    <m/>
    <m/>
    <m/>
    <n v="15900000"/>
    <n v="15900000"/>
    <s v="OK"/>
    <n v="2"/>
  </r>
  <r>
    <x v="8"/>
    <s v="Pitrufquén"/>
    <s v="Asociación Cautín Sur"/>
    <x v="6"/>
    <s v="YO_TR_SSyO_Apoyo_a_tu_Plan_Laboral"/>
    <n v="8913"/>
    <n v="24"/>
    <n v="15264000"/>
    <n v="636000"/>
    <m/>
    <n v="24"/>
    <x v="1"/>
    <x v="3"/>
    <s v="Grupo objetivo del Programa/Componente"/>
    <s v="Personas mayores de 18 años pertenecientes al SS y OO (programas Familias, Calle, Caminos y Vínculos), que participen del Acompañamiento Sociolaboral y que tengan Plan Laboral"/>
    <s v="Listado Predeterminado con SPP"/>
    <s v="Licitación Pública Regular"/>
    <n v="2"/>
    <n v="891302"/>
    <s v="09"/>
    <n v="1"/>
    <s v="09-891302-1-22"/>
    <m/>
    <m/>
    <m/>
    <s v="--"/>
    <d v="2022-04-12T00:00:00"/>
    <n v="15"/>
    <d v="2022-04-27T00:00:00"/>
    <d v="2022-04-29T00:00:00"/>
    <n v="17"/>
    <d v="2022-05-16T00:00:00"/>
    <d v="2022-05-23T00:00:00"/>
    <n v="21"/>
    <d v="2022-06-13T00:00:00"/>
    <n v="8"/>
    <d v="2023-02-20T00:00:00"/>
    <d v="2023-04-21T00:00:00"/>
    <m/>
    <m/>
    <m/>
    <m/>
    <m/>
    <n v="1526400"/>
    <m/>
    <m/>
    <n v="13737600"/>
    <m/>
    <m/>
    <m/>
    <n v="15264000"/>
    <n v="15264000"/>
    <s v="OK"/>
    <n v="2"/>
  </r>
  <r>
    <x v="8"/>
    <s v="Angol"/>
    <s v="Malleco Norte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5"/>
    <s v="09-488101-5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Carahue"/>
    <s v="Intercultural de Ríos y Mar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4"/>
    <s v="09-488101-4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Cholchol"/>
    <s v="Nahuelbuta"/>
    <x v="3"/>
    <s v="YO_EMPR._Básico"/>
    <n v="4881"/>
    <n v="25"/>
    <n v="25000000"/>
    <n v="1000000"/>
    <n v="2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</r>
  <r>
    <x v="8"/>
    <s v="Collipulli"/>
    <s v="Malleco Norte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5"/>
    <s v="09-488101-5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Cunco"/>
    <s v="Araucanía Andina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1"/>
    <s v="09-488101-1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Curacautín"/>
    <s v="Araucanía Andina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1"/>
    <s v="09-488101-1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Curarrehue"/>
    <s v="Araucanía Lacustre"/>
    <x v="3"/>
    <s v="YO_EMPR._Básico"/>
    <n v="4881"/>
    <n v="25"/>
    <n v="25000000"/>
    <n v="1000000"/>
    <n v="2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2"/>
    <s v="09-488101-2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</r>
  <r>
    <x v="8"/>
    <s v="Ercilla"/>
    <s v="Malleco Norte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5"/>
    <s v="09-488101-5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Freire"/>
    <s v="Asociación Cautín Sur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3"/>
    <s v="09-488101-3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Galvarino"/>
    <s v="Nahuelbuta"/>
    <x v="3"/>
    <s v="YO_EMPR._Básico"/>
    <n v="4881"/>
    <n v="25"/>
    <n v="25000000"/>
    <n v="1000000"/>
    <n v="2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</r>
  <r>
    <x v="8"/>
    <s v="Gorbea"/>
    <s v="Asociación Cautín Sur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3"/>
    <s v="09-488101-3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Lautaro"/>
    <s v="Valle Asociativo Central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8"/>
    <s v="09-488101-8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Loncoche"/>
    <s v="Asociación Cautín Sur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3"/>
    <s v="09-488101-3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Lonquimay"/>
    <s v="Araucanía Andina"/>
    <x v="3"/>
    <s v="YO_EMPR._Básico"/>
    <n v="4881"/>
    <n v="25"/>
    <n v="25000000"/>
    <n v="1000000"/>
    <n v="2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1"/>
    <s v="09-488101-1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</r>
  <r>
    <x v="8"/>
    <s v="Los Sauces"/>
    <s v="Nahuelbuta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Lumaco"/>
    <s v="Nahuelbuta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Melipeuco"/>
    <s v="Araucanía Andina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1"/>
    <s v="09-488101-1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Nueva Imperial"/>
    <s v="Intercultural de Ríos y Mar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4"/>
    <s v="09-488101-4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Padre Las Casas"/>
    <s v="Temuco - P. Las Casas"/>
    <x v="3"/>
    <s v="YO_EMPR._Básico"/>
    <n v="4881"/>
    <n v="35"/>
    <n v="35000000"/>
    <n v="1000000"/>
    <n v="3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7"/>
    <s v="09-488101-7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500000"/>
    <m/>
    <m/>
    <n v="31500000"/>
    <m/>
    <m/>
    <n v="35000000"/>
    <n v="35000000"/>
    <s v="OK"/>
    <n v="2"/>
  </r>
  <r>
    <x v="8"/>
    <s v="Perquenco"/>
    <s v="Valle Asociativo Central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8"/>
    <s v="09-488101-8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Pitrufquén"/>
    <s v="Asociación Cautín Sur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3"/>
    <s v="09-488101-3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Pucón"/>
    <s v="Araucanía Lacustre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2"/>
    <s v="09-488101-2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Purén"/>
    <s v="Nahuelbuta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Renaico"/>
    <s v="Malleco Norte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5"/>
    <s v="09-488101-5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Saavedra"/>
    <s v="Intercultural de Ríos y Mar"/>
    <x v="3"/>
    <s v="YO_EMPR._Básico"/>
    <n v="4881"/>
    <n v="30"/>
    <n v="30000000"/>
    <n v="1000000"/>
    <n v="3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4"/>
    <s v="09-488101-4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</r>
  <r>
    <x v="8"/>
    <s v="Temuco"/>
    <s v="Temuco - P. Las Casas"/>
    <x v="3"/>
    <s v="YO_EMPR._Básico"/>
    <n v="4881"/>
    <n v="45"/>
    <n v="45000000"/>
    <n v="1000000"/>
    <n v="4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7"/>
    <s v="09-488101-7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4500000"/>
    <m/>
    <m/>
    <n v="40500000"/>
    <m/>
    <m/>
    <n v="45000000"/>
    <n v="45000000"/>
    <s v="OK"/>
    <n v="2"/>
  </r>
  <r>
    <x v="8"/>
    <s v="Teodoro Schmidt"/>
    <s v="Intercultural de Ríos y Mar"/>
    <x v="3"/>
    <s v="YO_EMPR._Básico"/>
    <n v="4881"/>
    <n v="30"/>
    <n v="30000000"/>
    <n v="1000000"/>
    <n v="3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4"/>
    <s v="09-488101-4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3000000"/>
    <m/>
    <m/>
    <n v="27000000"/>
    <m/>
    <m/>
    <n v="30000000"/>
    <n v="30000000"/>
    <s v="OK"/>
    <n v="2"/>
  </r>
  <r>
    <x v="8"/>
    <s v="Toltén"/>
    <s v="Intercultural de Ríos y Mar"/>
    <x v="3"/>
    <s v="YO_EMPR._Básico"/>
    <n v="4881"/>
    <n v="25"/>
    <n v="25000000"/>
    <n v="1000000"/>
    <n v="25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4"/>
    <s v="09-488101-4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500000"/>
    <m/>
    <m/>
    <n v="22500000"/>
    <m/>
    <m/>
    <n v="25000000"/>
    <n v="25000000"/>
    <s v="OK"/>
    <n v="2"/>
  </r>
  <r>
    <x v="8"/>
    <s v="Traiguén"/>
    <s v="Nahuelbuta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6"/>
    <s v="09-488101-6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Victoria"/>
    <s v="Valle Asociativo Central"/>
    <x v="3"/>
    <s v="YO_EMPR._Básico"/>
    <n v="4881"/>
    <n v="16"/>
    <n v="16000000"/>
    <n v="1000000"/>
    <n v="16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8"/>
    <s v="09-488101-8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600000"/>
    <m/>
    <m/>
    <n v="14400000"/>
    <m/>
    <m/>
    <n v="16000000"/>
    <n v="16000000"/>
    <s v="OK"/>
    <n v="2"/>
  </r>
  <r>
    <x v="8"/>
    <s v="Vilcún"/>
    <s v="Araucanía Andina"/>
    <x v="3"/>
    <s v="YO_EMPR._Básico"/>
    <n v="4881"/>
    <n v="18"/>
    <n v="18000000"/>
    <n v="1000000"/>
    <n v="18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1"/>
    <s v="09-488101-1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1800000"/>
    <m/>
    <m/>
    <n v="16200000"/>
    <m/>
    <m/>
    <n v="18000000"/>
    <n v="18000000"/>
    <s v="OK"/>
    <n v="2"/>
  </r>
  <r>
    <x v="8"/>
    <s v="Villarrica"/>
    <s v="Araucanía Lacustre"/>
    <x v="3"/>
    <s v="YO_EMPR._Básico"/>
    <n v="4881"/>
    <n v="20"/>
    <n v="20000000"/>
    <n v="1000000"/>
    <n v="20"/>
    <m/>
    <x v="0"/>
    <x v="3"/>
    <s v="Grupo objetivo del Programa/Componente"/>
    <s v="Personas mayores de 18 años, que pertenezcan al 40% más vulnerable de la población, según RSH, ocupado u ocupado precario, con una actividad económica independiente en funcionamiento y que cumplan con el perfil definido en el SPP"/>
    <s v="SPP"/>
    <s v="Licitación Pública Regular"/>
    <n v="1"/>
    <n v="488101"/>
    <s v="09"/>
    <n v="2"/>
    <s v="09-488101-2-22"/>
    <m/>
    <d v="2022-03-15T00:00:00"/>
    <n v="21"/>
    <d v="2022-04-05T00:00:00"/>
    <d v="2022-03-29T00:00:00"/>
    <n v="22"/>
    <d v="2022-04-20T00:00:00"/>
    <d v="2022-04-22T00:00:00"/>
    <n v="25"/>
    <d v="2022-05-17T00:00:00"/>
    <d v="2022-06-17T00:00:00"/>
    <n v="21"/>
    <d v="2022-07-08T00:00:00"/>
    <n v="8"/>
    <d v="2023-03-15T00:00:00"/>
    <d v="2023-05-14T00:00:00"/>
    <m/>
    <m/>
    <m/>
    <m/>
    <m/>
    <m/>
    <n v="2000000"/>
    <m/>
    <m/>
    <n v="18000000"/>
    <m/>
    <m/>
    <n v="20000000"/>
    <n v="20000000"/>
    <s v="OK"/>
    <n v="2"/>
  </r>
  <r>
    <x v="8"/>
    <s v="Temuco"/>
    <s v="Temuco - P. Las Casas"/>
    <x v="3"/>
    <s v="YO_EMPR._Feria_de_Emprendimiento"/>
    <n v="4889"/>
    <n v="60"/>
    <n v="50000000"/>
    <n v="833333"/>
    <n v="60"/>
    <m/>
    <x v="1"/>
    <x v="3"/>
    <s v="Grupo objetivo del Programa/Componente"/>
    <s v="Personas mayores de 18 años, que pertenezcan al 60% más vulnerable de la población, según RSH, ocupado u ocupado precario, con una actividad económica independiente en funcionamiento que hayan participado o estén participando de programas de emprendimiento y/o empleabilidad de FOSIS"/>
    <s v="Listado Predeterminado"/>
    <s v="Licitación Pública Regular"/>
    <n v="1"/>
    <n v="488901"/>
    <s v="09"/>
    <n v="9"/>
    <s v="09-488901-9-22"/>
    <m/>
    <m/>
    <m/>
    <s v="--"/>
    <d v="2022-07-05T00:00:00"/>
    <n v="15"/>
    <d v="2022-07-20T00:00:00"/>
    <d v="2022-07-22T00:00:00"/>
    <n v="17"/>
    <d v="2022-08-08T00:00:00"/>
    <d v="2022-08-16T00:00:00"/>
    <n v="22"/>
    <d v="2022-09-07T00:00:00"/>
    <n v="5"/>
    <d v="2023-02-14T00:00:00"/>
    <d v="2023-04-15T00:00:00"/>
    <m/>
    <m/>
    <m/>
    <m/>
    <m/>
    <m/>
    <m/>
    <m/>
    <n v="50000000"/>
    <m/>
    <m/>
    <m/>
    <n v="50000000"/>
    <n v="50000000"/>
    <s v="OK"/>
    <n v="1"/>
  </r>
  <r>
    <x v="8"/>
    <s v="Angol"/>
    <s v="Malleco Norte"/>
    <x v="4"/>
    <s v="YO_EMP_SEM._Servicio_de_Apoyo_Integral_Regular"/>
    <n v="5811"/>
    <n v="30"/>
    <n v="26550000"/>
    <n v="885000"/>
    <n v="3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</r>
  <r>
    <x v="8"/>
    <s v="Collipulli"/>
    <s v="Malleco Norte"/>
    <x v="4"/>
    <s v="YO_EMP_SEM._Servicio_de_Apoyo_Integral_Regular"/>
    <n v="5811"/>
    <n v="30"/>
    <n v="26550000"/>
    <n v="885000"/>
    <n v="3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</r>
  <r>
    <x v="8"/>
    <s v="Curacautín"/>
    <s v="Araucanía Andina"/>
    <x v="4"/>
    <s v="YO_EMP_SEM._Servicio_de_Apoyo_Integral_Regular"/>
    <n v="5811"/>
    <n v="25"/>
    <n v="22125000"/>
    <n v="885000"/>
    <n v="25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</r>
  <r>
    <x v="8"/>
    <s v="Ercilla"/>
    <s v="Malleco Norte"/>
    <x v="4"/>
    <s v="YO_EMP_SEM._Servicio_de_Apoyo_Integral_Regular"/>
    <n v="5811"/>
    <n v="18"/>
    <n v="15930000"/>
    <n v="885000"/>
    <n v="18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593000"/>
    <m/>
    <m/>
    <n v="14337000"/>
    <m/>
    <m/>
    <m/>
    <n v="15930000"/>
    <n v="15930000"/>
    <s v="OK"/>
    <n v="2"/>
  </r>
  <r>
    <x v="8"/>
    <s v="Lonquimay"/>
    <s v="Araucanía Andina"/>
    <x v="4"/>
    <s v="YO_EMP_SEM._Servicio_de_Apoyo_Integral_Regular"/>
    <n v="5811"/>
    <n v="25"/>
    <n v="22125000"/>
    <n v="885000"/>
    <n v="25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</r>
  <r>
    <x v="8"/>
    <s v="Los Sauces"/>
    <s v="Nahuelbuta"/>
    <x v="4"/>
    <s v="YO_EMP_SEM._Servicio_de_Apoyo_Integral_Regular"/>
    <n v="5811"/>
    <n v="20"/>
    <n v="17700000"/>
    <n v="885000"/>
    <n v="2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</r>
  <r>
    <x v="8"/>
    <s v="Lumaco"/>
    <s v="Nahuelbuta"/>
    <x v="4"/>
    <s v="YO_EMP_SEM._Servicio_de_Apoyo_Integral_Regular"/>
    <n v="5811"/>
    <n v="20"/>
    <n v="17700000"/>
    <n v="885000"/>
    <n v="2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</r>
  <r>
    <x v="8"/>
    <s v="Purén"/>
    <s v="Nahuelbuta"/>
    <x v="4"/>
    <s v="YO_EMP_SEM._Servicio_de_Apoyo_Integral_Regular"/>
    <n v="5811"/>
    <n v="20"/>
    <n v="17700000"/>
    <n v="885000"/>
    <n v="2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</r>
  <r>
    <x v="8"/>
    <s v="Renaico"/>
    <s v="Malleco Norte"/>
    <x v="4"/>
    <s v="YO_EMP_SEM._Servicio_de_Apoyo_Integral_Regular"/>
    <n v="5811"/>
    <n v="20"/>
    <n v="17700000"/>
    <n v="885000"/>
    <n v="2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1770000"/>
    <m/>
    <m/>
    <n v="15930000"/>
    <m/>
    <m/>
    <m/>
    <n v="17700000"/>
    <n v="17700000"/>
    <s v="OK"/>
    <n v="2"/>
  </r>
  <r>
    <x v="8"/>
    <s v="Traiguén"/>
    <s v="Nahuelbuta"/>
    <x v="4"/>
    <s v="YO_EMP_SEM._Servicio_de_Apoyo_Integral_Regular"/>
    <n v="5811"/>
    <n v="25"/>
    <n v="22125000"/>
    <n v="885000"/>
    <n v="25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212500"/>
    <m/>
    <m/>
    <n v="19912500"/>
    <m/>
    <m/>
    <m/>
    <n v="22125000"/>
    <n v="22125000"/>
    <s v="OK"/>
    <n v="2"/>
  </r>
  <r>
    <x v="8"/>
    <s v="Victoria"/>
    <s v="Araucanía Andina"/>
    <x v="4"/>
    <s v="YO_EMP_SEM._Servicio_de_Apoyo_Integral_Regular"/>
    <n v="5811"/>
    <n v="30"/>
    <n v="26550000"/>
    <n v="885000"/>
    <n v="30"/>
    <m/>
    <x v="1"/>
    <x v="3"/>
    <s v="Grupo objetivo del Programa/Componente"/>
    <s v="Hombres y mujeres mayores de 18 años, en situación de pobreza extrema, pobreza y/o vulnerabilidad (priorizando aquella población más vulnerable del tramo 40% según RSH), desocupados, ocupados precarios o inactivos, con al menos una idea de negocios."/>
    <s v="SPP"/>
    <s v="Licitación Pública Regular"/>
    <n v="1"/>
    <n v="581101"/>
    <s v="09"/>
    <n v="1"/>
    <s v="09-581101-1-22"/>
    <m/>
    <d v="2022-03-15T00:00:00"/>
    <n v="21"/>
    <d v="2022-04-05T00:00:00"/>
    <d v="2022-03-22T00:00:00"/>
    <n v="21"/>
    <d v="2022-04-12T00:00:00"/>
    <d v="2022-04-14T00:00:00"/>
    <n v="21"/>
    <d v="2022-05-05T00:00:00"/>
    <d v="2022-05-12T00:00:00"/>
    <n v="21"/>
    <d v="2022-06-02T00:00:00"/>
    <n v="8"/>
    <d v="2023-02-09T00:00:00"/>
    <d v="2023-04-10T00:00:00"/>
    <m/>
    <m/>
    <m/>
    <m/>
    <m/>
    <n v="2655000"/>
    <m/>
    <m/>
    <n v="23895000"/>
    <m/>
    <m/>
    <m/>
    <n v="26550000"/>
    <n v="26550000"/>
    <s v="OK"/>
    <n v="2"/>
  </r>
  <r>
    <x v="8"/>
    <s v="Regional/Provincial"/>
    <m/>
    <x v="4"/>
    <s v="YO_EMP_SEM._Servicio_de_Apoyo_Integral_Regular"/>
    <n v="5811"/>
    <n v="80"/>
    <n v="70800000"/>
    <n v="885000"/>
    <n v="80"/>
    <m/>
    <x v="1"/>
    <x v="3"/>
    <s v="Grupo objetivo del Programa/Componente"/>
    <s v="Hombres y mujeres mayores de 18 años, en situación de pobreza extrema, pobreza y/o vulnerabilidad, desocupados, ocupados precarios o inactivos (derivados en marco de convenios con Teletón, GENCHI, SENAMA e INJUV)."/>
    <s v="Listado Predeterminado con SPP"/>
    <s v="Licitación Pública Regular"/>
    <n v="2"/>
    <n v="581102"/>
    <s v="09"/>
    <n v="1"/>
    <s v="09-581102-1-22"/>
    <m/>
    <m/>
    <m/>
    <s v="--"/>
    <d v="2022-04-26T00:00:00"/>
    <n v="15"/>
    <d v="2022-05-11T00:00:00"/>
    <d v="2022-05-13T00:00:00"/>
    <n v="20"/>
    <d v="2022-06-02T00:00:00"/>
    <d v="2022-06-09T00:00:00"/>
    <n v="21"/>
    <d v="2022-06-30T00:00:00"/>
    <n v="8"/>
    <d v="2023-03-07T00:00:00"/>
    <d v="2023-05-06T00:00:00"/>
    <m/>
    <m/>
    <m/>
    <m/>
    <m/>
    <m/>
    <n v="7080000"/>
    <m/>
    <m/>
    <n v="63720000"/>
    <m/>
    <m/>
    <n v="70800000"/>
    <n v="70800000"/>
    <s v="OK"/>
    <n v="2"/>
  </r>
  <r>
    <x v="8"/>
    <s v="Pucón"/>
    <s v="Araucanía Lacustre"/>
    <x v="4"/>
    <s v="YO_EMP_SEM._Servicio_de_Apoyo_Integral_Regular"/>
    <n v="5811"/>
    <n v="20"/>
    <n v="17700000"/>
    <n v="885000"/>
    <n v="20"/>
    <m/>
    <x v="1"/>
    <x v="3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n v="581103"/>
    <s v="09"/>
    <n v="1"/>
    <s v="09-581103-1-22"/>
    <m/>
    <m/>
    <m/>
    <s v="--"/>
    <d v="2022-05-10T00:00:00"/>
    <n v="15"/>
    <d v="2022-05-25T00:00:00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</r>
  <r>
    <x v="8"/>
    <s v="Villarrica"/>
    <s v="Araucanía Lacustre"/>
    <x v="4"/>
    <s v="YO_EMP_SEM._Servicio_de_Apoyo_Integral_Regular"/>
    <n v="5811"/>
    <n v="20"/>
    <n v="17700000"/>
    <n v="885000"/>
    <n v="20"/>
    <m/>
    <x v="1"/>
    <x v="3"/>
    <s v="Migrantes"/>
    <s v="Hombres y mujeres migrantes, mayores de 18 años, cuya Situación Ocupacional sea: desocupados (cesantes y /o que buscan trabajo por primera vez), ocupado precario e inactivos,  que cuenten con al menos una idea de negocios"/>
    <s v="Listado Predeterminado con SPP"/>
    <s v="Licitación Pública Regular"/>
    <n v="3"/>
    <n v="581103"/>
    <s v="09"/>
    <n v="1"/>
    <s v="09-581103-1-22"/>
    <m/>
    <m/>
    <m/>
    <s v="--"/>
    <d v="2022-05-10T00:00:00"/>
    <n v="15"/>
    <d v="2022-05-25T00:00:00"/>
    <d v="2022-05-27T00:00:00"/>
    <n v="18"/>
    <d v="2022-06-14T00:00:00"/>
    <d v="2022-06-21T00:00:00"/>
    <n v="21"/>
    <d v="2022-07-12T00:00:00"/>
    <n v="8"/>
    <d v="2023-03-19T00:00:00"/>
    <d v="2023-05-18T00:00:00"/>
    <m/>
    <m/>
    <m/>
    <m/>
    <m/>
    <m/>
    <n v="1770000"/>
    <m/>
    <m/>
    <n v="15930000"/>
    <m/>
    <m/>
    <n v="17700000"/>
    <n v="17700000"/>
    <s v="OK"/>
    <n v="2"/>
  </r>
  <r>
    <x v="8"/>
    <s v="Angol"/>
    <s v="Malleco Norte"/>
    <x v="5"/>
    <s v="YO_EMP_SEM._Servicio_de_Apoyo_Integral_SSyO"/>
    <n v="5911"/>
    <n v="104"/>
    <n v="85072000"/>
    <n v="818000"/>
    <m/>
    <n v="104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4"/>
    <s v="09-591101-4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507200"/>
    <m/>
    <m/>
    <n v="76564800"/>
    <m/>
    <m/>
    <m/>
    <n v="85072000"/>
    <n v="85072000"/>
    <s v="OK"/>
    <n v="2"/>
  </r>
  <r>
    <x v="8"/>
    <s v="Carahue"/>
    <s v="Intercultural de Ríos y Mar"/>
    <x v="5"/>
    <s v="YO_EMP_SEM._Servicio_de_Apoyo_Integral_SSyO"/>
    <n v="5911"/>
    <n v="68"/>
    <n v="55624000"/>
    <n v="818000"/>
    <m/>
    <n v="68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7"/>
    <s v="09-591101-7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562400"/>
    <m/>
    <m/>
    <n v="50061600"/>
    <m/>
    <m/>
    <m/>
    <n v="55624000"/>
    <n v="55624000"/>
    <s v="OK"/>
    <n v="2"/>
  </r>
  <r>
    <x v="8"/>
    <s v="Cholchol"/>
    <s v="Nahuelbuta"/>
    <x v="5"/>
    <s v="YO_EMP_SEM._Servicio_de_Apoyo_Integral_SSyO"/>
    <n v="5911"/>
    <n v="62"/>
    <n v="50716000"/>
    <n v="818000"/>
    <m/>
    <n v="6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</r>
  <r>
    <x v="8"/>
    <s v="Collipulli"/>
    <s v="Malleco Norte"/>
    <x v="5"/>
    <s v="YO_EMP_SEM._Servicio_de_Apoyo_Integral_SSyO"/>
    <n v="5911"/>
    <n v="79"/>
    <n v="64622000"/>
    <n v="818000"/>
    <m/>
    <n v="7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4"/>
    <s v="09-591101-4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462200"/>
    <m/>
    <m/>
    <n v="58159800"/>
    <m/>
    <m/>
    <m/>
    <n v="64622000"/>
    <n v="64622000"/>
    <s v="OK"/>
    <n v="2"/>
  </r>
  <r>
    <x v="8"/>
    <s v="Cunco"/>
    <s v="Araucanía Andina"/>
    <x v="5"/>
    <s v="YO_EMP_SEM._Servicio_de_Apoyo_Integral_SSyO"/>
    <n v="5911"/>
    <n v="32"/>
    <n v="26176000"/>
    <n v="818000"/>
    <m/>
    <n v="3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1"/>
    <s v="09-591101-1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617600"/>
    <m/>
    <m/>
    <n v="23558400"/>
    <m/>
    <m/>
    <m/>
    <n v="26176000"/>
    <n v="26176000"/>
    <s v="OK"/>
    <n v="2"/>
  </r>
  <r>
    <x v="8"/>
    <s v="Curacautín"/>
    <s v="Araucanía Andina"/>
    <x v="5"/>
    <s v="YO_EMP_SEM._Servicio_de_Apoyo_Integral_SSyO"/>
    <n v="5911"/>
    <n v="71"/>
    <n v="58078000"/>
    <n v="818000"/>
    <m/>
    <n v="71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1"/>
    <s v="09-591101-1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07800"/>
    <m/>
    <m/>
    <n v="52270200"/>
    <m/>
    <m/>
    <m/>
    <n v="58078000"/>
    <n v="58078000"/>
    <s v="OK"/>
    <n v="2"/>
  </r>
  <r>
    <x v="8"/>
    <s v="Curarrehue"/>
    <s v="Araucanía Lacustre"/>
    <x v="5"/>
    <s v="YO_EMP_SEM._Servicio_de_Apoyo_Integral_SSyO"/>
    <n v="5911"/>
    <n v="50"/>
    <n v="40900000"/>
    <n v="818000"/>
    <m/>
    <n v="50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2"/>
    <s v="09-591101-2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90000"/>
    <m/>
    <m/>
    <n v="36810000"/>
    <m/>
    <m/>
    <m/>
    <n v="40900000"/>
    <n v="40900000"/>
    <s v="OK"/>
    <n v="2"/>
  </r>
  <r>
    <x v="8"/>
    <s v="Ercilla"/>
    <s v="Malleco Norte"/>
    <x v="5"/>
    <s v="YO_EMP_SEM._Servicio_de_Apoyo_Integral_SSyO"/>
    <n v="5911"/>
    <n v="49"/>
    <n v="40082000"/>
    <n v="818000"/>
    <m/>
    <n v="4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4"/>
    <s v="09-591101-4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</r>
  <r>
    <x v="8"/>
    <s v="Freire"/>
    <s v="Asociación Cautín Sur"/>
    <x v="5"/>
    <s v="YO_EMP_SEM._Servicio_de_Apoyo_Integral_SSyO"/>
    <n v="5911"/>
    <n v="72"/>
    <n v="58896000"/>
    <n v="818000"/>
    <m/>
    <n v="7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3"/>
    <s v="09-591101-3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</r>
  <r>
    <x v="8"/>
    <s v="Galvarino"/>
    <s v="Nahuelbuta"/>
    <x v="5"/>
    <s v="YO_EMP_SEM._Servicio_de_Apoyo_Integral_SSyO"/>
    <n v="5911"/>
    <n v="40"/>
    <n v="32720000"/>
    <n v="818000"/>
    <m/>
    <n v="40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272000"/>
    <m/>
    <m/>
    <n v="29448000"/>
    <m/>
    <m/>
    <m/>
    <n v="32720000"/>
    <n v="32720000"/>
    <s v="OK"/>
    <n v="2"/>
  </r>
  <r>
    <x v="8"/>
    <s v="Gorbea"/>
    <s v="Asociación Cautín Sur"/>
    <x v="5"/>
    <s v="YO_EMP_SEM._Servicio_de_Apoyo_Integral_SSyO"/>
    <n v="5911"/>
    <n v="49"/>
    <n v="40082000"/>
    <n v="818000"/>
    <m/>
    <n v="4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3"/>
    <s v="09-591101-3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008200"/>
    <m/>
    <m/>
    <n v="36073800"/>
    <m/>
    <m/>
    <m/>
    <n v="40082000"/>
    <n v="40082000"/>
    <s v="OK"/>
    <n v="2"/>
  </r>
  <r>
    <x v="8"/>
    <s v="Lautaro"/>
    <s v="Valle Asociativo Central"/>
    <x v="5"/>
    <s v="YO_EMP_SEM._Servicio_de_Apoyo_Integral_SSyO"/>
    <n v="5911"/>
    <n v="102"/>
    <n v="83436000"/>
    <n v="818000"/>
    <m/>
    <n v="10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8"/>
    <s v="09-591101-8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8343600"/>
    <m/>
    <m/>
    <n v="75092400"/>
    <m/>
    <m/>
    <m/>
    <n v="83436000"/>
    <n v="83436000"/>
    <s v="OK"/>
    <n v="2"/>
  </r>
  <r>
    <x v="8"/>
    <s v="Loncoche"/>
    <s v="Asociación Cautín Sur"/>
    <x v="5"/>
    <s v="YO_EMP_SEM._Servicio_de_Apoyo_Integral_SSyO"/>
    <n v="5911"/>
    <n v="75"/>
    <n v="61350000"/>
    <n v="818000"/>
    <m/>
    <n v="75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3"/>
    <s v="09-591101-3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135000"/>
    <m/>
    <m/>
    <n v="55215000"/>
    <m/>
    <m/>
    <m/>
    <n v="61350000"/>
    <n v="61350000"/>
    <s v="OK"/>
    <n v="2"/>
  </r>
  <r>
    <x v="8"/>
    <s v="Lonquimay"/>
    <s v="Araucanía Andina"/>
    <x v="5"/>
    <s v="YO_EMP_SEM._Servicio_de_Apoyo_Integral_SSyO"/>
    <n v="5911"/>
    <n v="72"/>
    <n v="58896000"/>
    <n v="818000"/>
    <m/>
    <n v="7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1"/>
    <s v="09-591101-1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889600"/>
    <m/>
    <m/>
    <n v="53006400"/>
    <m/>
    <m/>
    <m/>
    <n v="58896000"/>
    <n v="58896000"/>
    <s v="OK"/>
    <n v="2"/>
  </r>
  <r>
    <x v="8"/>
    <s v="Los Sauces"/>
    <s v="Nahuelbuta"/>
    <x v="5"/>
    <s v="YO_EMP_SEM._Servicio_de_Apoyo_Integral_SSyO"/>
    <n v="5911"/>
    <n v="24"/>
    <n v="19632000"/>
    <n v="818000"/>
    <m/>
    <n v="24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963200"/>
    <m/>
    <m/>
    <n v="17668800"/>
    <m/>
    <m/>
    <m/>
    <n v="19632000"/>
    <n v="19632000"/>
    <s v="OK"/>
    <n v="2"/>
  </r>
  <r>
    <x v="8"/>
    <s v="Lumaco"/>
    <s v="Nahuelbuta"/>
    <x v="5"/>
    <s v="YO_EMP_SEM._Servicio_de_Apoyo_Integral_SSyO"/>
    <n v="5911"/>
    <n v="62"/>
    <n v="50716000"/>
    <n v="818000"/>
    <m/>
    <n v="6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</r>
  <r>
    <x v="8"/>
    <s v="Melipeuco"/>
    <s v="Araucanía Andina"/>
    <x v="5"/>
    <s v="YO_EMP_SEM._Servicio_de_Apoyo_Integral_SSyO"/>
    <n v="5911"/>
    <n v="31"/>
    <n v="25358000"/>
    <n v="818000"/>
    <m/>
    <n v="31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1"/>
    <s v="09-591101-1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2535800"/>
    <m/>
    <m/>
    <n v="22822200"/>
    <m/>
    <m/>
    <m/>
    <n v="25358000"/>
    <n v="25358000"/>
    <s v="OK"/>
    <n v="2"/>
  </r>
  <r>
    <x v="8"/>
    <s v="Nueva Imperial"/>
    <s v="Intercultural de Ríos y Mar"/>
    <x v="5"/>
    <s v="YO_EMP_SEM._Servicio_de_Apoyo_Integral_SSyO"/>
    <n v="5911"/>
    <n v="93"/>
    <n v="76074000"/>
    <n v="818000"/>
    <m/>
    <n v="93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7"/>
    <s v="09-591101-7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607400"/>
    <m/>
    <m/>
    <n v="68466600"/>
    <m/>
    <m/>
    <m/>
    <n v="76074000"/>
    <n v="76074000"/>
    <s v="OK"/>
    <n v="2"/>
  </r>
  <r>
    <x v="8"/>
    <s v="Padre Las Casas"/>
    <s v="Temuco - P. Las Casas"/>
    <x v="5"/>
    <s v="YO_EMP_SEM._Servicio_de_Apoyo_Integral_SSyO"/>
    <n v="5911"/>
    <n v="80"/>
    <n v="65440000"/>
    <n v="818000"/>
    <m/>
    <n v="80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6"/>
    <s v="09-591101-6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6544000"/>
    <m/>
    <m/>
    <n v="58896000"/>
    <m/>
    <m/>
    <m/>
    <n v="65440000"/>
    <n v="65440000"/>
    <s v="OK"/>
    <n v="2"/>
  </r>
  <r>
    <x v="8"/>
    <s v="Perquenco"/>
    <s v="Valle Asociativo Central"/>
    <x v="5"/>
    <s v="YO_EMP_SEM._Servicio_de_Apoyo_Integral_SSyO"/>
    <n v="5911"/>
    <n v="19"/>
    <n v="15542000"/>
    <n v="818000"/>
    <m/>
    <n v="1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8"/>
    <s v="09-591101-8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</r>
  <r>
    <x v="8"/>
    <s v="Pitrufquén"/>
    <s v="Asociación Cautín Sur"/>
    <x v="5"/>
    <s v="YO_EMP_SEM._Servicio_de_Apoyo_Integral_SSyO"/>
    <n v="5911"/>
    <n v="97"/>
    <n v="79346000"/>
    <n v="818000"/>
    <m/>
    <n v="97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3"/>
    <s v="09-591101-3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934600"/>
    <m/>
    <m/>
    <n v="71411400"/>
    <m/>
    <m/>
    <m/>
    <n v="79346000"/>
    <n v="79346000"/>
    <s v="OK"/>
    <n v="2"/>
  </r>
  <r>
    <x v="8"/>
    <s v="Pucón"/>
    <s v="Araucanía Lacustre"/>
    <x v="5"/>
    <s v="YO_EMP_SEM._Servicio_de_Apoyo_Integral_SSyO"/>
    <n v="5911"/>
    <n v="53"/>
    <n v="43354000"/>
    <n v="818000"/>
    <m/>
    <n v="53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2"/>
    <s v="09-591101-2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335400"/>
    <m/>
    <m/>
    <n v="39018600"/>
    <m/>
    <m/>
    <m/>
    <n v="43354000"/>
    <n v="43354000"/>
    <s v="OK"/>
    <n v="2"/>
  </r>
  <r>
    <x v="8"/>
    <s v="Purén"/>
    <s v="Nahuelbuta"/>
    <x v="5"/>
    <s v="YO_EMP_SEM._Servicio_de_Apoyo_Integral_SSyO"/>
    <n v="5911"/>
    <n v="39"/>
    <n v="31902000"/>
    <n v="818000"/>
    <m/>
    <n v="3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190200"/>
    <m/>
    <m/>
    <n v="28711800"/>
    <m/>
    <m/>
    <m/>
    <n v="31902000"/>
    <n v="31902000"/>
    <s v="OK"/>
    <n v="2"/>
  </r>
  <r>
    <x v="8"/>
    <s v="Renaico"/>
    <s v="Malleco Norte"/>
    <x v="5"/>
    <s v="YO_EMP_SEM._Servicio_de_Apoyo_Integral_SSyO"/>
    <n v="5911"/>
    <n v="19"/>
    <n v="15542000"/>
    <n v="818000"/>
    <m/>
    <n v="19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4"/>
    <s v="09-591101-4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554200"/>
    <m/>
    <m/>
    <n v="13987800"/>
    <m/>
    <m/>
    <m/>
    <n v="15542000"/>
    <n v="15542000"/>
    <s v="OK"/>
    <n v="2"/>
  </r>
  <r>
    <x v="8"/>
    <s v="Saavedra"/>
    <s v="Intercultural de Ríos y Mar"/>
    <x v="5"/>
    <s v="YO_EMP_SEM._Servicio_de_Apoyo_Integral_SSyO"/>
    <n v="5911"/>
    <n v="41"/>
    <n v="33538000"/>
    <n v="818000"/>
    <m/>
    <n v="41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7"/>
    <s v="09-591101-7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</r>
  <r>
    <x v="8"/>
    <s v="Temuco"/>
    <s v="Temuco - P. Las Casas"/>
    <x v="5"/>
    <s v="YO_EMP_SEM._Servicio_de_Apoyo_Integral_SSyO"/>
    <n v="5911"/>
    <n v="220"/>
    <n v="179960000"/>
    <n v="818000"/>
    <m/>
    <n v="220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6"/>
    <s v="09-591101-6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7996000"/>
    <m/>
    <m/>
    <n v="161964000"/>
    <m/>
    <m/>
    <m/>
    <n v="179960000"/>
    <n v="179960000"/>
    <s v="OK"/>
    <n v="2"/>
  </r>
  <r>
    <x v="8"/>
    <s v="Teodoro Schmidt"/>
    <s v="Intercultural de Ríos y Mar"/>
    <x v="5"/>
    <s v="YO_EMP_SEM._Servicio_de_Apoyo_Integral_SSyO"/>
    <n v="5911"/>
    <n v="67"/>
    <n v="54806000"/>
    <n v="818000"/>
    <m/>
    <n v="67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7"/>
    <s v="09-591101-7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480600"/>
    <m/>
    <m/>
    <n v="49325400"/>
    <m/>
    <m/>
    <m/>
    <n v="54806000"/>
    <n v="54806000"/>
    <s v="OK"/>
    <n v="2"/>
  </r>
  <r>
    <x v="8"/>
    <s v="Toltén"/>
    <s v="Intercultural de Ríos y Mar"/>
    <x v="5"/>
    <s v="YO_EMP_SEM._Servicio_de_Apoyo_Integral_SSyO"/>
    <n v="5911"/>
    <n v="41"/>
    <n v="33538000"/>
    <n v="818000"/>
    <m/>
    <n v="41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7"/>
    <s v="09-591101-7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3353800"/>
    <m/>
    <m/>
    <n v="30184200"/>
    <m/>
    <m/>
    <m/>
    <n v="33538000"/>
    <n v="33538000"/>
    <s v="OK"/>
    <n v="2"/>
  </r>
  <r>
    <x v="8"/>
    <s v="Traiguén"/>
    <s v="Nahuelbuta"/>
    <x v="5"/>
    <s v="YO_EMP_SEM._Servicio_de_Apoyo_Integral_SSyO"/>
    <n v="5911"/>
    <n v="62"/>
    <n v="50716000"/>
    <n v="818000"/>
    <m/>
    <n v="62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5"/>
    <s v="09-591101-5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5071600"/>
    <m/>
    <m/>
    <n v="45644400"/>
    <m/>
    <m/>
    <m/>
    <n v="50716000"/>
    <n v="50716000"/>
    <s v="OK"/>
    <n v="2"/>
  </r>
  <r>
    <x v="8"/>
    <s v="Victoria"/>
    <s v="Valle Asociativo Central"/>
    <x v="5"/>
    <s v="YO_EMP_SEM._Servicio_de_Apoyo_Integral_SSyO"/>
    <n v="5911"/>
    <n v="54"/>
    <n v="44172000"/>
    <n v="818000"/>
    <m/>
    <n v="54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8"/>
    <s v="09-591101-8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4417200"/>
    <m/>
    <m/>
    <n v="39754800"/>
    <m/>
    <m/>
    <m/>
    <n v="44172000"/>
    <n v="44172000"/>
    <s v="OK"/>
    <n v="2"/>
  </r>
  <r>
    <x v="8"/>
    <s v="Vilcún"/>
    <s v="Araucanía Andina"/>
    <x v="5"/>
    <s v="YO_EMP_SEM._Servicio_de_Apoyo_Integral_SSyO"/>
    <n v="5911"/>
    <n v="86"/>
    <n v="70348000"/>
    <n v="818000"/>
    <m/>
    <n v="86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1"/>
    <s v="09-591101-1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7034800"/>
    <m/>
    <m/>
    <n v="63313200"/>
    <m/>
    <m/>
    <m/>
    <n v="70348000"/>
    <n v="70348000"/>
    <s v="OK"/>
    <n v="2"/>
  </r>
  <r>
    <x v="8"/>
    <s v="Villarrica"/>
    <s v="Araucanía Lacustre"/>
    <x v="5"/>
    <s v="YO_EMP_SEM._Servicio_de_Apoyo_Integral_SSyO"/>
    <n v="5911"/>
    <n v="147"/>
    <n v="120246000"/>
    <n v="818000"/>
    <m/>
    <n v="147"/>
    <x v="1"/>
    <x v="3"/>
    <s v="Grupo objetivo del Programa/Componente"/>
    <s v="Hombres y mujeres, mayores de 18 años, en situación de pobreza y/o vulnerabilidad, que participen del Subsistema de SSyOO, desocupados, ocupados precarios o inactivos."/>
    <s v="SPP"/>
    <s v="Licitación Pública Regular"/>
    <n v="1"/>
    <n v="591101"/>
    <s v="09"/>
    <n v="2"/>
    <s v="09-591101-2-22"/>
    <m/>
    <d v="2022-03-15T00:00:00"/>
    <n v="21"/>
    <d v="2022-04-05T00:00:00"/>
    <d v="2022-03-08T00:00:00"/>
    <n v="29"/>
    <d v="2022-04-06T00:00:00"/>
    <d v="2022-04-08T00:00:00"/>
    <n v="31"/>
    <d v="2022-05-09T00:00:00"/>
    <d v="2022-05-16T00:00:00"/>
    <n v="21"/>
    <d v="2022-06-06T00:00:00"/>
    <n v="8"/>
    <d v="2023-02-13T00:00:00"/>
    <d v="2023-04-14T00:00:00"/>
    <m/>
    <m/>
    <m/>
    <m/>
    <m/>
    <n v="12024600"/>
    <m/>
    <m/>
    <n v="108221400"/>
    <m/>
    <m/>
    <m/>
    <n v="120246000"/>
    <n v="120246000"/>
    <s v="OK"/>
    <n v="2"/>
  </r>
  <r>
    <x v="9"/>
    <s v="Puerto Montt"/>
    <s v="Puerto Montt"/>
    <x v="0"/>
    <s v="Fortalecimiento_Planes_de_Trabajo_Familiar"/>
    <n v="3881"/>
    <n v="14"/>
    <n v="8404578"/>
    <n v="600327"/>
    <n v="57"/>
    <m/>
    <x v="0"/>
    <x v="0"/>
    <s v="Grupo objetivo del Programa/Componente"/>
    <s v="Hogares con NNA, RSH hasta 60% y de Puerto Montt"/>
    <s v="Listado Predeterminado"/>
    <s v="Licitación Pública Regular"/>
    <m/>
    <s v="3881"/>
    <m/>
    <s v="01"/>
    <s v="10-3881-01-22"/>
    <m/>
    <m/>
    <m/>
    <m/>
    <d v="2022-04-01T00:00:00"/>
    <n v="20"/>
    <d v="2022-04-21T00:00:00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420229"/>
    <n v="7984349"/>
    <m/>
    <m/>
    <m/>
    <m/>
    <m/>
    <n v="8404578"/>
    <n v="8404578"/>
    <s v="OK"/>
    <n v="2"/>
  </r>
  <r>
    <x v="9"/>
    <s v="Castro"/>
    <s v="Castro"/>
    <x v="0"/>
    <s v="Fortalecimiento_Planes_de_Trabajo_Familiar"/>
    <n v="3881"/>
    <n v="155"/>
    <n v="93050685"/>
    <n v="600327"/>
    <n v="155"/>
    <m/>
    <x v="0"/>
    <x v="0"/>
    <s v="Grupo objetivo del Programa/Componente"/>
    <s v="Hogares con NNA, RSH hasta 60% y de Castro"/>
    <s v="Listado Predeterminado"/>
    <s v="Licitación Pública Regular"/>
    <m/>
    <s v="3881"/>
    <m/>
    <s v="01"/>
    <s v="10-3881-01-22"/>
    <m/>
    <m/>
    <m/>
    <m/>
    <d v="2022-04-01T00:00:00"/>
    <n v="20"/>
    <d v="2022-04-21T00:00:00"/>
    <d v="2022-04-22T00:00:00"/>
    <n v="10"/>
    <d v="2022-05-02T00:00:00"/>
    <d v="2022-05-06T00:00:00"/>
    <n v="15"/>
    <d v="2022-05-21T00:00:00"/>
    <n v="10"/>
    <d v="2023-03-21T00:00:00"/>
    <d v="2023-05-20T00:00:00"/>
    <m/>
    <m/>
    <m/>
    <m/>
    <m/>
    <n v="4652534"/>
    <m/>
    <n v="88398151"/>
    <m/>
    <m/>
    <m/>
    <m/>
    <n v="93050685"/>
    <n v="93050685"/>
    <s v="OK"/>
    <n v="2"/>
  </r>
  <r>
    <x v="9"/>
    <s v="Río Negro"/>
    <s v="Rio Negro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funcionales o territoriales de Río Negro"/>
    <s v="Autogestionados"/>
    <s v="Licitación Pública Regular"/>
    <m/>
    <n v="3701"/>
    <n v="3"/>
    <n v="3"/>
    <s v="10-3701-03-22"/>
    <m/>
    <m/>
    <m/>
    <s v="--"/>
    <d v="2022-05-04T00:00:00"/>
    <n v="20"/>
    <d v="2022-05-24T00:00:00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</r>
  <r>
    <x v="9"/>
    <s v="Puyehue"/>
    <s v="Puyehue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funcionales o territoriales de Puyehue"/>
    <s v="Autogestionados"/>
    <s v="Licitación Pública Regular"/>
    <m/>
    <n v="3701"/>
    <n v="3"/>
    <n v="3"/>
    <s v="10-3701-03-22"/>
    <m/>
    <m/>
    <m/>
    <s v="--"/>
    <d v="2022-05-04T00:00:00"/>
    <n v="20"/>
    <d v="2022-05-24T00:00:00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</r>
  <r>
    <x v="9"/>
    <s v="San Pablo"/>
    <s v="San Pablo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funcionales o territoriales de San Pablo"/>
    <s v="Autogestionados"/>
    <s v="Licitación Pública Regular"/>
    <m/>
    <n v="3701"/>
    <n v="3"/>
    <n v="3"/>
    <s v="10-3701-03-22"/>
    <m/>
    <m/>
    <m/>
    <s v="--"/>
    <d v="2022-05-04T00:00:00"/>
    <n v="20"/>
    <d v="2022-05-24T00:00:00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</r>
  <r>
    <x v="9"/>
    <s v="Los Muermos"/>
    <s v="Los Muermos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funcionales o territoriales de Los Muermos"/>
    <s v="Autogestionados"/>
    <s v="Licitación Pública Regular"/>
    <m/>
    <n v="3701"/>
    <n v="3"/>
    <n v="3"/>
    <s v="10-3701-03-22"/>
    <m/>
    <m/>
    <m/>
    <s v="--"/>
    <d v="2022-05-04T00:00:00"/>
    <n v="20"/>
    <d v="2022-05-24T00:00:00"/>
    <d v="2022-06-03T00:00:00"/>
    <n v="10"/>
    <d v="2022-06-13T00:00:00"/>
    <d v="2022-06-20T00:00:00"/>
    <n v="20"/>
    <d v="2022-07-10T00:00:00"/>
    <n v="6"/>
    <d v="2023-01-10T00:00:00"/>
    <d v="2023-03-11T00:00:00"/>
    <m/>
    <m/>
    <m/>
    <m/>
    <m/>
    <m/>
    <n v="2088000"/>
    <m/>
    <m/>
    <m/>
    <m/>
    <m/>
    <n v="2088000"/>
    <n v="2088000"/>
    <s v="OK"/>
    <n v="1"/>
  </r>
  <r>
    <x v="9"/>
    <s v="Río Negro"/>
    <s v="Chan Chan"/>
    <x v="2"/>
    <s v="Accion_local_territorios_vulnerables"/>
    <n v="7233"/>
    <n v="1"/>
    <n v="35700000"/>
    <n v="35700000"/>
    <n v="1"/>
    <m/>
    <x v="1"/>
    <x v="2"/>
    <s v="Grupo objetivo del Programa/Componente"/>
    <s v="Territorio o barrio vulnerable de Río Negro"/>
    <s v="Listado Predeterminado"/>
    <s v="Licitación Pública Regular"/>
    <m/>
    <n v="7233"/>
    <n v="2"/>
    <n v="2"/>
    <s v="10-7233-02-22"/>
    <m/>
    <m/>
    <m/>
    <s v="--"/>
    <d v="2022-04-11T00:00:00"/>
    <n v="20"/>
    <d v="2022-04-30T00:00:00"/>
    <d v="2022-05-04T00:00:00"/>
    <n v="10"/>
    <d v="2022-05-14T00:00:00"/>
    <d v="2022-05-20T00:00:00"/>
    <n v="20"/>
    <d v="2022-06-09T00:00:00"/>
    <n v="11"/>
    <d v="2023-05-09T00:00:00"/>
    <d v="2023-07-08T00:00:00"/>
    <m/>
    <m/>
    <m/>
    <m/>
    <m/>
    <n v="1785000"/>
    <m/>
    <n v="33915000"/>
    <m/>
    <m/>
    <m/>
    <m/>
    <n v="35700000"/>
    <n v="35700000"/>
    <s v="OK"/>
    <n v="2"/>
  </r>
  <r>
    <x v="9"/>
    <s v="Puerto Montt"/>
    <s v="Puerto Montt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Calbuco"/>
    <s v="Calbuco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Cochamó"/>
    <s v="Cochamó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Fresia"/>
    <s v="Fresia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Frutillar"/>
    <s v="Frutillar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Los Muermos"/>
    <s v="Los Muermos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Llanquihue"/>
    <s v="Llanquihue"/>
    <x v="6"/>
    <s v="YO_TR_SSyO_Apoyo_a_tu_Plan_Laboral"/>
    <n v="8913"/>
    <n v="6"/>
    <n v="3816000"/>
    <n v="636000"/>
    <m/>
    <n v="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90800"/>
    <m/>
    <n v="3625200"/>
    <m/>
    <m/>
    <m/>
    <m/>
    <m/>
    <n v="3816000"/>
    <n v="3816000"/>
    <s v="OK"/>
    <n v="2"/>
  </r>
  <r>
    <x v="9"/>
    <s v="Maullín"/>
    <s v="Maullín"/>
    <x v="6"/>
    <s v="YO_TR_SSyO_Apoyo_a_tu_Plan_Laboral"/>
    <n v="8913"/>
    <n v="4"/>
    <n v="2544000"/>
    <n v="636000"/>
    <m/>
    <n v="4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</r>
  <r>
    <x v="9"/>
    <s v="Puerto Varas"/>
    <s v="Puerto Varas"/>
    <x v="6"/>
    <s v="YO_TR_SSyO_Apoyo_a_tu_Plan_Laboral"/>
    <n v="8913"/>
    <n v="4"/>
    <n v="2544000"/>
    <n v="636000"/>
    <m/>
    <n v="4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127200"/>
    <m/>
    <n v="2416800"/>
    <m/>
    <m/>
    <m/>
    <m/>
    <m/>
    <n v="2544000"/>
    <n v="2544000"/>
    <s v="OK"/>
    <n v="2"/>
  </r>
  <r>
    <x v="9"/>
    <s v="Osorno"/>
    <s v="Osorno"/>
    <x v="6"/>
    <s v="YO_TR_SSyO_Apoyo_a_tu_Plan_Laboral"/>
    <n v="8913"/>
    <n v="16"/>
    <n v="10176000"/>
    <n v="636000"/>
    <m/>
    <n v="16"/>
    <x v="1"/>
    <x v="3"/>
    <s v="Grupo objetivo del Programa/Componente"/>
    <s v="FAMILIA SS Y O/CCV"/>
    <s v="Listado Predeterminado con SPP"/>
    <s v="Licitación Pública Regular"/>
    <m/>
    <n v="8913"/>
    <n v="1"/>
    <n v="1"/>
    <s v="10-8913-01-22"/>
    <m/>
    <d v="2022-03-15T00:00:00"/>
    <n v="30"/>
    <d v="2022-04-14T00:00:00"/>
    <d v="2022-02-28T00:00:00"/>
    <n v="7"/>
    <d v="2022-03-07T00:00:00"/>
    <d v="2022-03-09T00:00:00"/>
    <n v="7"/>
    <d v="2022-03-16T00:00:00"/>
    <d v="2022-03-18T00:00:00"/>
    <n v="15"/>
    <d v="2022-04-02T00:00:00"/>
    <n v="8"/>
    <d v="2022-12-02T00:00:00"/>
    <d v="2023-01-31T00:00:00"/>
    <m/>
    <m/>
    <m/>
    <m/>
    <n v="508800"/>
    <m/>
    <n v="9667200"/>
    <m/>
    <m/>
    <m/>
    <m/>
    <m/>
    <n v="10176000"/>
    <n v="10176000"/>
    <s v="OK"/>
    <n v="2"/>
  </r>
  <r>
    <x v="9"/>
    <s v="Regional/Provincial"/>
    <s v="Osorno"/>
    <x v="3"/>
    <s v="YO_EMPR._Avanzado"/>
    <n v="4883"/>
    <n v="40"/>
    <n v="34000000"/>
    <n v="850000"/>
    <n v="40"/>
    <m/>
    <x v="0"/>
    <x v="3"/>
    <s v="Grupo objetivo del Programa/Componente"/>
    <s v="REGULAR"/>
    <s v="SPP"/>
    <s v="Licitación Pública Regular"/>
    <n v="2"/>
    <n v="488302"/>
    <n v="1"/>
    <n v="1"/>
    <s v="10-488302-01-22"/>
    <m/>
    <d v="2022-03-15T00:00:00"/>
    <n v="30"/>
    <d v="2022-04-14T00:00:00"/>
    <d v="2022-03-18T00:00:00"/>
    <n v="17"/>
    <d v="2022-04-04T00:00:00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</r>
  <r>
    <x v="9"/>
    <s v="Regional/Provincial"/>
    <s v="Llanquihue"/>
    <x v="3"/>
    <s v="YO_EMPR._Avanzado"/>
    <n v="4883"/>
    <n v="40"/>
    <n v="34000000"/>
    <n v="850000"/>
    <n v="40"/>
    <m/>
    <x v="0"/>
    <x v="3"/>
    <s v="Grupo objetivo del Programa/Componente"/>
    <s v="REGULAR"/>
    <s v="SPP"/>
    <s v="Licitación Pública Regular"/>
    <n v="2"/>
    <n v="488302"/>
    <n v="2"/>
    <n v="2"/>
    <s v="10-488302-02-22"/>
    <m/>
    <d v="2022-03-15T00:00:00"/>
    <n v="30"/>
    <d v="2022-04-14T00:00:00"/>
    <d v="2022-03-18T00:00:00"/>
    <n v="17"/>
    <d v="2022-04-04T00:00:00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700000"/>
    <m/>
    <n v="32300000"/>
    <m/>
    <m/>
    <m/>
    <m/>
    <n v="34000000"/>
    <n v="34000000"/>
    <s v="OK"/>
    <n v="2"/>
  </r>
  <r>
    <x v="9"/>
    <s v="Regional/Provincial"/>
    <s v="Chiloe"/>
    <x v="3"/>
    <s v="YO_EMPR._Avanzado"/>
    <n v="4883"/>
    <n v="30"/>
    <n v="28500000"/>
    <n v="950000"/>
    <n v="30"/>
    <m/>
    <x v="0"/>
    <x v="3"/>
    <s v="Grupo objetivo del Programa/Componente"/>
    <s v="REGULAR"/>
    <s v="SPP"/>
    <s v="Licitación Pública Regular"/>
    <n v="2"/>
    <n v="488302"/>
    <n v="3"/>
    <n v="3"/>
    <s v="10-488302-03-22"/>
    <m/>
    <d v="2022-03-15T00:00:00"/>
    <n v="30"/>
    <d v="2022-04-14T00:00:00"/>
    <d v="2022-03-18T00:00:00"/>
    <n v="17"/>
    <d v="2022-04-04T00:00:00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1425000"/>
    <m/>
    <n v="27075000"/>
    <m/>
    <m/>
    <m/>
    <m/>
    <n v="28500000"/>
    <n v="28500000"/>
    <s v="OK"/>
    <n v="2"/>
  </r>
  <r>
    <x v="9"/>
    <s v="Regional/Provincial"/>
    <s v="Regional/Provincial"/>
    <x v="3"/>
    <s v="YO_EMPR._Avanzado"/>
    <n v="4883"/>
    <n v="20"/>
    <n v="18400000"/>
    <n v="920000"/>
    <n v="20"/>
    <m/>
    <x v="0"/>
    <x v="3"/>
    <s v="Grupo objetivo del Programa/Componente"/>
    <s v="Comercio Digital"/>
    <s v="Listado Predeterminado con SPP"/>
    <s v="Licitación Pública Regular"/>
    <n v="4"/>
    <n v="488304"/>
    <n v="1"/>
    <n v="1"/>
    <s v="10-488304-01-22"/>
    <m/>
    <m/>
    <m/>
    <s v="--"/>
    <d v="2022-03-18T00:00:00"/>
    <n v="17"/>
    <d v="2022-04-04T00:00:00"/>
    <d v="2022-04-06T00:00:00"/>
    <n v="12"/>
    <d v="2022-04-18T00:00:00"/>
    <d v="2022-04-19T00:00:00"/>
    <n v="20"/>
    <d v="2022-05-09T00:00:00"/>
    <n v="7"/>
    <d v="2022-12-09T00:00:00"/>
    <d v="2023-02-07T00:00:00"/>
    <m/>
    <m/>
    <m/>
    <m/>
    <m/>
    <n v="920000"/>
    <m/>
    <n v="17480000"/>
    <m/>
    <m/>
    <m/>
    <m/>
    <n v="18400000"/>
    <n v="18400000"/>
    <s v="OK"/>
    <n v="2"/>
  </r>
  <r>
    <x v="9"/>
    <s v="Regional/Provincial"/>
    <s v="Osorno"/>
    <x v="3"/>
    <s v="YO_EMPR._Básico"/>
    <n v="4881"/>
    <n v="80"/>
    <n v="68000000"/>
    <n v="850000"/>
    <n v="60"/>
    <m/>
    <x v="0"/>
    <x v="3"/>
    <s v="Grupo objetivo del Programa/Componente"/>
    <s v="REGULAR"/>
    <s v="SPP"/>
    <s v="Licitación Pública Regular"/>
    <n v="1"/>
    <n v="488101"/>
    <n v="1"/>
    <n v="1"/>
    <s v="10-488101-01-22"/>
    <m/>
    <d v="2022-03-15T00:00:00"/>
    <n v="30"/>
    <d v="2022-04-14T00:00:00"/>
    <d v="2022-03-15T00:00:00"/>
    <n v="20"/>
    <d v="2022-04-04T00:00:00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</r>
  <r>
    <x v="9"/>
    <s v="Regional/Provincial"/>
    <s v="Llanquihue"/>
    <x v="3"/>
    <s v="YO_EMPR._Básico"/>
    <n v="4881"/>
    <n v="80"/>
    <n v="68000000"/>
    <n v="850000"/>
    <n v="60"/>
    <m/>
    <x v="0"/>
    <x v="3"/>
    <s v="Grupo objetivo del Programa/Componente"/>
    <s v="REGULAR"/>
    <s v="SPP"/>
    <s v="Licitación Pública Regular"/>
    <n v="1"/>
    <n v="488101"/>
    <n v="2"/>
    <n v="2"/>
    <s v="10-488101-02-22"/>
    <m/>
    <d v="2022-03-15T00:00:00"/>
    <n v="30"/>
    <d v="2022-04-14T00:00:00"/>
    <d v="2022-03-15T00:00:00"/>
    <n v="20"/>
    <d v="2022-04-04T00:00:00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3400000"/>
    <m/>
    <n v="64600000"/>
    <m/>
    <m/>
    <m/>
    <m/>
    <n v="68000000"/>
    <n v="68000000"/>
    <s v="OK"/>
    <n v="2"/>
  </r>
  <r>
    <x v="9"/>
    <s v="Regional/Provincial"/>
    <s v="Chiloe"/>
    <x v="3"/>
    <s v="YO_EMPR._Básico"/>
    <n v="4881"/>
    <n v="60"/>
    <n v="55200000"/>
    <n v="920000"/>
    <n v="40"/>
    <m/>
    <x v="0"/>
    <x v="3"/>
    <s v="Grupo objetivo del Programa/Componente"/>
    <s v="REGULAR"/>
    <s v="SPP"/>
    <s v="Licitación Pública Regular"/>
    <n v="1"/>
    <n v="488101"/>
    <n v="3"/>
    <n v="3"/>
    <s v="10-488101-03-22"/>
    <m/>
    <d v="2022-03-15T00:00:00"/>
    <n v="30"/>
    <d v="2022-04-14T00:00:00"/>
    <d v="2022-03-15T00:00:00"/>
    <n v="20"/>
    <d v="2022-04-04T00:00:00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2610000"/>
    <m/>
    <n v="52590000"/>
    <m/>
    <m/>
    <m/>
    <m/>
    <n v="55200000"/>
    <n v="55200000"/>
    <s v="OK"/>
    <n v="2"/>
  </r>
  <r>
    <x v="9"/>
    <s v="Regional/Provincial"/>
    <s v="Palena"/>
    <x v="3"/>
    <s v="YO_EMPR._Básico"/>
    <n v="4881"/>
    <n v="20"/>
    <n v="19000000"/>
    <n v="950000"/>
    <n v="20"/>
    <m/>
    <x v="0"/>
    <x v="3"/>
    <s v="Grupo objetivo del Programa/Componente"/>
    <s v="REGULAR"/>
    <s v="SPP"/>
    <s v="Licitación Pública Regular"/>
    <n v="1"/>
    <n v="488101"/>
    <n v="3"/>
    <n v="3"/>
    <s v="10-488101-03-22"/>
    <m/>
    <d v="2022-03-15T00:00:00"/>
    <n v="30"/>
    <d v="2022-04-14T00:00:00"/>
    <d v="2022-03-15T00:00:00"/>
    <n v="20"/>
    <d v="2022-04-04T00:00:00"/>
    <d v="2022-04-06T00:00:00"/>
    <n v="15"/>
    <d v="2022-04-21T00:00:00"/>
    <d v="2022-04-25T00:00:00"/>
    <n v="20"/>
    <d v="2022-05-15T00:00:00"/>
    <n v="7"/>
    <d v="2022-12-15T00:00:00"/>
    <d v="2023-02-13T00:00:00"/>
    <m/>
    <m/>
    <m/>
    <m/>
    <m/>
    <n v="950000"/>
    <m/>
    <n v="18050000"/>
    <m/>
    <m/>
    <m/>
    <m/>
    <n v="19000000"/>
    <n v="19000000"/>
    <s v="OK"/>
    <n v="2"/>
  </r>
  <r>
    <x v="9"/>
    <s v="Regional/Provincial"/>
    <s v="Osorno - Llanquihue"/>
    <x v="3"/>
    <s v="YO_EMPR._Básico"/>
    <n v="4881"/>
    <n v="20"/>
    <n v="18400000"/>
    <n v="920000"/>
    <n v="20"/>
    <m/>
    <x v="1"/>
    <x v="3"/>
    <s v="Grupo objetivo del Programa/Componente"/>
    <s v="Apalancamiento YES/YES SSyOO"/>
    <s v="Listado Predeterminado con SPP"/>
    <s v="Licitación Pública Regular"/>
    <n v="3"/>
    <n v="488103"/>
    <n v="1"/>
    <n v="1"/>
    <s v="10-488103-01-22"/>
    <m/>
    <m/>
    <m/>
    <m/>
    <d v="2022-03-16T00:00:00"/>
    <n v="8"/>
    <d v="2022-03-24T00:00:00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</r>
  <r>
    <x v="9"/>
    <s v="Regional/Provincial"/>
    <s v="Llanquihue - Osorno"/>
    <x v="3"/>
    <s v="YO_EMPR._Básico"/>
    <n v="4881"/>
    <n v="30"/>
    <n v="27600000"/>
    <n v="920000"/>
    <n v="30"/>
    <m/>
    <x v="1"/>
    <x v="3"/>
    <s v="Mujer víctima de violencia"/>
    <s v="Convenio Fiscalia - SERNAMEG"/>
    <s v="Listado Predeterminado con SPP"/>
    <s v="Licitación Pública Regular"/>
    <n v="3"/>
    <n v="488103"/>
    <n v="2"/>
    <n v="2"/>
    <s v="10-488103-02-22"/>
    <m/>
    <m/>
    <m/>
    <s v="--"/>
    <d v="2022-03-16T00:00:00"/>
    <n v="8"/>
    <d v="2022-03-24T00:00:00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380000"/>
    <m/>
    <n v="26220000"/>
    <m/>
    <m/>
    <m/>
    <m/>
    <n v="27600000"/>
    <n v="27600000"/>
    <s v="OK"/>
    <n v="2"/>
  </r>
  <r>
    <x v="9"/>
    <s v="Regional/Provincial"/>
    <s v="Llanquihue - Osorno"/>
    <x v="3"/>
    <s v="YO_EMPR._Básico"/>
    <n v="4881"/>
    <n v="20"/>
    <n v="18400000"/>
    <n v="920000"/>
    <n v="20"/>
    <m/>
    <x v="1"/>
    <x v="3"/>
    <s v="Personas con dependencia y cuidadores"/>
    <s v="Convenio Teleton - SENADIS"/>
    <s v="Listado Predeterminado con SPP"/>
    <s v="Licitación Pública Regular"/>
    <n v="3"/>
    <n v="488103"/>
    <n v="3"/>
    <n v="3"/>
    <s v="10-488103-03-22"/>
    <m/>
    <m/>
    <m/>
    <s v="--"/>
    <d v="2022-03-16T00:00:00"/>
    <n v="8"/>
    <d v="2022-03-24T00:00:00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920000"/>
    <m/>
    <n v="17480000"/>
    <m/>
    <m/>
    <m/>
    <m/>
    <n v="18400000"/>
    <n v="18400000"/>
    <s v="OK"/>
    <n v="2"/>
  </r>
  <r>
    <x v="9"/>
    <s v="Regional/Provincial"/>
    <s v="Regional/Provincial"/>
    <x v="3"/>
    <s v="YO_EMPR._Básico"/>
    <n v="4881"/>
    <n v="25"/>
    <n v="23000000"/>
    <n v="920000"/>
    <n v="20"/>
    <m/>
    <x v="1"/>
    <x v="3"/>
    <s v="Grupo objetivo del Programa/Componente"/>
    <s v="Un por definir (convenio)"/>
    <s v="Listado Predeterminado con SPP"/>
    <s v="Licitación Pública Regular"/>
    <n v="3"/>
    <n v="488103"/>
    <n v="4"/>
    <n v="4"/>
    <s v="10-488304-01-22"/>
    <m/>
    <m/>
    <m/>
    <s v="--"/>
    <d v="2022-03-16T00:00:00"/>
    <n v="8"/>
    <d v="2022-03-24T00:00:00"/>
    <d v="2022-03-25T00:00:00"/>
    <n v="10"/>
    <d v="2022-04-04T00:00:00"/>
    <d v="2022-04-06T00:00:00"/>
    <n v="20"/>
    <d v="2022-04-26T00:00:00"/>
    <n v="7"/>
    <d v="2022-11-26T00:00:00"/>
    <d v="2023-01-25T00:00:00"/>
    <m/>
    <m/>
    <m/>
    <m/>
    <m/>
    <n v="1150000"/>
    <m/>
    <n v="21850000"/>
    <m/>
    <m/>
    <m/>
    <m/>
    <n v="23000000"/>
    <n v="23000000"/>
    <s v="OK"/>
    <n v="2"/>
  </r>
  <r>
    <x v="9"/>
    <s v="Regional/Provincial"/>
    <s v="Chiloe"/>
    <x v="3"/>
    <s v="YO_EMPR._Básico"/>
    <n v="4881"/>
    <n v="20"/>
    <n v="18400000"/>
    <n v="920000"/>
    <n v="20"/>
    <m/>
    <x v="0"/>
    <x v="3"/>
    <s v="Grupo objetivo del Programa/Componente"/>
    <s v="Emprendedores de pueblo indigena Chiloé"/>
    <s v="Listado Predeterminado con SPP"/>
    <s v="Licitación Pública Regular"/>
    <n v="3"/>
    <n v="488103"/>
    <n v="5"/>
    <n v="5"/>
    <s v="10-488103-05-22"/>
    <m/>
    <m/>
    <m/>
    <s v="--"/>
    <d v="2022-03-18T00:00:00"/>
    <n v="7"/>
    <d v="2022-03-25T00:00:0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920000"/>
    <m/>
    <n v="17480000"/>
    <m/>
    <m/>
    <m/>
    <m/>
    <n v="18400000"/>
    <n v="18400000"/>
    <s v="OK"/>
    <n v="2"/>
  </r>
  <r>
    <x v="9"/>
    <s v="Regional/Provincial"/>
    <s v="Osorno"/>
    <x v="3"/>
    <s v="YO_EMPR._Feria_de_Emprendimiento"/>
    <n v="4889"/>
    <n v="15"/>
    <n v="16650000"/>
    <n v="1110000"/>
    <n v="15"/>
    <m/>
    <x v="0"/>
    <x v="3"/>
    <s v="Grupo objetivo del Programa/Componente"/>
    <s v="Emprendedores de las Provincias de Osorno y Llanquihue"/>
    <s v="Listado Predeterminado con SPP"/>
    <s v="Licitación Pública Regular"/>
    <n v="6"/>
    <n v="488906"/>
    <n v="8"/>
    <n v="8"/>
    <s v="10-488906-08-22"/>
    <m/>
    <m/>
    <m/>
    <s v="--"/>
    <d v="2022-09-14T00:00:00"/>
    <n v="7"/>
    <d v="2022-09-21T00:00:00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</r>
  <r>
    <x v="9"/>
    <s v="Regional/Provincial"/>
    <s v="Llanquihue"/>
    <x v="3"/>
    <s v="YO_EMPR._Feria_de_Emprendimiento"/>
    <n v="4889"/>
    <n v="15"/>
    <n v="16650000"/>
    <n v="1110000"/>
    <n v="15"/>
    <m/>
    <x v="0"/>
    <x v="3"/>
    <s v="Grupo objetivo del Programa/Componente"/>
    <s v="Emprendedores de las Provincias de Osorno y Llanquihue"/>
    <s v="Listado Predeterminado con SPP"/>
    <s v="Licitación Pública Regular"/>
    <n v="6"/>
    <n v="488906"/>
    <n v="8"/>
    <n v="8"/>
    <s v="10-488906-08-22"/>
    <m/>
    <m/>
    <m/>
    <s v="--"/>
    <d v="2022-09-14T00:00:00"/>
    <n v="7"/>
    <d v="2022-09-21T00:00:00"/>
    <d v="2022-09-23T00:00:00"/>
    <n v="7"/>
    <d v="2022-09-30T00:00:00"/>
    <d v="2022-10-04T00:00:00"/>
    <n v="20"/>
    <d v="2022-10-24T00:00:00"/>
    <n v="6"/>
    <d v="2023-04-24T00:00:00"/>
    <d v="2023-06-23T00:00:00"/>
    <m/>
    <m/>
    <m/>
    <m/>
    <m/>
    <m/>
    <m/>
    <m/>
    <m/>
    <m/>
    <n v="16650000"/>
    <m/>
    <n v="16650000"/>
    <n v="16650000"/>
    <s v="OK"/>
    <n v="1"/>
  </r>
  <r>
    <x v="9"/>
    <s v="Regional/Provincial"/>
    <s v="Llanquihue"/>
    <x v="3"/>
    <s v="YO_EMPR._Grupal"/>
    <n v="4891"/>
    <n v="20"/>
    <n v="12900000"/>
    <n v="645000"/>
    <n v="20"/>
    <m/>
    <x v="0"/>
    <x v="4"/>
    <s v="Grupo objetivo del Programa/Componente"/>
    <s v="Agrupaciones de la Prvincia de Llanquihue"/>
    <s v="Listado Predeterminado"/>
    <s v="Licitación Pública Regular"/>
    <n v="5"/>
    <n v="489105"/>
    <n v="7"/>
    <n v="7"/>
    <s v="10-489105-07-22"/>
    <m/>
    <m/>
    <m/>
    <s v="--"/>
    <d v="2022-03-21T00:00:00"/>
    <n v="7"/>
    <d v="2022-03-28T00:00:0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</r>
  <r>
    <x v="9"/>
    <s v="Regional/Provincial"/>
    <s v="Chiloe"/>
    <x v="3"/>
    <s v="YO_EMPR._Grupal"/>
    <n v="4891"/>
    <n v="20"/>
    <n v="12900000"/>
    <n v="645000"/>
    <n v="20"/>
    <m/>
    <x v="0"/>
    <x v="4"/>
    <s v="Grupo objetivo del Programa/Componente"/>
    <s v="Agrupaciones de la Prvincia de Chiloe"/>
    <s v="Listado Predeterminado"/>
    <s v="Licitación Pública Regular"/>
    <n v="5"/>
    <n v="489105"/>
    <n v="7"/>
    <n v="7"/>
    <s v="10-489105-07-22"/>
    <m/>
    <m/>
    <m/>
    <s v="--"/>
    <d v="2022-03-21T00:00:00"/>
    <n v="7"/>
    <d v="2022-03-28T00:00:00"/>
    <d v="2022-04-12T00:00:00"/>
    <n v="10"/>
    <d v="2022-04-22T00:00:00"/>
    <d v="2022-04-25T00:00:00"/>
    <n v="20"/>
    <d v="2022-05-15T00:00:00"/>
    <n v="7"/>
    <d v="2022-12-15T00:00:00"/>
    <d v="2023-02-13T00:00:00"/>
    <m/>
    <m/>
    <m/>
    <m/>
    <m/>
    <n v="645000"/>
    <m/>
    <n v="12255000"/>
    <m/>
    <m/>
    <m/>
    <m/>
    <n v="12900000"/>
    <n v="12900000"/>
    <s v="OK"/>
    <n v="2"/>
  </r>
  <r>
    <x v="9"/>
    <s v="Regional/Provincial"/>
    <s v="Regional/Provincial"/>
    <x v="4"/>
    <s v="YO_EMP_SEM._Servicio_de_Apoyo_Integral_Regular"/>
    <n v="5811"/>
    <n v="35"/>
    <n v="30975000"/>
    <n v="885000"/>
    <n v="35"/>
    <m/>
    <x v="1"/>
    <x v="3"/>
    <s v="Personas con dependencia y cuidadores"/>
    <s v="CONVENIO TELETON"/>
    <s v="Listado Predeterminado con SPP"/>
    <s v="Licitación Pública Regular"/>
    <m/>
    <n v="5811"/>
    <n v="1"/>
    <n v="1"/>
    <s v="10-5811-01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48750"/>
    <m/>
    <n v="29426250"/>
    <m/>
    <m/>
    <m/>
    <m/>
    <m/>
    <n v="30975000"/>
    <n v="30975000"/>
    <s v="OK"/>
    <n v="2"/>
  </r>
  <r>
    <x v="9"/>
    <s v="Regional/Provincial"/>
    <s v="Regional/Provincial"/>
    <x v="4"/>
    <s v="YO_EMP_SEM._Servicio_de_Apoyo_Integral_Regular"/>
    <n v="5811"/>
    <n v="36"/>
    <n v="31860000"/>
    <n v="885000"/>
    <n v="36"/>
    <m/>
    <x v="1"/>
    <x v="3"/>
    <s v="Otro"/>
    <s v="CONVENIO PRODEMU"/>
    <s v="Listado Predeterminado con SPP"/>
    <s v="Licitación Pública Regular"/>
    <m/>
    <n v="5811"/>
    <n v="2"/>
    <n v="2"/>
    <s v="10-5811-02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593000"/>
    <m/>
    <n v="30267000"/>
    <m/>
    <m/>
    <m/>
    <m/>
    <m/>
    <n v="31860000"/>
    <n v="31860000"/>
    <s v="OK"/>
    <n v="2"/>
  </r>
  <r>
    <x v="9"/>
    <s v="Regional/Provincial"/>
    <s v="Regional/Provincial"/>
    <x v="4"/>
    <s v="YO_EMP_SEM._Servicio_de_Apoyo_Integral_Regular"/>
    <n v="5811"/>
    <n v="50"/>
    <n v="44250000"/>
    <n v="885000"/>
    <n v="50"/>
    <m/>
    <x v="1"/>
    <x v="3"/>
    <s v="Familias que vivien en sectores rurales"/>
    <s v="CONVENIO INDAP"/>
    <s v="Listado Predeterminado con SPP"/>
    <s v="Licitación Pública Regular"/>
    <m/>
    <n v="5811"/>
    <n v="3"/>
    <n v="3"/>
    <s v="10-5811-03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2212500"/>
    <m/>
    <n v="42037500"/>
    <m/>
    <m/>
    <m/>
    <m/>
    <m/>
    <n v="44250000"/>
    <n v="44250000"/>
    <s v="OK"/>
    <n v="2"/>
  </r>
  <r>
    <x v="9"/>
    <s v="Regional/Provincial"/>
    <s v="Regional/Provincial"/>
    <x v="4"/>
    <s v="YO_EMP_SEM._Servicio_de_Apoyo_Integral_Regular"/>
    <n v="5811"/>
    <n v="30"/>
    <n v="26550000"/>
    <n v="885000"/>
    <n v="30"/>
    <m/>
    <x v="1"/>
    <x v="3"/>
    <s v="Otro"/>
    <s v="CONVENIO HOSPITAL REGIONAL PUERTO MONTT / GENDARMERIA"/>
    <s v="Listado Predeterminado con SPP"/>
    <s v="Licitación Pública Regular"/>
    <m/>
    <n v="5811"/>
    <n v="4"/>
    <n v="4"/>
    <s v="10-5811-04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1327500"/>
    <m/>
    <n v="25222500"/>
    <m/>
    <m/>
    <m/>
    <m/>
    <m/>
    <n v="26550000"/>
    <n v="26550000"/>
    <s v="OK"/>
    <n v="2"/>
  </r>
  <r>
    <x v="9"/>
    <s v="Regional/Provincial"/>
    <s v="Regional/Provincial"/>
    <x v="4"/>
    <s v="YO_EMP_SEM._Servicio_de_Apoyo_Integral_Regular"/>
    <n v="5811"/>
    <n v="106"/>
    <n v="93810000"/>
    <n v="885000"/>
    <n v="106"/>
    <m/>
    <x v="1"/>
    <x v="3"/>
    <s v="Otro"/>
    <s v="OFICIOS Y SERVICIOS"/>
    <s v="Listado Predeterminado con SPP"/>
    <s v="Licitación Pública Regular"/>
    <m/>
    <n v="5811"/>
    <n v="5"/>
    <n v="5"/>
    <s v="10-5811-05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8"/>
    <d v="2022-12-21T00:00:00"/>
    <d v="2023-02-19T00:00:00"/>
    <m/>
    <m/>
    <m/>
    <m/>
    <n v="4690500"/>
    <m/>
    <n v="89119500"/>
    <m/>
    <m/>
    <m/>
    <m/>
    <m/>
    <n v="93810000"/>
    <n v="93810000"/>
    <s v="OK"/>
    <n v="2"/>
  </r>
  <r>
    <x v="9"/>
    <s v="Regional/Provincial"/>
    <s v="Regional/Provincial"/>
    <x v="4"/>
    <s v="YO_EMP_SEM._Servicio_de_Apoyo_Integral_Regular"/>
    <n v="5821"/>
    <n v="40"/>
    <n v="35400000"/>
    <n v="885000"/>
    <n v="40"/>
    <m/>
    <x v="1"/>
    <x v="3"/>
    <s v="Otro"/>
    <s v="AFECTADOS INCENDIOS CHILOE"/>
    <s v="Listado Predeterminado con SPP"/>
    <s v="Licitación Pública Regular"/>
    <m/>
    <n v="5821"/>
    <n v="6"/>
    <n v="6"/>
    <s v="10-5811-05-22"/>
    <m/>
    <d v="2022-03-15T00:00:00"/>
    <n v="30"/>
    <d v="2022-04-14T00:00:00"/>
    <d v="2022-02-28T00:00:00"/>
    <n v="8"/>
    <d v="2022-03-08T00:00:00"/>
    <d v="2022-03-22T00:00:00"/>
    <n v="8"/>
    <d v="2022-03-30T00:00:00"/>
    <d v="2022-04-06T00:00:00"/>
    <n v="15"/>
    <d v="2022-04-21T00:00:00"/>
    <n v="5"/>
    <d v="2022-09-21T00:00:00"/>
    <d v="2022-11-20T00:00:00"/>
    <m/>
    <m/>
    <m/>
    <m/>
    <n v="1770000"/>
    <m/>
    <n v="33630000"/>
    <m/>
    <m/>
    <m/>
    <m/>
    <m/>
    <n v="35400000"/>
    <n v="35400000"/>
    <s v="OK"/>
    <n v="2"/>
  </r>
  <r>
    <x v="9"/>
    <s v="Puerto Octay"/>
    <s v="Puerto Octay"/>
    <x v="5"/>
    <s v="YO_EMP_SEM._Servicio_de_Apoyo_Integral_SSyO"/>
    <n v="5911"/>
    <n v="45"/>
    <n v="36810000"/>
    <n v="818000"/>
    <m/>
    <n v="45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</r>
  <r>
    <x v="9"/>
    <s v="Puyehue"/>
    <s v="Puyehue"/>
    <x v="5"/>
    <s v="YO_EMP_SEM._Servicio_de_Apoyo_Integral_SSyO"/>
    <n v="5911"/>
    <n v="50"/>
    <n v="40900000"/>
    <n v="818000"/>
    <m/>
    <n v="50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</r>
  <r>
    <x v="9"/>
    <s v="Purranque"/>
    <s v="Purranque"/>
    <x v="5"/>
    <s v="YO_EMP_SEM._Servicio_de_Apoyo_Integral_SSyO"/>
    <n v="5911"/>
    <n v="45"/>
    <n v="36810000"/>
    <n v="818000"/>
    <m/>
    <n v="45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840500"/>
    <m/>
    <n v="34969500"/>
    <m/>
    <m/>
    <m/>
    <m/>
    <m/>
    <n v="36810000"/>
    <n v="36810000"/>
    <s v="OK"/>
    <n v="2"/>
  </r>
  <r>
    <x v="9"/>
    <s v="Río Negro"/>
    <s v="Río Negro"/>
    <x v="5"/>
    <s v="YO_EMP_SEM._Servicio_de_Apoyo_Integral_SSyO"/>
    <n v="5911"/>
    <n v="50"/>
    <n v="40900000"/>
    <n v="818000"/>
    <m/>
    <n v="50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</r>
  <r>
    <x v="9"/>
    <s v="San Juan de la Costa"/>
    <s v="San Juan de la Costa"/>
    <x v="5"/>
    <s v="YO_EMP_SEM._Servicio_de_Apoyo_Integral_SSyO"/>
    <n v="5911"/>
    <n v="50"/>
    <n v="40900000"/>
    <n v="818000"/>
    <m/>
    <n v="50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</r>
  <r>
    <x v="9"/>
    <s v="San Pablo"/>
    <s v="San Pablo"/>
    <x v="5"/>
    <s v="YO_EMP_SEM._Servicio_de_Apoyo_Integral_SSyO"/>
    <n v="5911"/>
    <n v="60"/>
    <n v="49080000"/>
    <n v="818000"/>
    <m/>
    <n v="60"/>
    <x v="1"/>
    <x v="3"/>
    <s v="Grupo objetivo del Programa/Componente"/>
    <s v="FAMILIA SS Y O"/>
    <s v="SPP"/>
    <s v="Licitación Pública Regular"/>
    <m/>
    <n v="5911"/>
    <n v="1"/>
    <n v="1"/>
    <s v="10-5911-01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</r>
  <r>
    <x v="9"/>
    <s v="Osorno"/>
    <s v="Osorno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2"/>
    <n v="2"/>
    <s v="10-5911-02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Osorno"/>
    <s v="Osorno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2"/>
    <n v="2"/>
    <s v="10-5911-02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Osorno"/>
    <s v="Osorno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2"/>
    <n v="2"/>
    <s v="10-5911-02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Calbuco"/>
    <s v="Calbuco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3"/>
    <n v="3"/>
    <s v="10-5911-03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Cochamó"/>
    <s v="Cochamó"/>
    <x v="5"/>
    <s v="YO_EMP_SEM._Servicio_de_Apoyo_Integral_SSyO"/>
    <n v="5911"/>
    <n v="20"/>
    <n v="16360000"/>
    <n v="818000"/>
    <m/>
    <n v="20"/>
    <x v="1"/>
    <x v="3"/>
    <s v="Grupo objetivo del Programa/Componente"/>
    <s v="FAMILIA SS Y O"/>
    <s v="SPP"/>
    <s v="Licitación Pública Regular"/>
    <m/>
    <n v="5911"/>
    <n v="3"/>
    <n v="3"/>
    <s v="10-5911-03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</r>
  <r>
    <x v="9"/>
    <s v="Los Muermos"/>
    <s v="Los Muermos"/>
    <x v="5"/>
    <s v="YO_EMP_SEM._Servicio_de_Apoyo_Integral_SSyO"/>
    <n v="5911"/>
    <n v="90"/>
    <n v="73620000"/>
    <n v="818000"/>
    <m/>
    <n v="90"/>
    <x v="1"/>
    <x v="3"/>
    <s v="Grupo objetivo del Programa/Componente"/>
    <s v="FAMILIA SS Y O"/>
    <s v="SPP"/>
    <s v="Licitación Pública Regular"/>
    <m/>
    <n v="5911"/>
    <n v="4"/>
    <n v="4"/>
    <s v="10-5911-04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681000"/>
    <m/>
    <n v="69939000"/>
    <m/>
    <m/>
    <m/>
    <m/>
    <m/>
    <n v="73620000"/>
    <n v="73620000"/>
    <s v="OK"/>
    <n v="2"/>
  </r>
  <r>
    <x v="9"/>
    <s v="Maullín"/>
    <s v="Maullín"/>
    <x v="5"/>
    <s v="YO_EMP_SEM._Servicio_de_Apoyo_Integral_SSyO"/>
    <n v="5911"/>
    <n v="70"/>
    <n v="57260000"/>
    <n v="818000"/>
    <m/>
    <n v="70"/>
    <x v="1"/>
    <x v="3"/>
    <s v="Grupo objetivo del Programa/Componente"/>
    <s v="FAMILIA SS Y O"/>
    <s v="SPP"/>
    <s v="Licitación Pública Regular"/>
    <m/>
    <n v="5911"/>
    <n v="4"/>
    <n v="4"/>
    <s v="10-5911-04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863000"/>
    <m/>
    <n v="54397000"/>
    <m/>
    <m/>
    <m/>
    <m/>
    <m/>
    <n v="57260000"/>
    <n v="57260000"/>
    <s v="OK"/>
    <n v="2"/>
  </r>
  <r>
    <x v="9"/>
    <s v="Fresia"/>
    <s v="Fresia"/>
    <x v="5"/>
    <s v="YO_EMP_SEM._Servicio_de_Apoyo_Integral_SSyO"/>
    <n v="5911"/>
    <n v="50"/>
    <n v="40900000"/>
    <n v="818000"/>
    <m/>
    <n v="50"/>
    <x v="1"/>
    <x v="3"/>
    <s v="Grupo objetivo del Programa/Componente"/>
    <s v="FAMILIA SS Y O"/>
    <s v="SPP"/>
    <s v="Licitación Pública Regular"/>
    <m/>
    <n v="5911"/>
    <n v="5"/>
    <n v="5"/>
    <s v="10-5911-05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045000"/>
    <m/>
    <n v="38855000"/>
    <m/>
    <m/>
    <m/>
    <m/>
    <m/>
    <n v="40900000"/>
    <n v="40900000"/>
    <s v="OK"/>
    <n v="2"/>
  </r>
  <r>
    <x v="9"/>
    <s v="Frutillar"/>
    <s v="Frutillar"/>
    <x v="5"/>
    <s v="YO_EMP_SEM._Servicio_de_Apoyo_Integral_SSyO"/>
    <n v="5911"/>
    <n v="40"/>
    <n v="32720000"/>
    <n v="818000"/>
    <m/>
    <n v="40"/>
    <x v="1"/>
    <x v="3"/>
    <s v="Grupo objetivo del Programa/Componente"/>
    <s v="FAMILIA SS Y O"/>
    <s v="SPP"/>
    <s v="Licitación Pública Regular"/>
    <m/>
    <n v="5911"/>
    <n v="5"/>
    <n v="5"/>
    <s v="10-5911-05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</r>
  <r>
    <x v="9"/>
    <s v="Llanquihue"/>
    <s v="Llanquihue"/>
    <x v="5"/>
    <s v="YO_EMP_SEM._Servicio_de_Apoyo_Integral_SSyO"/>
    <n v="5911"/>
    <n v="38"/>
    <n v="31084000"/>
    <n v="818000"/>
    <m/>
    <n v="38"/>
    <x v="1"/>
    <x v="3"/>
    <s v="Grupo objetivo del Programa/Componente"/>
    <s v="FAMILIA SS Y O"/>
    <s v="SPP"/>
    <s v="Licitación Pública Regular"/>
    <m/>
    <n v="5911"/>
    <n v="5"/>
    <n v="5"/>
    <s v="10-5911-05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</r>
  <r>
    <x v="9"/>
    <s v="Puerto Varas"/>
    <s v="Puerto Varas"/>
    <x v="5"/>
    <s v="YO_EMP_SEM._Servicio_de_Apoyo_Integral_SSyO"/>
    <n v="5911"/>
    <n v="60"/>
    <n v="49080000"/>
    <n v="818000"/>
    <m/>
    <n v="60"/>
    <x v="1"/>
    <x v="3"/>
    <s v="Grupo objetivo del Programa/Componente"/>
    <s v="FAMILIA SS Y O"/>
    <s v="SPP"/>
    <s v="Licitación Pública Regular"/>
    <m/>
    <n v="5911"/>
    <n v="5"/>
    <n v="5"/>
    <s v="10-5911-05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454000"/>
    <m/>
    <n v="46626000"/>
    <m/>
    <m/>
    <m/>
    <m/>
    <m/>
    <n v="49080000"/>
    <n v="49080000"/>
    <s v="OK"/>
    <n v="2"/>
  </r>
  <r>
    <x v="9"/>
    <s v="Puerto Montt"/>
    <s v="Puerto Montt"/>
    <x v="5"/>
    <s v="YO_EMP_SEM._Servicio_de_Apoyo_Integral_SSyO"/>
    <n v="5911"/>
    <n v="77"/>
    <n v="62986000"/>
    <n v="818000"/>
    <m/>
    <n v="77"/>
    <x v="1"/>
    <x v="3"/>
    <s v="Grupo objetivo del Programa/Componente"/>
    <s v="FAMILIA SS Y O"/>
    <s v="SPP"/>
    <s v="Licitación Pública Regular"/>
    <m/>
    <n v="5911"/>
    <n v="6"/>
    <n v="6"/>
    <s v="10-5911-06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</r>
  <r>
    <x v="9"/>
    <s v="Puerto Montt"/>
    <s v="Puerto Montt"/>
    <x v="5"/>
    <s v="YO_EMP_SEM._Servicio_de_Apoyo_Integral_SSyO"/>
    <n v="5911"/>
    <n v="77"/>
    <n v="62986000"/>
    <n v="818000"/>
    <m/>
    <n v="77"/>
    <x v="1"/>
    <x v="3"/>
    <s v="Grupo objetivo del Programa/Componente"/>
    <s v="FAMILIA SS Y O"/>
    <s v="SPP"/>
    <s v="Licitación Pública Regular"/>
    <m/>
    <n v="5911"/>
    <n v="6"/>
    <n v="6"/>
    <s v="10-5911-06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</r>
  <r>
    <x v="9"/>
    <s v="Puerto Montt"/>
    <s v="Puerto Montt"/>
    <x v="5"/>
    <s v="YO_EMP_SEM._Servicio_de_Apoyo_Integral_SSyO"/>
    <n v="5911"/>
    <n v="77"/>
    <n v="62986000"/>
    <n v="818000"/>
    <m/>
    <n v="77"/>
    <x v="1"/>
    <x v="3"/>
    <s v="Grupo objetivo del Programa/Componente"/>
    <s v="FAMILIA SS Y O"/>
    <s v="SPP"/>
    <s v="Licitación Pública Regular"/>
    <m/>
    <n v="5911"/>
    <n v="6"/>
    <n v="6"/>
    <s v="10-5911-06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</r>
  <r>
    <x v="9"/>
    <s v="Puerto Montt"/>
    <s v="Puerto Montt"/>
    <x v="5"/>
    <s v="YO_EMP_SEM._Servicio_de_Apoyo_Integral_SSyO"/>
    <n v="5911"/>
    <n v="77"/>
    <n v="62986000"/>
    <n v="818000"/>
    <m/>
    <n v="77"/>
    <x v="1"/>
    <x v="3"/>
    <s v="Grupo objetivo del Programa/Componente"/>
    <s v="FAMILIA SS Y O"/>
    <s v="SPP"/>
    <s v="Licitación Pública Regular"/>
    <m/>
    <n v="5911"/>
    <n v="6"/>
    <n v="6"/>
    <s v="10-5911-06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149300"/>
    <m/>
    <n v="59836700"/>
    <m/>
    <m/>
    <m/>
    <m/>
    <m/>
    <n v="62986000"/>
    <n v="62986000"/>
    <s v="OK"/>
    <n v="2"/>
  </r>
  <r>
    <x v="9"/>
    <s v="Castro"/>
    <s v="Castro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7"/>
    <n v="7"/>
    <s v="10-5911-07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Dalcahue"/>
    <s v="Dalcahue"/>
    <x v="5"/>
    <s v="YO_EMP_SEM._Servicio_de_Apoyo_Integral_SSyO"/>
    <n v="5911"/>
    <n v="38"/>
    <n v="31084000"/>
    <n v="818000"/>
    <m/>
    <n v="38"/>
    <x v="1"/>
    <x v="3"/>
    <s v="Grupo objetivo del Programa/Componente"/>
    <s v="FAMILIA SS Y O"/>
    <s v="SPP"/>
    <s v="Licitación Pública Regular"/>
    <m/>
    <n v="5911"/>
    <n v="7"/>
    <n v="7"/>
    <s v="10-5911-07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554200"/>
    <m/>
    <n v="29529800"/>
    <m/>
    <m/>
    <m/>
    <m/>
    <m/>
    <n v="31084000"/>
    <n v="31084000"/>
    <s v="OK"/>
    <n v="2"/>
  </r>
  <r>
    <x v="9"/>
    <s v="Curaco de Vélez"/>
    <s v="Curaco de Vélez"/>
    <x v="5"/>
    <s v="YO_EMP_SEM._Servicio_de_Apoyo_Integral_SSyO"/>
    <n v="5911"/>
    <n v="10"/>
    <n v="8180000"/>
    <n v="818000"/>
    <m/>
    <n v="10"/>
    <x v="1"/>
    <x v="3"/>
    <s v="Grupo objetivo del Programa/Componente"/>
    <s v="FAMILIA SS Y O"/>
    <s v="SPP"/>
    <s v="Licitación Pública Regular"/>
    <m/>
    <n v="5911"/>
    <n v="7"/>
    <n v="7"/>
    <s v="10-5911-07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409000"/>
    <m/>
    <n v="7771000"/>
    <m/>
    <m/>
    <m/>
    <m/>
    <m/>
    <n v="8180000"/>
    <n v="8180000"/>
    <s v="OK"/>
    <n v="2"/>
  </r>
  <r>
    <x v="9"/>
    <s v="Ancud"/>
    <s v="Ancud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7"/>
    <n v="7"/>
    <s v="10-5911-07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Quemchi"/>
    <s v="Quemchi"/>
    <x v="5"/>
    <s v="YO_EMP_SEM._Servicio_de_Apoyo_Integral_SSyO"/>
    <n v="5911"/>
    <n v="20"/>
    <n v="16360000"/>
    <n v="818000"/>
    <m/>
    <n v="20"/>
    <x v="1"/>
    <x v="3"/>
    <s v="Grupo objetivo del Programa/Componente"/>
    <s v="FAMILIA SS Y O"/>
    <s v="SPP"/>
    <s v="Licitación Pública Regular"/>
    <m/>
    <n v="5911"/>
    <n v="7"/>
    <n v="7"/>
    <s v="10-5911-07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818000"/>
    <m/>
    <n v="15542000"/>
    <m/>
    <m/>
    <m/>
    <m/>
    <m/>
    <n v="16360000"/>
    <n v="16360000"/>
    <s v="OK"/>
    <n v="2"/>
  </r>
  <r>
    <x v="9"/>
    <s v="Queilén"/>
    <s v="Queilén"/>
    <x v="5"/>
    <s v="YO_EMP_SEM._Servicio_de_Apoyo_Integral_SSyO"/>
    <n v="5911"/>
    <n v="35"/>
    <n v="28630000"/>
    <n v="818000"/>
    <m/>
    <n v="35"/>
    <x v="1"/>
    <x v="3"/>
    <s v="Grupo objetivo del Programa/Componente"/>
    <s v="FAMILIA SS Y O"/>
    <s v="SPP"/>
    <s v="Licitación Pública Regular"/>
    <m/>
    <n v="5911"/>
    <n v="8"/>
    <n v="8"/>
    <s v="10-5911-08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431500"/>
    <m/>
    <n v="27198500"/>
    <m/>
    <m/>
    <m/>
    <m/>
    <m/>
    <n v="28630000"/>
    <n v="28630000"/>
    <s v="OK"/>
    <n v="2"/>
  </r>
  <r>
    <x v="9"/>
    <s v="Quellón"/>
    <s v="Quellón"/>
    <x v="5"/>
    <s v="YO_EMP_SEM._Servicio_de_Apoyo_Integral_SSyO"/>
    <n v="5911"/>
    <n v="75"/>
    <n v="61350000"/>
    <n v="818000"/>
    <m/>
    <n v="75"/>
    <x v="1"/>
    <x v="3"/>
    <s v="Grupo objetivo del Programa/Componente"/>
    <s v="FAMILIA SS Y O"/>
    <s v="SPP"/>
    <s v="Licitación Pública Regular"/>
    <m/>
    <n v="5911"/>
    <n v="8"/>
    <n v="8"/>
    <s v="10-5911-08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3067500"/>
    <m/>
    <n v="58282500"/>
    <m/>
    <m/>
    <m/>
    <m/>
    <m/>
    <n v="61350000"/>
    <n v="61350000"/>
    <s v="OK"/>
    <n v="2"/>
  </r>
  <r>
    <x v="9"/>
    <s v="Quinchao"/>
    <s v="Quinchao"/>
    <x v="5"/>
    <s v="YO_EMP_SEM._Servicio_de_Apoyo_Integral_SSyO"/>
    <n v="5911"/>
    <n v="40"/>
    <n v="32720000"/>
    <n v="818000"/>
    <m/>
    <n v="40"/>
    <x v="1"/>
    <x v="3"/>
    <s v="Grupo objetivo del Programa/Componente"/>
    <s v="FAMILIA SS Y O"/>
    <s v="SPP"/>
    <s v="Licitación Pública Regular"/>
    <m/>
    <n v="5911"/>
    <n v="8"/>
    <n v="8"/>
    <s v="10-5911-08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1636000"/>
    <m/>
    <n v="31084000"/>
    <m/>
    <m/>
    <m/>
    <m/>
    <m/>
    <n v="32720000"/>
    <n v="32720000"/>
    <s v="OK"/>
    <n v="2"/>
  </r>
  <r>
    <x v="9"/>
    <s v="Chonchi"/>
    <s v="Chonchi"/>
    <x v="5"/>
    <s v="YO_EMP_SEM._Servicio_de_Apoyo_Integral_SSyO"/>
    <n v="5911"/>
    <n v="57"/>
    <n v="46626000"/>
    <n v="818000"/>
    <m/>
    <n v="57"/>
    <x v="1"/>
    <x v="3"/>
    <s v="Grupo objetivo del Programa/Componente"/>
    <s v="FAMILIA SS Y O"/>
    <s v="SPP"/>
    <s v="Licitación Pública Regular"/>
    <m/>
    <n v="5911"/>
    <n v="8"/>
    <n v="8"/>
    <s v="10-5911-08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2331300"/>
    <m/>
    <n v="44294700"/>
    <m/>
    <m/>
    <m/>
    <m/>
    <m/>
    <n v="46626000"/>
    <n v="46626000"/>
    <s v="OK"/>
    <n v="2"/>
  </r>
  <r>
    <x v="9"/>
    <s v="Puqueldón"/>
    <s v="Puqueldón"/>
    <x v="5"/>
    <s v="YO_EMP_SEM._Servicio_de_Apoyo_Integral_SSyO"/>
    <n v="5911"/>
    <n v="18"/>
    <n v="14724000"/>
    <n v="818000"/>
    <m/>
    <n v="18"/>
    <x v="1"/>
    <x v="3"/>
    <s v="Grupo objetivo del Programa/Componente"/>
    <s v="FAMILIA SS Y O"/>
    <s v="SPP"/>
    <s v="Licitación Pública Regular"/>
    <m/>
    <n v="5911"/>
    <n v="8"/>
    <n v="8"/>
    <s v="10-5911-08-22"/>
    <m/>
    <d v="2022-03-15T00:00:00"/>
    <n v="30"/>
    <d v="2022-04-14T00:00:00"/>
    <d v="2022-03-02T00:00:00"/>
    <n v="20"/>
    <d v="2022-03-22T00:00:00"/>
    <d v="2022-03-24T00:00:00"/>
    <n v="13"/>
    <d v="2022-04-06T00:00:00"/>
    <d v="2022-04-11T00:00:00"/>
    <n v="15"/>
    <d v="2022-04-26T00:00:00"/>
    <n v="8"/>
    <d v="2022-12-26T00:00:00"/>
    <d v="2023-02-24T00:00:00"/>
    <m/>
    <m/>
    <m/>
    <m/>
    <n v="736200"/>
    <m/>
    <n v="13987800"/>
    <m/>
    <m/>
    <m/>
    <m/>
    <m/>
    <n v="14724000"/>
    <n v="14724000"/>
    <s v="OK"/>
    <n v="2"/>
  </r>
  <r>
    <x v="9"/>
    <s v="Hualaihué"/>
    <s v="Hualaihué"/>
    <x v="5"/>
    <s v="YO_EMP_SEM._Servicio_de_Apoyo_Integral_SSyO"/>
    <n v="5911"/>
    <n v="20"/>
    <n v="16360000"/>
    <n v="818000"/>
    <m/>
    <n v="20"/>
    <x v="1"/>
    <x v="3"/>
    <s v="Grupo objetivo del Programa/Componente"/>
    <s v="FAMILIA SS Y O"/>
    <s v="SPP"/>
    <s v="Licitación Pública Regular"/>
    <m/>
    <n v="5911"/>
    <n v="9"/>
    <n v="9"/>
    <s v="10-5911-09-22"/>
    <m/>
    <d v="2022-03-15T00:00:00"/>
    <n v="30"/>
    <d v="2022-04-14T00:00:00"/>
    <d v="2022-03-02T00:00:00"/>
    <n v="11"/>
    <d v="2022-03-13T00:00:00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</r>
  <r>
    <x v="9"/>
    <s v="Chaitén"/>
    <s v="Chaitén"/>
    <x v="5"/>
    <s v="YO_EMP_SEM._Servicio_de_Apoyo_Integral_SSyO"/>
    <n v="5911"/>
    <n v="20"/>
    <n v="16360000"/>
    <n v="818000"/>
    <m/>
    <n v="20"/>
    <x v="1"/>
    <x v="3"/>
    <s v="Grupo objetivo del Programa/Componente"/>
    <s v="FAMILIA SS Y O"/>
    <s v="SPP"/>
    <s v="Licitación Pública Regular"/>
    <m/>
    <n v="5911"/>
    <n v="9"/>
    <n v="9"/>
    <s v="10-5911-09-22"/>
    <m/>
    <d v="2022-03-15T00:00:00"/>
    <n v="30"/>
    <d v="2022-04-14T00:00:00"/>
    <d v="2022-03-02T00:00:00"/>
    <n v="11"/>
    <d v="2022-03-13T00:00:00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</r>
  <r>
    <x v="9"/>
    <s v="Futaleufú"/>
    <s v="Futaleufú"/>
    <x v="5"/>
    <s v="YO_EMP_SEM._Servicio_de_Apoyo_Integral_SSyO"/>
    <n v="5911"/>
    <n v="20"/>
    <n v="16360000"/>
    <n v="818000"/>
    <m/>
    <n v="20"/>
    <x v="1"/>
    <x v="3"/>
    <s v="Grupo objetivo del Programa/Componente"/>
    <s v="FAMILIA SS Y O"/>
    <s v="SPP"/>
    <s v="Licitación Pública Regular"/>
    <m/>
    <n v="5911"/>
    <n v="9"/>
    <n v="9"/>
    <s v="10-5911-09-22"/>
    <m/>
    <d v="2022-03-15T00:00:00"/>
    <n v="30"/>
    <d v="2022-04-14T00:00:00"/>
    <d v="2022-03-02T00:00:00"/>
    <n v="11"/>
    <d v="2022-03-13T00:00:00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818000"/>
    <m/>
    <n v="15542000"/>
    <m/>
    <m/>
    <m/>
    <m/>
    <m/>
    <n v="16360000"/>
    <n v="16360000"/>
    <s v="OK"/>
    <n v="2"/>
  </r>
  <r>
    <x v="9"/>
    <s v="Palena"/>
    <s v="Palena"/>
    <x v="5"/>
    <s v="YO_EMP_SEM._Servicio_de_Apoyo_Integral_SSyO"/>
    <n v="5911"/>
    <n v="30"/>
    <n v="24540000"/>
    <n v="818000"/>
    <m/>
    <n v="30"/>
    <x v="1"/>
    <x v="3"/>
    <s v="Grupo objetivo del Programa/Componente"/>
    <s v="FAMILIA SS Y O"/>
    <s v="SPP"/>
    <s v="Licitación Pública Regular"/>
    <m/>
    <n v="5911"/>
    <n v="9"/>
    <n v="9"/>
    <s v="10-5911-09-22"/>
    <m/>
    <d v="2022-03-15T00:00:00"/>
    <n v="30"/>
    <d v="2022-04-14T00:00:00"/>
    <d v="2022-03-02T00:00:00"/>
    <n v="11"/>
    <d v="2022-03-13T00:00:00"/>
    <d v="2022-03-15T00:00:00"/>
    <n v="10"/>
    <d v="2022-03-25T00:00:00"/>
    <d v="2022-03-29T00:00:00"/>
    <n v="15"/>
    <d v="2022-04-13T00:00:00"/>
    <n v="8"/>
    <d v="2022-12-13T00:00:00"/>
    <d v="2023-02-11T00:00:00"/>
    <m/>
    <m/>
    <m/>
    <m/>
    <n v="1227000"/>
    <m/>
    <n v="23313000"/>
    <m/>
    <m/>
    <m/>
    <m/>
    <m/>
    <n v="24540000"/>
    <n v="24540000"/>
    <s v="OK"/>
    <n v="2"/>
  </r>
  <r>
    <x v="9"/>
    <s v="Regional/Provincial"/>
    <s v="Regional/Provincial"/>
    <x v="5"/>
    <s v="YO_EMP_SEM._Servicio_de_Apoyo_Integral_SSyO"/>
    <n v="5911"/>
    <n v="33"/>
    <n v="26994000"/>
    <n v="818000"/>
    <m/>
    <n v="33"/>
    <x v="1"/>
    <x v="3"/>
    <s v="Grupo objetivo del Programa/Componente"/>
    <s v="FAMILIA SS Y O CALLE Y CAMINO"/>
    <s v="Listado Predeterminado con SPP"/>
    <s v="Licitación Pública Regular"/>
    <m/>
    <n v="5911"/>
    <n v="10"/>
    <n v="10"/>
    <s v="10-5911-10-22"/>
    <m/>
    <d v="2022-03-15T00:00:00"/>
    <n v="30"/>
    <d v="2022-04-14T00:00:00"/>
    <d v="2022-03-02T00:00:00"/>
    <n v="8"/>
    <d v="2022-03-10T00:00:00"/>
    <d v="2022-03-11T00:00:00"/>
    <n v="6"/>
    <d v="2022-03-17T00:00:00"/>
    <d v="2022-03-21T00:00:00"/>
    <n v="15"/>
    <d v="2022-04-05T00:00:00"/>
    <n v="6"/>
    <d v="2022-10-05T00:00:00"/>
    <d v="2022-12-04T00:00:00"/>
    <m/>
    <m/>
    <m/>
    <m/>
    <n v="1349700"/>
    <m/>
    <n v="25644300"/>
    <m/>
    <m/>
    <m/>
    <m/>
    <m/>
    <n v="26994000"/>
    <n v="26994000"/>
    <s v="OK"/>
    <n v="2"/>
  </r>
  <r>
    <x v="10"/>
    <s v="Río Ibáñez"/>
    <s v="Pto Sanchez"/>
    <x v="0"/>
    <s v="Fortalecimiento_Planes_de_Trabajo_Comunitario"/>
    <n v="3882"/>
    <n v="45"/>
    <n v="20000000"/>
    <n v="444444"/>
    <n v="45"/>
    <m/>
    <x v="0"/>
    <x v="0"/>
    <s v="Grupo objetivo del Programa/Componente"/>
    <s v="Familias vulnerables de Pto Sanchez"/>
    <s v="Listado Predeterminado"/>
    <s v="Licitación Pública Regular"/>
    <m/>
    <n v="3882"/>
    <s v="11"/>
    <n v="2"/>
    <s v="11-3882-2-22"/>
    <m/>
    <m/>
    <m/>
    <s v="--"/>
    <d v="2022-02-18T00:00:00"/>
    <n v="21"/>
    <d v="2022-03-11T00:00:00"/>
    <d v="2022-03-15T00:00:00"/>
    <n v="20"/>
    <d v="2022-04-04T00:00:00"/>
    <d v="2022-05-04T00:00:00"/>
    <n v="30"/>
    <d v="2022-06-03T00:00:00"/>
    <n v="10"/>
    <d v="2023-04-03T00:00:00"/>
    <d v="2023-06-02T00:00:00"/>
    <m/>
    <m/>
    <m/>
    <m/>
    <m/>
    <n v="2000000"/>
    <m/>
    <m/>
    <n v="18000000"/>
    <m/>
    <m/>
    <m/>
    <n v="20000000"/>
    <n v="20000000"/>
    <s v="OK"/>
    <n v="2"/>
  </r>
  <r>
    <x v="10"/>
    <s v="Coyhaique"/>
    <s v="Ciudad Coyhaique"/>
    <x v="0"/>
    <s v="Fortalecimiento_Planes_de_Trabajo_Familiar"/>
    <n v="3881"/>
    <n v="25"/>
    <n v="18515533"/>
    <n v="740621"/>
    <n v="25"/>
    <m/>
    <x v="0"/>
    <x v="0"/>
    <s v="Grupo objetivo del Programa/Componente"/>
    <s v="Familias con mujeres menor de 29 años con hijos"/>
    <s v="Listado Predeterminado"/>
    <s v="Licitación Pública Regular"/>
    <m/>
    <n v="3881"/>
    <s v="11"/>
    <n v="1"/>
    <s v="11-3881-1-22"/>
    <m/>
    <m/>
    <m/>
    <s v="--"/>
    <d v="2022-02-14T00:00:00"/>
    <n v="21"/>
    <d v="2022-03-07T00:00:00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80"/>
    <m/>
    <m/>
    <m/>
    <n v="18515533"/>
    <n v="18515533"/>
    <s v="OK"/>
    <n v="2"/>
  </r>
  <r>
    <x v="10"/>
    <s v="Aysén"/>
    <s v="Pto Aysén"/>
    <x v="0"/>
    <s v="Fortalecimiento_Planes_de_Trabajo_Familiar"/>
    <n v="3881"/>
    <n v="25"/>
    <n v="18515532"/>
    <n v="740621"/>
    <n v="25"/>
    <m/>
    <x v="0"/>
    <x v="0"/>
    <s v="Grupo objetivo del Programa/Componente"/>
    <s v="Familias vulnerables con hijos preferentemente educación básica "/>
    <s v="Listado Predeterminado"/>
    <s v="Licitación Pública Regular"/>
    <m/>
    <n v="3881"/>
    <s v="11"/>
    <n v="1"/>
    <s v="11-3881-1-22"/>
    <m/>
    <m/>
    <m/>
    <s v="--"/>
    <d v="2022-02-14T00:00:00"/>
    <n v="21"/>
    <d v="2022-03-07T00:00:00"/>
    <d v="2022-03-10T00:00:00"/>
    <n v="20"/>
    <d v="2022-03-30T00:00:00"/>
    <d v="2022-04-30T00:00:00"/>
    <n v="30"/>
    <d v="2022-05-30T00:00:00"/>
    <n v="10"/>
    <d v="2023-03-30T00:00:00"/>
    <d v="2023-05-29T00:00:00"/>
    <m/>
    <m/>
    <m/>
    <m/>
    <m/>
    <n v="1851553"/>
    <m/>
    <m/>
    <n v="16663979"/>
    <m/>
    <m/>
    <m/>
    <n v="18515532"/>
    <n v="18515532"/>
    <s v="OK"/>
    <n v="2"/>
  </r>
  <r>
    <x v="10"/>
    <s v="O’Higgins"/>
    <s v="Villa O' Higgins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sociales de Villa O' Higgins"/>
    <s v="Autogestionados"/>
    <s v="Licitación Pública Regular"/>
    <m/>
    <n v="3701"/>
    <s v="11"/>
    <n v="1"/>
    <s v="11-3701-1-22"/>
    <m/>
    <m/>
    <m/>
    <s v="--"/>
    <d v="2022-02-21T00:00:00"/>
    <n v="45"/>
    <d v="2022-04-07T00:00:00"/>
    <d v="2022-04-09T00:00:00"/>
    <n v="20"/>
    <d v="2022-04-29T00:00:00"/>
    <d v="2022-05-29T00:00:00"/>
    <n v="60"/>
    <d v="2022-07-28T00:00:00"/>
    <n v="6"/>
    <d v="2023-01-28T00:00:00"/>
    <d v="2023-03-29T00:00:00"/>
    <m/>
    <m/>
    <m/>
    <m/>
    <m/>
    <m/>
    <m/>
    <n v="2088000"/>
    <n v="2088000"/>
    <m/>
    <m/>
    <m/>
    <n v="4176000"/>
    <n v="4176000"/>
    <s v="OK"/>
    <n v="2"/>
  </r>
  <r>
    <x v="10"/>
    <s v="Aysén"/>
    <s v="Villa Cerro Cordón"/>
    <x v="2"/>
    <s v="Accion_local_territorios_vulnerables"/>
    <n v="7233"/>
    <n v="1"/>
    <n v="35700000"/>
    <n v="35700000"/>
    <n v="1"/>
    <m/>
    <x v="1"/>
    <x v="2"/>
    <s v="Grupo objetivo del Programa/Componente"/>
    <s v="Poblcación Vulnerable Villa Cerro Cordón (Pertenece a Ribera Sur)"/>
    <s v="Listado Predeterminado"/>
    <s v="Licitación Pública Regular"/>
    <m/>
    <n v="7233"/>
    <s v="11"/>
    <n v="1"/>
    <s v="11-7233-1-22"/>
    <m/>
    <m/>
    <m/>
    <s v="--"/>
    <d v="2022-01-26T00:00:00"/>
    <n v="20"/>
    <d v="2022-02-15T00:00:00"/>
    <d v="2022-02-18T00:00:00"/>
    <n v="20"/>
    <d v="2022-03-10T00:00:00"/>
    <d v="2022-03-21T00:00:00"/>
    <n v="30"/>
    <d v="2022-04-20T00:00:00"/>
    <n v="11"/>
    <d v="2023-03-20T00:00:00"/>
    <d v="2023-05-19T00:00:00"/>
    <m/>
    <m/>
    <m/>
    <n v="3570000"/>
    <m/>
    <m/>
    <n v="32130000"/>
    <m/>
    <m/>
    <m/>
    <m/>
    <m/>
    <n v="35700000"/>
    <n v="35700000"/>
    <s v="OK"/>
    <n v="2"/>
  </r>
  <r>
    <x v="10"/>
    <s v="Coyhaique"/>
    <s v="Ciudad de Coyhaique, El Blanco, Valle Simpsón, Villa Frei y Balmaceda"/>
    <x v="3"/>
    <s v="YO_EMPR._Avanzado"/>
    <n v="4883"/>
    <n v="25"/>
    <n v="27500000"/>
    <n v="1100000"/>
    <n v="25"/>
    <m/>
    <x v="0"/>
    <x v="3"/>
    <s v="Grupo objetivo del Programa/Componente"/>
    <s v="Emprendedores "/>
    <s v="SPP"/>
    <s v="Licitación Pública Regular"/>
    <m/>
    <n v="4883"/>
    <s v="11"/>
    <n v="2"/>
    <s v="11-4883-2-22"/>
    <m/>
    <d v="2022-03-14T00:00:00"/>
    <n v="18"/>
    <d v="2022-04-01T00:00:00"/>
    <d v="2022-02-17T00:00:00"/>
    <n v="20"/>
    <d v="2022-03-09T00:00:00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750000"/>
    <m/>
    <m/>
    <n v="24750000"/>
    <m/>
    <m/>
    <m/>
    <n v="27500000"/>
    <n v="27500000"/>
    <s v="OK"/>
    <n v="2"/>
  </r>
  <r>
    <x v="10"/>
    <s v="Cochrane"/>
    <s v="Cochrane y sector chacras"/>
    <x v="3"/>
    <s v="YO_EMPR._Avanzado"/>
    <n v="4883"/>
    <n v="20"/>
    <n v="22000000"/>
    <n v="1100000"/>
    <n v="20"/>
    <m/>
    <x v="0"/>
    <x v="3"/>
    <s v="Grupo objetivo del Programa/Componente"/>
    <s v="Emprendedores "/>
    <s v="SPP"/>
    <s v="Licitación Pública Regular"/>
    <m/>
    <n v="4883"/>
    <s v="11"/>
    <n v="1"/>
    <s v="11-4883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</r>
  <r>
    <x v="10"/>
    <s v="Aysén"/>
    <s v="Pto Aysén y Chacabuco"/>
    <x v="3"/>
    <s v="YO_EMPR._Avanzado"/>
    <n v="4883"/>
    <n v="20"/>
    <n v="22000000"/>
    <n v="1100000"/>
    <n v="20"/>
    <m/>
    <x v="0"/>
    <x v="3"/>
    <s v="Grupo objetivo del Programa/Componente"/>
    <s v="Emprendedores "/>
    <s v="SPP"/>
    <s v="Licitación Pública Regular"/>
    <m/>
    <n v="4883"/>
    <s v="11"/>
    <n v="2"/>
    <s v="11-4883-2-22"/>
    <m/>
    <d v="2022-03-14T00:00:00"/>
    <n v="18"/>
    <d v="2022-04-01T00:00:00"/>
    <d v="2022-02-17T00:00:00"/>
    <n v="20"/>
    <d v="2022-03-09T00:00:00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</r>
  <r>
    <x v="10"/>
    <s v="Cisnes"/>
    <s v="Puyuhuapi, La Junta y Rául Marín Balmaceda"/>
    <x v="3"/>
    <s v="YO_EMPR._Avanzado"/>
    <n v="4883"/>
    <n v="20"/>
    <n v="22000000"/>
    <n v="1100000"/>
    <n v="20"/>
    <m/>
    <x v="0"/>
    <x v="3"/>
    <s v="Grupo objetivo del Programa/Componente"/>
    <s v="Emprendedores "/>
    <s v="SPP"/>
    <s v="Licitación Pública Regular"/>
    <m/>
    <n v="4883"/>
    <s v="11"/>
    <n v="2"/>
    <s v="11-4883-2-22"/>
    <m/>
    <d v="2022-03-14T00:00:00"/>
    <n v="18"/>
    <d v="2022-04-01T00:00:00"/>
    <d v="2022-02-17T00:00:00"/>
    <n v="20"/>
    <d v="2022-03-09T00:00:00"/>
    <d v="2022-03-14T00:00:00"/>
    <n v="21"/>
    <d v="2022-04-04T00:00:00"/>
    <d v="2022-05-04T00:00:00"/>
    <n v="30"/>
    <d v="2022-06-03T00:00:00"/>
    <n v="8"/>
    <d v="2023-02-03T00:00:00"/>
    <d v="2023-04-04T00:00:00"/>
    <m/>
    <m/>
    <m/>
    <m/>
    <m/>
    <n v="2200000"/>
    <m/>
    <m/>
    <n v="19800000"/>
    <m/>
    <m/>
    <m/>
    <n v="22000000"/>
    <n v="22000000"/>
    <s v="OK"/>
    <n v="2"/>
  </r>
  <r>
    <x v="10"/>
    <s v="Coyhaique"/>
    <s v="Ciudad de Coyhaique, Villa Ortega, Alto Baguales, Sector El Claro"/>
    <x v="3"/>
    <s v="YO_EMPR._Básico"/>
    <n v="4881"/>
    <n v="28"/>
    <n v="28000000"/>
    <n v="1000000"/>
    <n v="28"/>
    <m/>
    <x v="0"/>
    <x v="3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800000"/>
    <m/>
    <m/>
    <n v="25200000"/>
    <m/>
    <m/>
    <m/>
    <n v="28000000"/>
    <n v="28000000"/>
    <s v="OK"/>
    <n v="2"/>
  </r>
  <r>
    <x v="10"/>
    <s v="Coyhaique"/>
    <s v="Ciudad de Coyhaique"/>
    <x v="3"/>
    <s v="YO_EMPR._Básico"/>
    <n v="4881"/>
    <n v="20"/>
    <n v="20000000"/>
    <n v="1000000"/>
    <n v="20"/>
    <m/>
    <x v="0"/>
    <x v="3"/>
    <s v="Grupo objetivo del Programa/Componente"/>
    <s v="Jóvenes Emprendedores hasta 29 años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000000"/>
    <m/>
    <m/>
    <n v="18000000"/>
    <m/>
    <m/>
    <m/>
    <n v="20000000"/>
    <n v="20000000"/>
    <s v="OK"/>
    <n v="2"/>
  </r>
  <r>
    <x v="10"/>
    <s v="Aysén"/>
    <s v="Pto Aysén, Chacabuco y Villa Mañihuales"/>
    <x v="3"/>
    <s v="YO_EMPR._Básico"/>
    <n v="4881"/>
    <n v="25"/>
    <n v="25000000"/>
    <n v="1000000"/>
    <n v="25"/>
    <m/>
    <x v="0"/>
    <x v="3"/>
    <s v="Grupo objetivo del Programa/Componente"/>
    <s v="Emprendedores migrantes, adultos mayores, personas de gendarmeria con modalidad libre, personas participando activamente en programas de Sernameg y hasta 10 cupos de Emprendedores  con discapacidad o cuidadores derivados por  Teletón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500000"/>
    <m/>
    <m/>
    <n v="22500000"/>
    <m/>
    <m/>
    <m/>
    <n v="25000000"/>
    <n v="25000000"/>
    <s v="OK"/>
    <n v="2"/>
  </r>
  <r>
    <x v="10"/>
    <s v="Cisnes"/>
    <s v="Pto Cisnes, Puyuhuapi y La Junta"/>
    <x v="3"/>
    <s v="YO_EMPR._Básico"/>
    <n v="4881"/>
    <n v="20"/>
    <n v="21000000"/>
    <n v="1050000"/>
    <n v="20"/>
    <m/>
    <x v="0"/>
    <x v="3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</r>
  <r>
    <x v="10"/>
    <s v="Chile Chico"/>
    <s v="Comunal "/>
    <x v="3"/>
    <s v="YO_EMPR._Básico"/>
    <n v="4881"/>
    <n v="20"/>
    <n v="21000000"/>
    <n v="1050000"/>
    <n v="20"/>
    <m/>
    <x v="0"/>
    <x v="3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100000"/>
    <m/>
    <m/>
    <n v="18900000"/>
    <m/>
    <m/>
    <m/>
    <n v="21000000"/>
    <n v="21000000"/>
    <s v="OK"/>
    <n v="2"/>
  </r>
  <r>
    <x v="10"/>
    <s v="Lago Verde "/>
    <s v="Comunal "/>
    <x v="3"/>
    <s v="YO_EMPR._Básico"/>
    <n v="4881"/>
    <n v="20"/>
    <n v="22000000"/>
    <n v="1100000"/>
    <n v="20"/>
    <m/>
    <x v="0"/>
    <x v="3"/>
    <s v="Grupo objetivo del Programa/Componente"/>
    <s v="Emprendedores preferentemente migrantes, adultos mayores, mujeres participando activamente en programas de Sernameg y personas que este en modalidad libre de Gendarmería"/>
    <s v="SPP"/>
    <s v="Licitación Pública Regular"/>
    <m/>
    <n v="4881"/>
    <s v="11"/>
    <n v="1"/>
    <s v="11-4881-1-22"/>
    <m/>
    <d v="2022-03-14T00:00:00"/>
    <n v="18"/>
    <d v="2022-04-01T00:00:00"/>
    <d v="2022-02-14T00:00:00"/>
    <n v="21"/>
    <d v="2022-03-07T00:00:00"/>
    <d v="2022-03-10T00:00:00"/>
    <n v="20"/>
    <d v="2022-03-30T00:00:00"/>
    <d v="2022-04-30T00:00:00"/>
    <n v="30"/>
    <d v="2022-05-30T00:00:00"/>
    <n v="8"/>
    <d v="2023-01-30T00:00:00"/>
    <d v="2023-03-31T00:00:00"/>
    <m/>
    <m/>
    <m/>
    <m/>
    <m/>
    <n v="2200000"/>
    <m/>
    <m/>
    <n v="19800000"/>
    <m/>
    <m/>
    <m/>
    <n v="22000000"/>
    <n v="22000000"/>
    <s v="OK"/>
    <n v="2"/>
  </r>
  <r>
    <x v="10"/>
    <s v="Regional/Provincial"/>
    <s v="Todas las comunas"/>
    <x v="3"/>
    <s v="YO_EMPR._Feria_de_Emprendimiento"/>
    <n v="4889"/>
    <n v="27"/>
    <n v="15000000"/>
    <n v="555556"/>
    <n v="27"/>
    <m/>
    <x v="1"/>
    <x v="3"/>
    <s v="Grupo objetivo del Programa/Componente"/>
    <s v="Emprendedores "/>
    <s v="Listado Predeterminado"/>
    <s v="Licitación Pública Regular"/>
    <m/>
    <n v="4889"/>
    <s v="11"/>
    <n v="3"/>
    <s v="11-4889-3-22"/>
    <m/>
    <d v="2022-03-14T00:00:00"/>
    <n v="18"/>
    <d v="2022-04-01T00:00:00"/>
    <d v="2022-02-01T00:00:00"/>
    <n v="15"/>
    <d v="2022-02-16T00:00:00"/>
    <d v="2022-02-21T00:00:00"/>
    <n v="20"/>
    <d v="2022-03-13T00:00:00"/>
    <d v="2022-03-21T00:00:00"/>
    <n v="30"/>
    <d v="2022-04-20T00:00:00"/>
    <n v="5"/>
    <d v="2022-09-20T00:00:00"/>
    <d v="2022-11-19T00:00:00"/>
    <m/>
    <m/>
    <m/>
    <m/>
    <n v="1500000"/>
    <m/>
    <n v="13500000"/>
    <m/>
    <m/>
    <m/>
    <m/>
    <m/>
    <n v="15000000"/>
    <n v="15000000"/>
    <s v="OK"/>
    <n v="2"/>
  </r>
  <r>
    <x v="10"/>
    <s v="Coyhaique"/>
    <s v="Ciudad Coyhaique"/>
    <x v="4"/>
    <s v="YO_EMP_SEM._Servicio_de_Apoyo_Integral_Regular"/>
    <n v="5811"/>
    <n v="46"/>
    <n v="40710000"/>
    <n v="885000"/>
    <n v="46"/>
    <m/>
    <x v="1"/>
    <x v="3"/>
    <s v="Grupo objetivo del Programa/Componente"/>
    <s v="personas cesantes o con empleos precarios"/>
    <s v="SPP"/>
    <s v="Licitación Pública Regular"/>
    <m/>
    <n v="5811"/>
    <s v="11"/>
    <n v="1"/>
    <s v="11-5811-1-22"/>
    <m/>
    <d v="2022-03-14T00:00:00"/>
    <n v="18"/>
    <d v="2022-04-01T00:00:00"/>
    <d v="2022-01-25T00:00:00"/>
    <n v="20"/>
    <d v="2022-02-14T00:00:00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4071000"/>
    <m/>
    <m/>
    <n v="36639000"/>
    <m/>
    <m/>
    <m/>
    <m/>
    <m/>
    <n v="40710000"/>
    <n v="40710000"/>
    <s v="OK"/>
    <n v="2"/>
  </r>
  <r>
    <x v="10"/>
    <s v="Aysén"/>
    <s v="Pto Aysén e Islas Huichas 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cesantes o con empleos precarios con al menos 5 cupos para Islas Huichas"/>
    <s v="SPP"/>
    <s v="Licitación Pública Regular"/>
    <m/>
    <n v="5811"/>
    <s v="11"/>
    <n v="1"/>
    <s v="11-5811-1-22"/>
    <m/>
    <d v="2022-03-14T00:00:00"/>
    <n v="18"/>
    <d v="2022-04-01T00:00:00"/>
    <d v="2022-01-25T00:00:00"/>
    <n v="20"/>
    <d v="2022-02-14T00:00:00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</r>
  <r>
    <x v="10"/>
    <s v="Chile Chico"/>
    <s v="Comunal 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cesantes o con empleos precarios"/>
    <s v="SPP"/>
    <s v="Licitación Pública Regular"/>
    <m/>
    <n v="5811"/>
    <s v="11"/>
    <n v="1"/>
    <s v="11-5811-1-22"/>
    <m/>
    <d v="2022-03-14T00:00:00"/>
    <n v="18"/>
    <d v="2022-04-01T00:00:00"/>
    <d v="2022-01-25T00:00:00"/>
    <n v="20"/>
    <d v="2022-02-14T00:00:00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</r>
  <r>
    <x v="10"/>
    <s v="Cochrane"/>
    <s v="Cochrane y sector chacras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cesantes o con empleos precarios"/>
    <s v="SPP"/>
    <s v="Licitación Pública Regular"/>
    <m/>
    <n v="5811"/>
    <s v="11"/>
    <n v="1"/>
    <s v="11-5811-1-22"/>
    <m/>
    <d v="2022-03-14T00:00:00"/>
    <n v="18"/>
    <d v="2022-04-01T00:00:00"/>
    <d v="2022-01-25T00:00:00"/>
    <n v="20"/>
    <d v="2022-02-14T00:00:00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1770000"/>
    <m/>
    <m/>
    <n v="15930000"/>
    <m/>
    <m/>
    <m/>
    <m/>
    <m/>
    <n v="17700000"/>
    <n v="17700000"/>
    <s v="OK"/>
    <n v="2"/>
  </r>
  <r>
    <x v="10"/>
    <s v="Tortel"/>
    <s v="Caleta Tortel"/>
    <x v="4"/>
    <s v="YO_EMP_SEM._Servicio_de_Apoyo_Integral_Regular"/>
    <n v="5811"/>
    <n v="10"/>
    <n v="8850000"/>
    <n v="885000"/>
    <n v="10"/>
    <m/>
    <x v="1"/>
    <x v="3"/>
    <s v="Grupo objetivo del Programa/Componente"/>
    <s v="personas cesantes o con empleos precarios"/>
    <s v="SPP"/>
    <s v="Licitación Pública Regular"/>
    <m/>
    <n v="5811"/>
    <s v="11"/>
    <n v="1"/>
    <s v="11-5811-1-22"/>
    <m/>
    <d v="2022-03-14T00:00:00"/>
    <n v="18"/>
    <d v="2022-04-01T00:00:00"/>
    <d v="2022-01-25T00:00:00"/>
    <n v="20"/>
    <d v="2022-02-14T00:00:00"/>
    <d v="2022-02-17T00:00:00"/>
    <n v="20"/>
    <d v="2022-03-09T00:00:00"/>
    <d v="2022-03-16T00:00:00"/>
    <n v="30"/>
    <d v="2022-04-15T00:00:00"/>
    <n v="8"/>
    <d v="2022-12-15T00:00:00"/>
    <d v="2023-02-13T00:00:00"/>
    <m/>
    <m/>
    <m/>
    <n v="885000"/>
    <m/>
    <m/>
    <n v="7965000"/>
    <m/>
    <m/>
    <m/>
    <m/>
    <m/>
    <n v="8850000"/>
    <n v="8850000"/>
    <s v="OK"/>
    <n v="2"/>
  </r>
  <r>
    <x v="10"/>
    <s v="Coyhaique"/>
    <s v="Comunal "/>
    <x v="5"/>
    <s v="YO_EMP_SEM._Servicio_de_Apoyo_Integral_SSyO"/>
    <n v="5911"/>
    <n v="46"/>
    <n v="37628000"/>
    <n v="818000"/>
    <m/>
    <n v="46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3762800"/>
    <m/>
    <m/>
    <n v="33865200"/>
    <m/>
    <m/>
    <m/>
    <m/>
    <n v="37628000"/>
    <n v="37628000"/>
    <s v="OK"/>
    <n v="2"/>
  </r>
  <r>
    <x v="10"/>
    <s v="Lago Verde "/>
    <s v="Comunal "/>
    <x v="5"/>
    <s v="YO_EMP_SEM._Servicio_de_Apoyo_Integral_SSyO"/>
    <n v="5911"/>
    <n v="10"/>
    <n v="8180000"/>
    <n v="818000"/>
    <m/>
    <n v="10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1T00:00:00"/>
    <n v="20"/>
    <d v="2022-03-13T00:00:00"/>
    <d v="2022-03-22T00:00:00"/>
    <n v="30"/>
    <d v="2022-04-21T00:00:00"/>
    <n v="8"/>
    <d v="2022-12-21T00:00:00"/>
    <d v="2023-02-19T00:00:00"/>
    <m/>
    <m/>
    <m/>
    <m/>
    <n v="818000"/>
    <m/>
    <m/>
    <n v="7362000"/>
    <m/>
    <m/>
    <m/>
    <m/>
    <n v="8180000"/>
    <n v="8180000"/>
    <s v="OK"/>
    <n v="2"/>
  </r>
  <r>
    <x v="10"/>
    <s v="Aysén"/>
    <s v="Comunal "/>
    <x v="5"/>
    <s v="YO_EMP_SEM._Servicio_de_Apoyo_Integral_SSyO"/>
    <n v="5911"/>
    <n v="50"/>
    <n v="40900000"/>
    <n v="818000"/>
    <m/>
    <n v="50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4090000"/>
    <m/>
    <m/>
    <n v="36810000"/>
    <m/>
    <m/>
    <m/>
    <m/>
    <n v="40900000"/>
    <n v="40900000"/>
    <s v="OK"/>
    <n v="2"/>
  </r>
  <r>
    <x v="10"/>
    <s v="Cisnes"/>
    <s v="Comunal "/>
    <x v="5"/>
    <s v="YO_EMP_SEM._Servicio_de_Apoyo_Integral_SSyO"/>
    <n v="5911"/>
    <n v="30"/>
    <n v="24540000"/>
    <n v="818000"/>
    <m/>
    <n v="30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454000"/>
    <m/>
    <m/>
    <n v="22086000"/>
    <m/>
    <m/>
    <m/>
    <m/>
    <n v="24540000"/>
    <n v="24540000"/>
    <s v="OK"/>
    <n v="2"/>
  </r>
  <r>
    <x v="10"/>
    <s v="Chile Chico"/>
    <s v="Comunal "/>
    <x v="5"/>
    <s v="YO_EMP_SEM._Servicio_de_Apoyo_Integral_SSyO"/>
    <n v="5911"/>
    <n v="27"/>
    <n v="22086000"/>
    <n v="818000"/>
    <m/>
    <n v="27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2208600"/>
    <m/>
    <m/>
    <n v="19877400"/>
    <m/>
    <m/>
    <m/>
    <m/>
    <n v="22086000"/>
    <n v="22086000"/>
    <s v="OK"/>
    <n v="2"/>
  </r>
  <r>
    <x v="10"/>
    <s v="Río Ibáñez"/>
    <s v="Comunal "/>
    <x v="5"/>
    <s v="YO_EMP_SEM._Servicio_de_Apoyo_Integral_SSyO"/>
    <n v="5911"/>
    <n v="15"/>
    <n v="12270000"/>
    <n v="818000"/>
    <m/>
    <n v="15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1227000"/>
    <m/>
    <m/>
    <n v="11043000"/>
    <m/>
    <m/>
    <m/>
    <m/>
    <n v="12270000"/>
    <n v="12270000"/>
    <s v="OK"/>
    <n v="2"/>
  </r>
  <r>
    <x v="10"/>
    <s v="Cochrane"/>
    <s v="Comunal "/>
    <x v="5"/>
    <s v="YO_EMP_SEM._Servicio_de_Apoyo_Integral_SSyO"/>
    <n v="5911"/>
    <n v="12"/>
    <n v="9816000"/>
    <n v="818000"/>
    <m/>
    <n v="12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981600"/>
    <m/>
    <m/>
    <n v="8834400"/>
    <m/>
    <m/>
    <m/>
    <m/>
    <n v="9816000"/>
    <n v="9816000"/>
    <s v="OK"/>
    <n v="2"/>
  </r>
  <r>
    <x v="10"/>
    <s v="Tortel"/>
    <s v="Comunal "/>
    <x v="5"/>
    <s v="YO_EMP_SEM._Servicio_de_Apoyo_Integral_SSyO"/>
    <n v="5911"/>
    <n v="8"/>
    <n v="6544000"/>
    <n v="818000"/>
    <m/>
    <n v="8"/>
    <x v="1"/>
    <x v="3"/>
    <s v="Grupo objetivo del Programa/Componente"/>
    <s v="Personas cesantes o con empleos precarios pertenencientes al programa Familia o al subsistema SSYO"/>
    <s v="SPP"/>
    <s v="Licitación Pública Regular"/>
    <m/>
    <n v="5911"/>
    <s v="11"/>
    <n v="1"/>
    <s v="11-5911-1-22"/>
    <m/>
    <d v="2022-03-14T00:00:00"/>
    <n v="18"/>
    <d v="2022-04-01T00:00:00"/>
    <d v="2022-01-31T00:00:00"/>
    <n v="20"/>
    <d v="2022-02-20T00:00:00"/>
    <d v="2022-02-23T00:00:00"/>
    <n v="20"/>
    <d v="2022-03-15T00:00:00"/>
    <d v="2022-03-25T00:00:00"/>
    <n v="30"/>
    <d v="2022-04-24T00:00:00"/>
    <n v="8"/>
    <d v="2022-12-24T00:00:00"/>
    <d v="2023-02-22T00:00:00"/>
    <m/>
    <m/>
    <m/>
    <m/>
    <n v="654400"/>
    <m/>
    <m/>
    <n v="5889600"/>
    <m/>
    <m/>
    <m/>
    <m/>
    <n v="6544000"/>
    <n v="6544000"/>
    <s v="OK"/>
    <n v="2"/>
  </r>
  <r>
    <x v="11"/>
    <s v="Punta Arenas"/>
    <s v="Punta Arenas"/>
    <x v="0"/>
    <s v="Fortalecimiento_Planes_de_Trabajo_Comunitario"/>
    <n v="3882"/>
    <n v="21"/>
    <n v="12606887"/>
    <n v="600327.95238095243"/>
    <n v="21"/>
    <m/>
    <x v="0"/>
    <x v="0"/>
    <s v="Niños, niñas y jóvenes"/>
    <s v="Hogares con integrantes con RSH hasta el 60%, con presencia de NNA hasta 18 años y que trabajen en temáticas de Salud Mental, Deporte, Cultura, Recreación, Discapacidad. "/>
    <s v="Listado Predeterminado"/>
    <s v="Licitación Pública Regular"/>
    <s v="03"/>
    <s v="388203"/>
    <s v="12"/>
    <s v="01"/>
    <s v="12-388203-01-22"/>
    <m/>
    <m/>
    <m/>
    <s v="--"/>
    <d v="2022-02-14T00:00:00"/>
    <n v="10"/>
    <d v="2022-02-24T00:00:00"/>
    <d v="2022-02-28T00:00:00"/>
    <n v="8"/>
    <d v="2022-03-08T00:00:00"/>
    <d v="2022-03-21T00:00:00"/>
    <n v="30"/>
    <d v="2022-04-20T00:00:00"/>
    <n v="10"/>
    <d v="2023-02-20T00:00:00"/>
    <d v="2023-04-21T00:00:00"/>
    <m/>
    <m/>
    <m/>
    <n v="1260688.7000000002"/>
    <m/>
    <m/>
    <n v="11346198.300000001"/>
    <m/>
    <m/>
    <m/>
    <m/>
    <m/>
    <n v="12606887"/>
    <n v="12606887"/>
    <s v="OK"/>
    <n v="2"/>
  </r>
  <r>
    <x v="11"/>
    <s v="Punta Arenas"/>
    <s v="Punta Arenas"/>
    <x v="0"/>
    <s v="Fortalecimiento_Planes_de_Trabajo_Familiar"/>
    <n v="3881"/>
    <n v="40"/>
    <n v="24013080"/>
    <n v="600327"/>
    <n v="40"/>
    <m/>
    <x v="0"/>
    <x v="0"/>
    <s v="Niños, niñas y jóvenes"/>
    <s v="Hogares con RSH hasta el 60% , con presencia de NNA hasta 18 años, preferentemente hogares derivados de establecimientos educacionales subvencionados con alta vulnerabilidad social y/o insertos en el sector periferico/rural."/>
    <s v="Listado Predeterminado"/>
    <s v="Licitación Pública Regular"/>
    <s v="01"/>
    <s v="388101"/>
    <s v="12"/>
    <s v="01"/>
    <s v="12-388101-01-22"/>
    <m/>
    <m/>
    <m/>
    <s v="--"/>
    <d v="2022-02-07T00:00:00"/>
    <n v="10"/>
    <d v="2022-02-17T00:00:0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</r>
  <r>
    <x v="11"/>
    <s v="Natales"/>
    <s v="Natales"/>
    <x v="0"/>
    <s v="Fortalecimiento_Planes_de_Trabajo_Familiar"/>
    <n v="3881"/>
    <n v="40"/>
    <n v="24013060"/>
    <n v="600326.5"/>
    <n v="40"/>
    <m/>
    <x v="0"/>
    <x v="0"/>
    <s v="Niños, niñas y jóvenes"/>
    <s v="Hogares con RSH hasta el  60%,  con presencia de NNA hasta 18 años, preferentemente hogares derivados de instituciones que trabajen población migrantes, MJH, discapacidad  y establecimientos educacionales."/>
    <s v="Listado Predeterminado"/>
    <s v="Licitación Pública Regular"/>
    <s v="01"/>
    <s v="388101"/>
    <s v="12"/>
    <s v="02"/>
    <s v="12-388101-02-22"/>
    <m/>
    <m/>
    <m/>
    <s v="--"/>
    <d v="2022-02-07T00:00:00"/>
    <n v="10"/>
    <d v="2022-02-17T00:00:0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6"/>
    <m/>
    <m/>
    <n v="21611754"/>
    <m/>
    <m/>
    <m/>
    <m/>
    <m/>
    <n v="24013060"/>
    <n v="24013060"/>
    <s v="OK"/>
    <n v="2"/>
  </r>
  <r>
    <x v="11"/>
    <s v="Porvenir"/>
    <s v="Porvenir"/>
    <x v="0"/>
    <s v="Fortalecimiento_Planes_de_Trabajo_Familiar"/>
    <n v="3881"/>
    <n v="20"/>
    <n v="12006540"/>
    <n v="600327"/>
    <n v="20"/>
    <m/>
    <x v="0"/>
    <x v="0"/>
    <s v="Niños, niñas y jóvenes"/>
    <s v="Hogares con RSH hasta el 60%, con presencia de NNA hasta 18 años, preferentemente hogares derivados de establecimientos educacionales con precencia de personas migrantes,  adultos mayores, personas con discapacidad,  JH femenina."/>
    <s v="Listado Predeterminado"/>
    <s v="Licitación Pública Regular"/>
    <s v="01"/>
    <s v="388101"/>
    <s v="12"/>
    <s v="03"/>
    <s v="12-388101-03-22"/>
    <m/>
    <m/>
    <m/>
    <s v="--"/>
    <d v="2022-02-07T00:00:00"/>
    <n v="10"/>
    <d v="2022-02-17T00:00:0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1200654"/>
    <m/>
    <m/>
    <n v="10805886"/>
    <m/>
    <m/>
    <m/>
    <m/>
    <m/>
    <n v="12006540"/>
    <n v="12006540"/>
    <s v="OK"/>
    <n v="2"/>
  </r>
  <r>
    <x v="11"/>
    <s v="Punta Arenas"/>
    <s v="Punta Arenas"/>
    <x v="0"/>
    <s v="Fortalecimiento_Planes_de_Trabajo_Familiar"/>
    <n v="3881"/>
    <n v="40"/>
    <n v="24013080"/>
    <n v="600327"/>
    <n v="40"/>
    <m/>
    <x v="0"/>
    <x v="0"/>
    <s v="Niños, niñas y jóvenes"/>
    <s v="Hogares con RSH hasta el 60%, con presencia de NNA hasta 18 años,preferentemente hogares derivados de organizaciones de base y/o instituciones que trabajen con familias migrantes, campamentos o tomas."/>
    <s v="Listado Predeterminado"/>
    <s v="Licitación Pública Regular"/>
    <s v="02"/>
    <s v="388102"/>
    <s v="12"/>
    <s v="01"/>
    <s v="12-388102-01-22"/>
    <m/>
    <m/>
    <m/>
    <s v="--"/>
    <d v="2022-02-09T00:00:00"/>
    <n v="10"/>
    <d v="2022-02-19T00:00:00"/>
    <d v="2022-02-21T00:00:00"/>
    <n v="8"/>
    <d v="2022-03-01T00:00:00"/>
    <d v="2022-03-15T00:00:00"/>
    <n v="30"/>
    <d v="2022-04-14T00:00:00"/>
    <n v="10"/>
    <d v="2023-02-14T00:00:00"/>
    <d v="2023-04-15T00:00:00"/>
    <m/>
    <m/>
    <m/>
    <n v="2401308"/>
    <m/>
    <m/>
    <n v="21611772"/>
    <m/>
    <m/>
    <m/>
    <m/>
    <m/>
    <n v="24013080"/>
    <n v="24013080"/>
    <s v="OK"/>
    <n v="2"/>
  </r>
  <r>
    <x v="11"/>
    <s v="Natales"/>
    <s v="Natales"/>
    <x v="1"/>
    <s v="Financiamiento_iniciativas_autogestionadas"/>
    <n v="3701"/>
    <n v="2"/>
    <n v="4176000"/>
    <n v="2088000"/>
    <n v="2"/>
    <m/>
    <x v="0"/>
    <x v="1"/>
    <s v="Grupo objetivo del Programa/Componente"/>
    <s v="Organizaciones funcionales o territoriales que tengan concentración igual o mayor al 65% de hogares con RSH en tramo del 60%, preferentemente organizaciones donde participen adultos mayores; niños, niñas y adolescentes; personas con discapacidad."/>
    <s v="Autogestionados"/>
    <s v="Licitación Pública Regular"/>
    <s v="01"/>
    <s v="370101"/>
    <s v="12"/>
    <s v="01"/>
    <s v="12-370101-01-22"/>
    <m/>
    <m/>
    <m/>
    <s v="--"/>
    <d v="2022-03-14T00:00:00"/>
    <n v="10"/>
    <d v="2022-03-24T00:00:00"/>
    <d v="2022-03-28T00:00:00"/>
    <n v="8"/>
    <d v="2022-04-05T00:00:00"/>
    <d v="2022-04-18T00:00:00"/>
    <n v="30"/>
    <d v="2022-05-18T00:00:00"/>
    <n v="6"/>
    <d v="2022-11-18T00:00:00"/>
    <d v="2023-01-17T00:00:00"/>
    <m/>
    <m/>
    <m/>
    <m/>
    <n v="4176000"/>
    <m/>
    <m/>
    <m/>
    <m/>
    <m/>
    <m/>
    <m/>
    <n v="4176000"/>
    <n v="4176000"/>
    <s v="OK"/>
    <n v="1"/>
  </r>
  <r>
    <x v="11"/>
    <s v="Punta Arenas"/>
    <s v="Población Nelda Panicucci"/>
    <x v="2"/>
    <s v="Accion_local_territorios_vulnerables"/>
    <n v="7233"/>
    <n v="1"/>
    <n v="35700000"/>
    <n v="35700000"/>
    <n v="1"/>
    <m/>
    <x v="1"/>
    <x v="2"/>
    <s v="Grupo objetivo del Programa/Componente"/>
    <s v="Territorio vulnerable donde al menos el 60% de las personas que habitan el territorio se encuentran en el tramo del 40% de vulnerabilidad según RSH."/>
    <s v="Listado Predeterminado"/>
    <s v="Licitación Pública Regular"/>
    <s v="01"/>
    <s v="723301"/>
    <s v="12"/>
    <s v="01"/>
    <s v="12-723301-01-22"/>
    <m/>
    <m/>
    <m/>
    <s v="--"/>
    <d v="2022-01-24T00:00:00"/>
    <n v="10"/>
    <d v="2022-02-03T00:00:00"/>
    <d v="2022-02-07T00:00:00"/>
    <n v="8"/>
    <d v="2022-02-15T00:00:00"/>
    <d v="2022-02-14T00:00:00"/>
    <n v="30"/>
    <d v="2022-03-16T00:00:00"/>
    <n v="11"/>
    <d v="2023-02-16T00:00:00"/>
    <d v="2023-04-17T00:00:00"/>
    <m/>
    <m/>
    <n v="3570000"/>
    <m/>
    <m/>
    <n v="32130000"/>
    <m/>
    <m/>
    <m/>
    <m/>
    <m/>
    <m/>
    <n v="35700000"/>
    <n v="35700000"/>
    <s v="OK"/>
    <n v="2"/>
  </r>
  <r>
    <x v="11"/>
    <s v="Punta Arenas"/>
    <s v="Punta Arenas"/>
    <x v="3"/>
    <s v="YO_EMPR._Avanzado"/>
    <n v="4883"/>
    <n v="45"/>
    <n v="45000000"/>
    <n v="1000000"/>
    <n v="45"/>
    <m/>
    <x v="0"/>
    <x v="3"/>
    <s v="Grupo objetivo del Programa/Componente"/>
    <s v="Personas con actividad económica independiente en funcionamiento del rubro comercio y producción, ocupados independientes con acceso preferente a MJH,  personas migrantes, Adultos Mayores, personas con discapacidad."/>
    <s v="SPP"/>
    <s v="Licitación Pública Regular"/>
    <s v="01"/>
    <s v="488301"/>
    <s v="12"/>
    <s v="01"/>
    <s v="12-488301-01-22"/>
    <m/>
    <d v="2022-03-14T00:00:00"/>
    <n v="21"/>
    <d v="2022-04-04T00:00:00"/>
    <d v="2022-02-17T00:00:00"/>
    <n v="10"/>
    <d v="2022-02-27T00:00:00"/>
    <d v="2022-03-01T00:00:00"/>
    <n v="8"/>
    <d v="2022-03-09T00:00:00"/>
    <d v="2022-03-21T00:00:00"/>
    <n v="30"/>
    <d v="2022-04-20T00:00:00"/>
    <n v="9"/>
    <d v="2023-01-20T00:00:00"/>
    <d v="2023-03-21T00:00:00"/>
    <m/>
    <m/>
    <m/>
    <n v="4500000"/>
    <m/>
    <m/>
    <n v="40500000"/>
    <m/>
    <m/>
    <m/>
    <m/>
    <m/>
    <n v="45000000"/>
    <n v="45000000"/>
    <s v="OK"/>
    <n v="2"/>
  </r>
  <r>
    <x v="11"/>
    <s v="Natales"/>
    <s v="Natales"/>
    <x v="3"/>
    <s v="YO_EMPR._Avanzado"/>
    <n v="4883"/>
    <n v="32"/>
    <n v="32000000"/>
    <n v="1000000"/>
    <n v="32"/>
    <m/>
    <x v="1"/>
    <x v="3"/>
    <s v="Grupo objetivo del Programa/Componente"/>
    <s v="Personas con actividad económica independiente en funcionamiento, ocupados y ocupado sin contrato, con enfasis en el fortalecimiento de las áreas de comercio digital y  de formalización. Acceso preferente del sector turismo, artesanía;  MJH; participación en YEB año 2021; personas migrantes;  personas con discapacidad; personas pertenecientes a pueblos originarios."/>
    <s v="SPP"/>
    <s v="Licitación Pública Regular"/>
    <s v="02"/>
    <s v="488302"/>
    <s v="12"/>
    <s v="01"/>
    <s v="12-488302-01-22"/>
    <m/>
    <d v="2022-03-14T00:00:00"/>
    <n v="21"/>
    <d v="2022-04-04T00:00:00"/>
    <d v="2022-02-17T00:00:00"/>
    <n v="10"/>
    <d v="2022-02-27T00:00:00"/>
    <d v="2022-03-01T00:00:00"/>
    <n v="8"/>
    <d v="2022-03-09T00:00:00"/>
    <d v="2022-03-16T00:00:00"/>
    <n v="30"/>
    <d v="2022-04-15T00:00:00"/>
    <n v="9"/>
    <d v="2023-01-15T00:00:00"/>
    <d v="2023-03-16T00:00:00"/>
    <m/>
    <m/>
    <m/>
    <n v="3200000"/>
    <m/>
    <m/>
    <n v="28800000"/>
    <m/>
    <m/>
    <m/>
    <m/>
    <m/>
    <n v="32000000"/>
    <n v="32000000"/>
    <s v="OK"/>
    <n v="2"/>
  </r>
  <r>
    <x v="11"/>
    <s v="Porvenir"/>
    <s v="Porvenir-Cabo de Hornos"/>
    <x v="3"/>
    <s v="YO_EMPR._Avanzado"/>
    <n v="4883"/>
    <n v="15"/>
    <n v="15000000"/>
    <n v="1000000"/>
    <n v="15"/>
    <m/>
    <x v="1"/>
    <x v="3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s v="488303"/>
    <s v="12"/>
    <s v="01"/>
    <s v="12-488303-01-22"/>
    <m/>
    <d v="2022-03-14T00:00:00"/>
    <n v="21"/>
    <d v="2022-04-04T00:00:00"/>
    <d v="2022-02-21T00:00:00"/>
    <n v="10"/>
    <d v="2022-03-03T00:00:00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500000"/>
    <m/>
    <m/>
    <n v="13500000"/>
    <m/>
    <m/>
    <m/>
    <m/>
    <m/>
    <n v="15000000"/>
    <n v="15000000"/>
    <s v="OK"/>
    <n v="2"/>
  </r>
  <r>
    <x v="11"/>
    <s v="Cabo de Hornos (Ex - Navarino)"/>
    <s v="Porvenir-Cabo de Hornos"/>
    <x v="3"/>
    <s v="YO_EMPR._Avanzado"/>
    <n v="4883"/>
    <n v="10"/>
    <n v="10000000"/>
    <n v="1000000"/>
    <n v="10"/>
    <m/>
    <x v="1"/>
    <x v="3"/>
    <s v="Grupo objetivo del Programa/Componente"/>
    <s v="Personas con situación ocupacional ocupado u ocupado sin contrato, con un negocio independiente en funcionamiento,  preferentemente usuarios con participación YEB 2021 correspondientes a  la comuna de Porvenir, personas migrantes; Jefas de Hogar, adulto mayor; personas con discapacidad; personas de pueblos originarios."/>
    <s v="SPP"/>
    <s v="Licitación Pública Regular"/>
    <s v="03"/>
    <s v="488303"/>
    <s v="12"/>
    <s v="01"/>
    <s v="12-488303-01-22"/>
    <m/>
    <d v="2022-03-14T00:00:00"/>
    <n v="21"/>
    <d v="2022-04-04T00:00:00"/>
    <d v="2022-02-21T00:00:00"/>
    <n v="10"/>
    <d v="2022-03-03T00:00:00"/>
    <d v="2022-03-07T00:00:00"/>
    <n v="8"/>
    <d v="2022-03-15T00:00:00"/>
    <d v="2022-03-23T00:00:00"/>
    <n v="30"/>
    <d v="2022-04-22T00:00:00"/>
    <n v="9"/>
    <d v="2023-01-22T00:00:00"/>
    <d v="2023-03-23T00:00:00"/>
    <m/>
    <m/>
    <m/>
    <n v="1000000"/>
    <m/>
    <m/>
    <n v="9000000"/>
    <m/>
    <m/>
    <m/>
    <m/>
    <m/>
    <n v="10000000"/>
    <n v="10000000"/>
    <s v="OK"/>
    <n v="2"/>
  </r>
  <r>
    <x v="11"/>
    <s v="Punta Arenas"/>
    <s v="Punta Arenas"/>
    <x v="3"/>
    <s v="YO_EMPR._Avanzado"/>
    <n v="4883"/>
    <n v="30"/>
    <n v="30000000"/>
    <n v="1000000"/>
    <n v="30"/>
    <m/>
    <x v="0"/>
    <x v="3"/>
    <s v="Grupo objetivo del Programa/Componente"/>
    <s v="Personas con actvidad económica independiente, ocupados, rubro servicio (peluquería, manicure, masajes, mueblista, jardinería, construcción, aseo y limpieza, mecánica, entre otros)."/>
    <s v="SPP"/>
    <s v="Licitación Pública Regular"/>
    <s v="04"/>
    <s v="488304"/>
    <s v="12"/>
    <s v="01"/>
    <s v="12-488304-01-22"/>
    <m/>
    <d v="2022-03-14T00:00:00"/>
    <n v="21"/>
    <d v="2022-04-04T00:00:00"/>
    <d v="2022-02-23T00:00:00"/>
    <n v="10"/>
    <d v="2022-03-05T00:00:00"/>
    <d v="2022-03-08T00:00:00"/>
    <n v="8"/>
    <d v="2022-03-16T00:00:00"/>
    <d v="2022-03-28T00:00:00"/>
    <n v="30"/>
    <d v="2022-04-27T00:00:00"/>
    <n v="9"/>
    <d v="2023-01-27T00:00:00"/>
    <d v="2023-03-28T00:00:00"/>
    <m/>
    <m/>
    <m/>
    <n v="3000000"/>
    <m/>
    <m/>
    <n v="27000000"/>
    <m/>
    <m/>
    <m/>
    <m/>
    <m/>
    <n v="30000000"/>
    <n v="30000000"/>
    <s v="OK"/>
    <n v="2"/>
  </r>
  <r>
    <x v="11"/>
    <s v="Punta Arenas"/>
    <s v="Punta Arenas"/>
    <x v="3"/>
    <s v="YO_EMPR._Básico"/>
    <n v="4881"/>
    <n v="50"/>
    <n v="50000000"/>
    <n v="1000000"/>
    <n v="50"/>
    <m/>
    <x v="0"/>
    <x v="3"/>
    <s v="Grupo objetivo del Programa/Componente"/>
    <s v="Personas igual o mayor a 30 año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s v="488101"/>
    <s v="12"/>
    <s v="01"/>
    <s v="12-488101-01-22"/>
    <m/>
    <d v="2022-03-14T00:00:00"/>
    <n v="21"/>
    <d v="2022-04-04T00:00:00"/>
    <d v="2022-02-02T00:00:00"/>
    <n v="10"/>
    <d v="2022-02-12T00:00:00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5000000"/>
    <m/>
    <m/>
    <n v="45000000"/>
    <m/>
    <m/>
    <m/>
    <m/>
    <m/>
    <n v="50000000"/>
    <n v="50000000"/>
    <s v="OK"/>
    <n v="2"/>
  </r>
  <r>
    <x v="11"/>
    <s v="Natales"/>
    <s v="Natales"/>
    <x v="3"/>
    <s v="YO_EMPR._Básico"/>
    <n v="4881"/>
    <n v="35"/>
    <n v="35000000"/>
    <n v="1000000"/>
    <n v="35"/>
    <m/>
    <x v="0"/>
    <x v="3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s v="488101"/>
    <s v="12"/>
    <s v="02"/>
    <s v="12-488101-02-22"/>
    <m/>
    <d v="2022-03-14T00:00:00"/>
    <n v="21"/>
    <d v="2022-04-04T00:00:00"/>
    <d v="2022-02-02T00:00:00"/>
    <n v="10"/>
    <d v="2022-02-12T00:00:00"/>
    <d v="2022-02-15T00:00:00"/>
    <n v="8"/>
    <d v="2022-02-23T00:00:00"/>
    <d v="2022-03-07T00:00:00"/>
    <n v="30"/>
    <d v="2022-04-06T00:00:00"/>
    <n v="9"/>
    <d v="2023-01-06T00:00:00"/>
    <d v="2023-03-07T00:00:00"/>
    <m/>
    <m/>
    <m/>
    <n v="3500000"/>
    <m/>
    <m/>
    <n v="31500000"/>
    <m/>
    <m/>
    <m/>
    <m/>
    <m/>
    <n v="35000000"/>
    <n v="35000000"/>
    <s v="OK"/>
    <n v="2"/>
  </r>
  <r>
    <x v="11"/>
    <s v="Porvenir"/>
    <s v="Porvenir"/>
    <x v="3"/>
    <s v="YO_EMPR._Básico"/>
    <n v="4881"/>
    <n v="25"/>
    <n v="25000000"/>
    <n v="1000000"/>
    <n v="25"/>
    <m/>
    <x v="1"/>
    <x v="3"/>
    <s v="Grupo objetivo del Programa/Componente"/>
    <s v="Personas con actividad económica independiente en funcionamiento, ocupados precarios,  con enfasis en el fortalecimiento de las áreas de comercio digital y formalización. Acceso preferente a  MJH; participación en YES año 2021; personas migrantes;  adulto mayor; personas con discapacidad; personas pertenecientes a pueblos originarios."/>
    <s v="SPP"/>
    <s v="Licitación Pública Regular"/>
    <s v="01"/>
    <s v="488101"/>
    <s v="12"/>
    <s v="03"/>
    <s v="12-488101-03-22"/>
    <m/>
    <d v="2022-03-14T00:00:00"/>
    <n v="21"/>
    <d v="2022-04-04T00:00:00"/>
    <d v="2022-02-02T00:00:00"/>
    <n v="10"/>
    <d v="2022-02-12T00:00:00"/>
    <d v="2022-02-15T00:00:00"/>
    <n v="8"/>
    <d v="2022-02-23T00:00:00"/>
    <d v="2022-03-04T00:00:00"/>
    <n v="30"/>
    <d v="2022-04-03T00:00:00"/>
    <n v="9"/>
    <d v="2023-01-03T00:00:00"/>
    <d v="2023-03-04T00:00:00"/>
    <m/>
    <m/>
    <m/>
    <n v="2500000"/>
    <m/>
    <m/>
    <n v="22500000"/>
    <m/>
    <m/>
    <m/>
    <m/>
    <m/>
    <n v="25000000"/>
    <n v="25000000"/>
    <s v="OK"/>
    <n v="2"/>
  </r>
  <r>
    <x v="11"/>
    <s v="Punta Arenas"/>
    <s v="Punta Arenas"/>
    <x v="3"/>
    <s v="YO_EMPR._Básico"/>
    <n v="4881"/>
    <n v="30"/>
    <n v="30000000"/>
    <n v="1000000"/>
    <n v="30"/>
    <m/>
    <x v="0"/>
    <x v="3"/>
    <s v="Otro"/>
    <s v="Jovenes entre 18 y 29 AÑOS con actividad económica independiente en funcionamiento, ocupados precario-ocupados, ambos independientes."/>
    <s v="SPP"/>
    <s v="Licitación Pública Regular"/>
    <s v="02"/>
    <s v="488102"/>
    <s v="12"/>
    <s v="01"/>
    <s v="12-488102-01-22"/>
    <m/>
    <d v="2022-03-14T00:00:00"/>
    <n v="21"/>
    <d v="2022-04-04T00:00:00"/>
    <d v="2022-02-04T00:00:00"/>
    <n v="10"/>
    <d v="2022-02-14T00:00:00"/>
    <d v="2022-02-16T00:00:00"/>
    <n v="8"/>
    <d v="2022-02-24T00:00:00"/>
    <d v="2022-03-10T00:00:00"/>
    <n v="30"/>
    <d v="2022-04-09T00:00:00"/>
    <n v="9"/>
    <d v="2023-01-09T00:00:00"/>
    <d v="2023-03-10T00:00:00"/>
    <m/>
    <m/>
    <m/>
    <n v="3000000"/>
    <m/>
    <m/>
    <n v="27000000"/>
    <m/>
    <m/>
    <m/>
    <m/>
    <m/>
    <n v="30000000"/>
    <n v="30000000"/>
    <s v="OK"/>
    <n v="2"/>
  </r>
  <r>
    <x v="11"/>
    <s v="Punta Arenas"/>
    <s v="Punta Arenas"/>
    <x v="3"/>
    <s v="YO_EMPR._Básico"/>
    <n v="4881"/>
    <n v="15"/>
    <n v="15000000"/>
    <n v="1000000"/>
    <n v="15"/>
    <m/>
    <x v="0"/>
    <x v="3"/>
    <s v="Personas cumpliendo condena"/>
    <s v="Personas cumpliendo condena derivados de Gendarmería con actividad económica independiente en funcionamiento, ocupados precariosu ocupados en ambos casos independientes, preferentemente con participación en el YES 2021."/>
    <s v="Listado Predeterminado"/>
    <s v="Licitación Pública Regular"/>
    <s v="03"/>
    <s v="488103"/>
    <s v="12"/>
    <s v="01"/>
    <s v="12-488103-01-22"/>
    <m/>
    <m/>
    <m/>
    <s v="--"/>
    <d v="2022-02-08T00:00:00"/>
    <n v="10"/>
    <d v="2022-02-18T00:00:00"/>
    <d v="2022-02-21T00:00:00"/>
    <n v="8"/>
    <d v="2022-03-01T00:00:00"/>
    <d v="2022-03-14T00:00:00"/>
    <n v="30"/>
    <d v="2022-04-13T00:00:00"/>
    <n v="9"/>
    <d v="2023-01-13T00:00:00"/>
    <d v="2023-03-14T00:00:00"/>
    <m/>
    <m/>
    <m/>
    <n v="1500000"/>
    <m/>
    <m/>
    <n v="13500000"/>
    <m/>
    <m/>
    <m/>
    <m/>
    <m/>
    <n v="15000000"/>
    <n v="15000000"/>
    <s v="OK"/>
    <n v="2"/>
  </r>
  <r>
    <x v="11"/>
    <s v="Punta Arenas"/>
    <s v="Punta Arenas"/>
    <x v="4"/>
    <s v="YO_EMP_SEM._Servicio_de_Apoyo_Integral_Regular"/>
    <n v="5811"/>
    <n v="71"/>
    <n v="62835000"/>
    <n v="885000"/>
    <n v="71"/>
    <m/>
    <x v="1"/>
    <x v="3"/>
    <s v="Grupo objetivo del Programa/Componente"/>
    <s v="Hombres y mujeres que se encuentren cesantes, desocupados, inactivos o con empleo precario, con acceso preferente a adultos mayores, personas pertenecientes a pueblos originarios, mujeres jefas de hogar, personas en situación de discapacidad que requieran aumentar sus ingresos autónomos."/>
    <s v="SPP"/>
    <s v="Licitación Pública Regular"/>
    <s v="01"/>
    <s v="581101"/>
    <s v="12"/>
    <s v="01"/>
    <s v="12-581101-01-22"/>
    <m/>
    <d v="2022-03-14T00:00:00"/>
    <n v="21"/>
    <d v="2022-04-04T00:00:00"/>
    <d v="2022-01-29T00:00:00"/>
    <n v="10"/>
    <d v="2022-02-08T00:00:00"/>
    <d v="2022-02-10T00:00:00"/>
    <n v="8"/>
    <d v="2022-02-18T00:00:00"/>
    <d v="2022-02-25T00:00:00"/>
    <n v="30"/>
    <d v="2022-03-27T00:00:00"/>
    <n v="8"/>
    <d v="2022-11-27T00:00:00"/>
    <d v="2023-01-26T00:00:00"/>
    <m/>
    <m/>
    <n v="6283500"/>
    <m/>
    <m/>
    <n v="56551500"/>
    <m/>
    <m/>
    <m/>
    <m/>
    <m/>
    <m/>
    <n v="62835000"/>
    <n v="62835000"/>
    <s v="OK"/>
    <n v="2"/>
  </r>
  <r>
    <x v="11"/>
    <s v="Natales"/>
    <s v="Natales"/>
    <x v="4"/>
    <s v="YO_EMP_SEM._Servicio_de_Apoyo_Integral_Regular"/>
    <n v="5811"/>
    <n v="45"/>
    <n v="39825000"/>
    <n v="885000"/>
    <n v="45"/>
    <m/>
    <x v="1"/>
    <x v="3"/>
    <s v="Grupo objetivo del Programa/Componente"/>
    <s v="Hombres y mujeres que se encuentren cesantes, desocupados, inactivos o con empleo precario, con acceso preferente a adultos mayores,personas  pertenecientes a pueblos originarios, mujeres jefas de hogar, personas en situación de discapacidad que requieran aumentar sus ingresos autónomos. Se dará mayor acceso preferente a Mujeres Jefas de Hogar y a usuarios/as vinculadas a los rubros de turismo, artesanía y pesca."/>
    <s v="SPP"/>
    <s v="Licitación Pública Regular"/>
    <s v="01"/>
    <s v="581101"/>
    <s v="12"/>
    <s v="02"/>
    <s v="12-581101-02-22"/>
    <m/>
    <d v="2022-03-14T00:00:00"/>
    <n v="21"/>
    <d v="2022-04-04T00:00:00"/>
    <d v="2022-01-29T00:00:00"/>
    <n v="10"/>
    <d v="2022-02-08T00:00:00"/>
    <d v="2022-02-10T00:00:00"/>
    <n v="8"/>
    <d v="2022-02-18T00:00:00"/>
    <d v="2022-02-25T00:00:00"/>
    <n v="30"/>
    <d v="2022-03-27T00:00:00"/>
    <n v="8"/>
    <d v="2022-11-27T00:00:00"/>
    <d v="2023-01-26T00:00:00"/>
    <m/>
    <m/>
    <n v="3982500"/>
    <m/>
    <m/>
    <n v="35842500"/>
    <m/>
    <m/>
    <m/>
    <m/>
    <m/>
    <m/>
    <n v="39825000"/>
    <n v="39825000"/>
    <s v="OK"/>
    <n v="2"/>
  </r>
  <r>
    <x v="11"/>
    <s v="Porvenir"/>
    <s v="Porvenir"/>
    <x v="4"/>
    <s v="YO_EMP_SEM._Servicio_de_Apoyo_Integral_Regular"/>
    <n v="5811"/>
    <n v="20"/>
    <n v="17700000"/>
    <n v="885000"/>
    <n v="15"/>
    <n v="5"/>
    <x v="1"/>
    <x v="3"/>
    <s v="Grupo objetivo del Programa/Componente"/>
    <s v="Hombres y mujeres que se encuentren cesantes, desocupados, inactivos o con empleo precario, con acceso preferente a adultos mayores, peronas pertenecientes a pueblos originarios, mujeres jefas de hogar, personas en situación de discapacidad que requieran aumentar sus ingresos autónomos. Se dará acceso preferente a tres grupos objetivos : usuarios/as SSOO, MJH y a jóvenes entre 18 y 29 años. "/>
    <s v="SPP"/>
    <s v="Licitación Pública Regular"/>
    <s v="01"/>
    <s v="581101"/>
    <s v="12"/>
    <s v="03"/>
    <s v="12-581101-03-22"/>
    <m/>
    <d v="2022-03-14T00:00:00"/>
    <n v="21"/>
    <d v="2022-04-04T00:00:00"/>
    <d v="2022-01-29T00:00:00"/>
    <n v="10"/>
    <d v="2022-02-08T00:00:00"/>
    <d v="2022-02-10T00:00:00"/>
    <n v="8"/>
    <d v="2022-02-18T00:00:00"/>
    <d v="2022-02-25T00:00:00"/>
    <n v="30"/>
    <d v="2022-03-27T00:00:00"/>
    <n v="8"/>
    <d v="2022-11-27T00:00:00"/>
    <d v="2023-01-26T00:00:00"/>
    <m/>
    <m/>
    <n v="1770000"/>
    <m/>
    <m/>
    <n v="15930000"/>
    <m/>
    <m/>
    <m/>
    <m/>
    <m/>
    <m/>
    <n v="17700000"/>
    <n v="17700000"/>
    <s v="OK"/>
    <n v="2"/>
  </r>
  <r>
    <x v="11"/>
    <s v="Punta Arenas"/>
    <s v="Punta Arenas"/>
    <x v="5"/>
    <s v="YO_EMP_SEM._Servicio_de_Apoyo_Integral_SSyO"/>
    <n v="5911"/>
    <n v="49"/>
    <n v="40082000"/>
    <n v="818000"/>
    <m/>
    <n v="49"/>
    <x v="1"/>
    <x v="3"/>
    <s v="Grupo objetivo del Programa/Componente"/>
    <s v="Hombres y mujeres, pertenecientes al SSyOO, que se encuentren cesantes, desocupados, inactivos o con empleo precario, con acceso preferente a adultos mayores, pertenecientes a pueblos originarios, mujeres jefas de hogar, personas en situación de discapacidad que requieran aumentar sus ingresos autónomos. Se dará acceso preferente a usuarios/as CCV a través de 12 cupos, los cuales de no completarse serán absorvidos por usuarios/as Familia."/>
    <s v="SPP"/>
    <s v="Licitación Pública Regular"/>
    <s v="01"/>
    <s v="591101"/>
    <s v="12"/>
    <s v="01"/>
    <s v="12-591101-01-22"/>
    <m/>
    <d v="2022-03-14T00:00:00"/>
    <n v="21"/>
    <d v="2022-04-04T00:00:00"/>
    <d v="2022-01-26T00:00:00"/>
    <n v="10"/>
    <d v="2022-02-05T00:00:00"/>
    <d v="2022-02-07T00:00:00"/>
    <n v="8"/>
    <d v="2022-02-15T00:00:00"/>
    <d v="2022-02-22T00:00:00"/>
    <n v="30"/>
    <d v="2022-03-24T00:00:00"/>
    <n v="8"/>
    <d v="2022-11-24T00:00:00"/>
    <d v="2023-01-23T00:00:00"/>
    <m/>
    <m/>
    <n v="4008200"/>
    <m/>
    <m/>
    <n v="36073800"/>
    <m/>
    <m/>
    <m/>
    <m/>
    <m/>
    <m/>
    <n v="40082000"/>
    <n v="40082000"/>
    <s v="OK"/>
    <n v="2"/>
  </r>
  <r>
    <x v="11"/>
    <s v="Natales"/>
    <s v="Natales"/>
    <x v="5"/>
    <s v="YO_EMP_SEM._Servicio_de_Apoyo_Integral_SSyO"/>
    <n v="5911"/>
    <n v="48"/>
    <n v="39264000"/>
    <n v="818000"/>
    <m/>
    <n v="48"/>
    <x v="1"/>
    <x v="3"/>
    <s v="Grupo objetivo del Programa/Componente"/>
    <s v="Hombres y mujeres, pertenecientes al SSyOO, que se encuentren cesantes, desocupados, inactivos o con empleo precario, con acceso preferente a adultos mayores, personas pertenecientes a pueblos originarios, mujeres jefas de hogar, personas en situación de discapacidad que requieran aumentar sus ingresos autónomos. Se dará acceso preferente a usuarios/as CCV a través de 8 cupos, los cuales de no completarse serán absorvidos por usuarios/as Familia."/>
    <s v="SPP"/>
    <s v="Licitación Pública Regular"/>
    <s v="01"/>
    <s v="591101"/>
    <s v="12"/>
    <s v="02"/>
    <s v="12-591101-02-22"/>
    <m/>
    <d v="2022-03-14T00:00:00"/>
    <n v="21"/>
    <d v="2022-04-04T00:00:00"/>
    <d v="2022-01-26T00:00:00"/>
    <n v="10"/>
    <d v="2022-02-05T00:00:00"/>
    <d v="2022-02-07T00:00:00"/>
    <n v="8"/>
    <d v="2022-02-15T00:00:00"/>
    <d v="2022-02-22T00:00:00"/>
    <n v="30"/>
    <d v="2022-03-24T00:00:00"/>
    <n v="8"/>
    <d v="2022-11-24T00:00:00"/>
    <d v="2023-01-23T00:00:00"/>
    <m/>
    <m/>
    <n v="3926400"/>
    <m/>
    <m/>
    <n v="35337600"/>
    <m/>
    <m/>
    <m/>
    <m/>
    <m/>
    <m/>
    <n v="39264000"/>
    <n v="39264000"/>
    <s v="OK"/>
    <n v="2"/>
  </r>
  <r>
    <x v="12"/>
    <s v="Puente Alto"/>
    <s v="Cordillera (Fase 2)"/>
    <x v="0"/>
    <s v="Fortalecimiento_Planes_de_Trabajo_Comunitario"/>
    <n v="3882"/>
    <n v="42"/>
    <n v="23100000"/>
    <n v="550000"/>
    <n v="42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1"/>
    <s v="13-388201-01-22"/>
    <m/>
    <m/>
    <m/>
    <s v="--"/>
    <m/>
    <m/>
    <s v="--"/>
    <m/>
    <m/>
    <s v="--"/>
    <m/>
    <m/>
    <d v="2022-02-25T00:00:00"/>
    <n v="8"/>
    <d v="2022-10-25T00:00:00"/>
    <d v="2022-12-24T00:00:00"/>
    <m/>
    <m/>
    <n v="4620000"/>
    <m/>
    <m/>
    <n v="18480000"/>
    <m/>
    <m/>
    <m/>
    <m/>
    <m/>
    <m/>
    <n v="23100000"/>
    <n v="23100000"/>
    <s v="OK"/>
    <n v="2"/>
  </r>
  <r>
    <x v="12"/>
    <s v="La Pintana"/>
    <s v="Cordillera (Fase 2)"/>
    <x v="0"/>
    <s v="Fortalecimiento_Planes_de_Trabajo_Comunitario"/>
    <n v="3882"/>
    <n v="24"/>
    <n v="13200000"/>
    <n v="550000"/>
    <n v="24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1"/>
    <s v="13-388201-01-22"/>
    <m/>
    <m/>
    <m/>
    <s v="--"/>
    <m/>
    <m/>
    <s v="--"/>
    <m/>
    <m/>
    <s v="--"/>
    <m/>
    <m/>
    <d v="2022-02-25T00:00:00"/>
    <n v="8"/>
    <d v="2022-10-25T00:00:00"/>
    <d v="2022-12-24T00:00:00"/>
    <m/>
    <m/>
    <n v="2640000"/>
    <m/>
    <m/>
    <n v="10560000"/>
    <m/>
    <m/>
    <m/>
    <m/>
    <m/>
    <m/>
    <n v="13200000"/>
    <n v="13200000"/>
    <s v="OK"/>
    <n v="2"/>
  </r>
  <r>
    <x v="12"/>
    <s v="El Bosque"/>
    <s v="Poniente Sur (Fase 2)"/>
    <x v="0"/>
    <s v="Fortalecimiento_Planes_de_Trabajo_Comunitario"/>
    <n v="3882"/>
    <n v="22"/>
    <n v="12100000"/>
    <n v="550000"/>
    <n v="22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2"/>
    <s v="13-388201-02-22"/>
    <m/>
    <m/>
    <m/>
    <s v="--"/>
    <m/>
    <m/>
    <s v="--"/>
    <m/>
    <m/>
    <s v="--"/>
    <m/>
    <m/>
    <d v="2022-02-25T00:00:00"/>
    <n v="8"/>
    <d v="2022-10-25T00:00:00"/>
    <d v="2022-12-24T00:00:00"/>
    <m/>
    <m/>
    <n v="2420000"/>
    <m/>
    <m/>
    <n v="9680000"/>
    <m/>
    <m/>
    <m/>
    <m/>
    <m/>
    <m/>
    <n v="12100000"/>
    <n v="12100000"/>
    <s v="OK"/>
    <n v="2"/>
  </r>
  <r>
    <x v="12"/>
    <s v="Pedro Aguirre Cerda"/>
    <s v="Poniente Sur (Fase 2)"/>
    <x v="0"/>
    <s v="Fortalecimiento_Planes_de_Trabajo_Comunitario"/>
    <n v="3882"/>
    <n v="20"/>
    <n v="11000000"/>
    <n v="550000"/>
    <n v="20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2"/>
    <s v="13-388201-02-22"/>
    <m/>
    <m/>
    <m/>
    <s v="--"/>
    <m/>
    <m/>
    <s v="--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</r>
  <r>
    <x v="12"/>
    <s v="Cerrillos"/>
    <s v="Poniente Sur (Fase 2)"/>
    <x v="0"/>
    <s v="Fortalecimiento_Planes_de_Trabajo_Comunitario"/>
    <n v="3882"/>
    <n v="15"/>
    <n v="8250000"/>
    <n v="550000"/>
    <n v="15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2"/>
    <s v="13-388201-02-22"/>
    <m/>
    <m/>
    <m/>
    <s v="--"/>
    <m/>
    <m/>
    <s v="--"/>
    <m/>
    <m/>
    <s v="--"/>
    <m/>
    <m/>
    <d v="2022-02-25T00:00:00"/>
    <n v="8"/>
    <d v="2022-10-25T00:00:00"/>
    <d v="2022-12-24T00:00:00"/>
    <m/>
    <m/>
    <n v="1650000"/>
    <m/>
    <m/>
    <n v="6600000"/>
    <m/>
    <m/>
    <m/>
    <m/>
    <m/>
    <m/>
    <n v="8250000"/>
    <n v="8250000"/>
    <s v="OK"/>
    <n v="2"/>
  </r>
  <r>
    <x v="12"/>
    <s v="Lo Prado"/>
    <s v="Poniente (Fase 2)"/>
    <x v="0"/>
    <s v="Fortalecimiento_Planes_de_Trabajo_Comunitario"/>
    <n v="3882"/>
    <n v="19"/>
    <n v="10450000"/>
    <n v="550000"/>
    <n v="19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3"/>
    <s v="13-388201-03-22"/>
    <m/>
    <m/>
    <m/>
    <s v="--"/>
    <m/>
    <m/>
    <s v="--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</r>
  <r>
    <x v="12"/>
    <s v="Estación Central"/>
    <s v="Poniente (Fase 2)"/>
    <x v="0"/>
    <s v="Fortalecimiento_Planes_de_Trabajo_Comunitario"/>
    <n v="3882"/>
    <n v="18"/>
    <n v="9900000"/>
    <n v="550000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3"/>
    <s v="13-388201-03-22"/>
    <m/>
    <m/>
    <m/>
    <s v="--"/>
    <m/>
    <m/>
    <s v="--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</r>
  <r>
    <x v="12"/>
    <s v="Quinta Normal"/>
    <s v="Poniente (Fase 2)"/>
    <x v="0"/>
    <s v="Fortalecimiento_Planes_de_Trabajo_Comunitario"/>
    <n v="3882"/>
    <n v="18"/>
    <n v="9900000"/>
    <n v="550000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3"/>
    <s v="13-388201-03-22"/>
    <m/>
    <m/>
    <m/>
    <s v="--"/>
    <m/>
    <m/>
    <s v="--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</r>
  <r>
    <x v="12"/>
    <s v="Colina"/>
    <s v="Chacabuco (Fase 2)"/>
    <x v="0"/>
    <s v="Fortalecimiento_Planes_de_Trabajo_Comunitario"/>
    <n v="3882"/>
    <n v="20"/>
    <n v="11000000"/>
    <n v="550000"/>
    <n v="20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4"/>
    <s v="13-388201-04-22"/>
    <m/>
    <m/>
    <m/>
    <s v="--"/>
    <m/>
    <m/>
    <s v="--"/>
    <m/>
    <m/>
    <s v="--"/>
    <m/>
    <m/>
    <d v="2022-02-25T00:00:00"/>
    <n v="8"/>
    <d v="2022-10-25T00:00:00"/>
    <d v="2022-12-24T00:00:00"/>
    <m/>
    <m/>
    <n v="2200000"/>
    <m/>
    <m/>
    <n v="8800000"/>
    <m/>
    <m/>
    <m/>
    <m/>
    <m/>
    <m/>
    <n v="11000000"/>
    <n v="11000000"/>
    <s v="OK"/>
    <n v="2"/>
  </r>
  <r>
    <x v="12"/>
    <s v="Lampa "/>
    <s v="Chacabuco (Fase 2)"/>
    <x v="0"/>
    <s v="Fortalecimiento_Planes_de_Trabajo_Comunitario"/>
    <n v="3882"/>
    <n v="18"/>
    <n v="9900000"/>
    <n v="550000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4"/>
    <s v="13-388201-04-22"/>
    <m/>
    <m/>
    <m/>
    <s v="--"/>
    <m/>
    <m/>
    <s v="--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</r>
  <r>
    <x v="12"/>
    <s v="Tiltil"/>
    <s v="Chacabuco (Fase 2)"/>
    <x v="0"/>
    <s v="Fortalecimiento_Planes_de_Trabajo_Comunitario"/>
    <n v="3882"/>
    <n v="16"/>
    <n v="8800000"/>
    <n v="550000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4"/>
    <s v="13-388201-04-22"/>
    <m/>
    <m/>
    <m/>
    <s v="--"/>
    <m/>
    <m/>
    <s v="--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</r>
  <r>
    <x v="12"/>
    <s v="Recoleta"/>
    <s v="Centro Norte (Fase 2)"/>
    <x v="0"/>
    <s v="Fortalecimiento_Planes_de_Trabajo_Comunitario"/>
    <n v="3882"/>
    <n v="19"/>
    <n v="10450000"/>
    <n v="550000"/>
    <n v="19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5"/>
    <s v="13-388201-05-22"/>
    <m/>
    <m/>
    <m/>
    <s v="--"/>
    <m/>
    <m/>
    <s v="--"/>
    <m/>
    <m/>
    <s v="--"/>
    <m/>
    <m/>
    <d v="2022-02-25T00:00:00"/>
    <n v="8"/>
    <d v="2022-10-25T00:00:00"/>
    <d v="2022-12-24T00:00:00"/>
    <m/>
    <m/>
    <n v="2090000"/>
    <m/>
    <m/>
    <n v="8360000"/>
    <m/>
    <m/>
    <m/>
    <m/>
    <m/>
    <m/>
    <n v="10450000"/>
    <n v="10450000"/>
    <s v="OK"/>
    <n v="2"/>
  </r>
  <r>
    <x v="12"/>
    <s v="Conchalí"/>
    <s v="Centro Norte (Fase 2)"/>
    <x v="0"/>
    <s v="Fortalecimiento_Planes_de_Trabajo_Comunitario"/>
    <n v="3882"/>
    <n v="18"/>
    <n v="9900000"/>
    <n v="550000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5"/>
    <s v="13-388201-05-22"/>
    <m/>
    <m/>
    <m/>
    <s v="--"/>
    <m/>
    <m/>
    <s v="--"/>
    <m/>
    <m/>
    <s v="--"/>
    <m/>
    <m/>
    <d v="2022-02-25T00:00:00"/>
    <n v="8"/>
    <d v="2022-10-25T00:00:00"/>
    <d v="2022-12-24T00:00:00"/>
    <m/>
    <m/>
    <n v="1980000"/>
    <m/>
    <m/>
    <n v="7920000"/>
    <m/>
    <m/>
    <m/>
    <m/>
    <m/>
    <m/>
    <n v="9900000"/>
    <n v="9900000"/>
    <s v="OK"/>
    <n v="2"/>
  </r>
  <r>
    <x v="12"/>
    <s v="Santiago"/>
    <s v="Centro Norte (Fase 2)"/>
    <x v="0"/>
    <s v="Fortalecimiento_Planes_de_Trabajo_Comunitario"/>
    <n v="3882"/>
    <n v="16"/>
    <n v="8800000"/>
    <n v="550000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Renovación de Contrato"/>
    <n v="1"/>
    <n v="388201"/>
    <m/>
    <n v="5"/>
    <s v="13-388201-05-22"/>
    <m/>
    <m/>
    <m/>
    <s v="--"/>
    <m/>
    <m/>
    <s v="--"/>
    <m/>
    <m/>
    <s v="--"/>
    <m/>
    <m/>
    <d v="2022-02-25T00:00:00"/>
    <n v="8"/>
    <d v="2022-10-25T00:00:00"/>
    <d v="2022-12-24T00:00:00"/>
    <m/>
    <m/>
    <n v="1760000"/>
    <m/>
    <m/>
    <n v="7040000"/>
    <m/>
    <m/>
    <m/>
    <m/>
    <m/>
    <m/>
    <n v="8800000"/>
    <n v="8800000"/>
    <s v="OK"/>
    <n v="2"/>
  </r>
  <r>
    <x v="12"/>
    <s v="El Monte"/>
    <s v="Talagante 1"/>
    <x v="0"/>
    <s v="Fortalecimiento_Planes_de_Trabajo_Familiar"/>
    <n v="3881"/>
    <n v="25"/>
    <n v="15635050"/>
    <n v="625402"/>
    <n v="25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1"/>
    <s v="13-388101-01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</r>
  <r>
    <x v="12"/>
    <s v="Isla de Maipo"/>
    <s v="Talagante 1"/>
    <x v="0"/>
    <s v="Fortalecimiento_Planes_de_Trabajo_Familiar"/>
    <n v="3881"/>
    <n v="25"/>
    <n v="15635050"/>
    <n v="625402"/>
    <n v="25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1"/>
    <s v="13-388101-01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3127010"/>
    <m/>
    <m/>
    <n v="12508040"/>
    <m/>
    <m/>
    <m/>
    <m/>
    <n v="15635050"/>
    <n v="15635050"/>
    <s v="OK"/>
    <n v="2"/>
  </r>
  <r>
    <x v="12"/>
    <s v="Padre Hurtado"/>
    <s v="Talagante 2"/>
    <x v="0"/>
    <s v="Fortalecimiento_Planes_de_Trabajo_Familiar"/>
    <n v="3881"/>
    <n v="18"/>
    <n v="11257218"/>
    <n v="625401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2"/>
    <s v="13-388101-02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</r>
  <r>
    <x v="12"/>
    <s v="Peñaflor"/>
    <s v="Talagante 2"/>
    <x v="0"/>
    <s v="Fortalecimiento_Planes_de_Trabajo_Familiar"/>
    <n v="3881"/>
    <n v="17"/>
    <n v="10631817"/>
    <n v="625401"/>
    <n v="17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2"/>
    <s v="13-388101-02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</r>
  <r>
    <x v="12"/>
    <s v="Talagante"/>
    <s v="Talagante 2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2"/>
    <s v="13-388101-02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San Pedro"/>
    <s v="Melipilla"/>
    <x v="0"/>
    <s v="Fortalecimiento_Planes_de_Trabajo_Familiar"/>
    <n v="3881"/>
    <n v="18"/>
    <n v="11257218"/>
    <n v="625401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3"/>
    <s v="13-388101-03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</r>
  <r>
    <x v="12"/>
    <s v="Melipilla"/>
    <s v="Melipilla"/>
    <x v="0"/>
    <s v="Fortalecimiento_Planes_de_Trabajo_Familiar"/>
    <n v="3881"/>
    <n v="20"/>
    <n v="12508020"/>
    <n v="625401"/>
    <n v="20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3"/>
    <s v="13-388101-03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501604"/>
    <m/>
    <m/>
    <n v="10006416"/>
    <m/>
    <m/>
    <m/>
    <m/>
    <n v="12508020"/>
    <n v="12508020"/>
    <s v="OK"/>
    <n v="2"/>
  </r>
  <r>
    <x v="12"/>
    <s v="Curacaví"/>
    <s v="Melipilla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3"/>
    <s v="13-388101-03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María Pinto"/>
    <s v="Melipilla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3"/>
    <s v="13-388101-03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Buin"/>
    <s v="Maipo"/>
    <x v="0"/>
    <s v="Fortalecimiento_Planes_de_Trabajo_Familiar"/>
    <n v="3881"/>
    <n v="17"/>
    <n v="10631817"/>
    <n v="625401"/>
    <n v="17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4"/>
    <s v="13-388101-04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</r>
  <r>
    <x v="12"/>
    <s v="paine"/>
    <s v="Maipo"/>
    <x v="0"/>
    <s v="Fortalecimiento_Planes_de_Trabajo_Familiar"/>
    <n v="3881"/>
    <n v="15"/>
    <n v="9381015"/>
    <n v="625401"/>
    <n v="15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4"/>
    <s v="13-388101-04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1876203"/>
    <m/>
    <m/>
    <n v="7504812"/>
    <m/>
    <m/>
    <m/>
    <m/>
    <n v="9381015"/>
    <n v="9381015"/>
    <s v="OK"/>
    <n v="2"/>
  </r>
  <r>
    <x v="12"/>
    <s v="san Bernardo"/>
    <s v="Maipo"/>
    <x v="0"/>
    <s v="Fortalecimiento_Planes_de_Trabajo_Familiar"/>
    <n v="3881"/>
    <n v="28"/>
    <n v="17511228"/>
    <n v="625401"/>
    <n v="2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4"/>
    <s v="13-388101-04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3502246"/>
    <m/>
    <m/>
    <n v="14008982"/>
    <m/>
    <m/>
    <m/>
    <m/>
    <n v="17511228"/>
    <n v="17511228"/>
    <s v="OK"/>
    <n v="2"/>
  </r>
  <r>
    <x v="12"/>
    <s v="Cerro Navia"/>
    <s v="Poniente "/>
    <x v="0"/>
    <s v="Fortalecimiento_Planes_de_Trabajo_Familiar"/>
    <n v="3881"/>
    <n v="26"/>
    <n v="16260426"/>
    <n v="625401"/>
    <n v="2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5"/>
    <s v="13-388101-05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</r>
  <r>
    <x v="12"/>
    <s v="Renca"/>
    <s v="Poniente "/>
    <x v="0"/>
    <s v="Fortalecimiento_Planes_de_Trabajo_Familiar"/>
    <n v="3881"/>
    <n v="26"/>
    <n v="16260426"/>
    <n v="625401"/>
    <n v="2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5"/>
    <s v="13-388101-05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3252085"/>
    <m/>
    <m/>
    <n v="13008341"/>
    <m/>
    <m/>
    <m/>
    <m/>
    <n v="16260426"/>
    <n v="16260426"/>
    <s v="OK"/>
    <n v="2"/>
  </r>
  <r>
    <x v="12"/>
    <s v="Pudahuel"/>
    <s v="Poniente "/>
    <x v="0"/>
    <s v="Fortalecimiento_Planes_de_Trabajo_Familiar"/>
    <n v="3881"/>
    <n v="23"/>
    <n v="14384223"/>
    <n v="625401"/>
    <n v="23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5"/>
    <s v="13-388101-05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</r>
  <r>
    <x v="12"/>
    <s v="La Granja"/>
    <s v="Oriente "/>
    <x v="0"/>
    <s v="Fortalecimiento_Planes_de_Trabajo_Familiar"/>
    <n v="3881"/>
    <n v="23"/>
    <n v="14384223"/>
    <n v="625401"/>
    <n v="23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6"/>
    <s v="13-388101-06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</r>
  <r>
    <x v="12"/>
    <s v="Peñalolén"/>
    <s v="Oriente "/>
    <x v="0"/>
    <s v="Fortalecimiento_Planes_de_Trabajo_Familiar"/>
    <n v="3881"/>
    <n v="23"/>
    <n v="14384223"/>
    <n v="625401"/>
    <n v="23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6"/>
    <s v="13-388101-06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876845"/>
    <m/>
    <m/>
    <n v="11507378"/>
    <m/>
    <m/>
    <m/>
    <m/>
    <n v="14384223"/>
    <n v="14384223"/>
    <s v="OK"/>
    <n v="2"/>
  </r>
  <r>
    <x v="12"/>
    <s v="San Joaquín"/>
    <s v="Oriente "/>
    <x v="0"/>
    <s v="Fortalecimiento_Planes_de_Trabajo_Familiar"/>
    <n v="3881"/>
    <n v="19"/>
    <n v="11882619"/>
    <n v="625401"/>
    <n v="19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6"/>
    <s v="13-388101-06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376524"/>
    <m/>
    <m/>
    <n v="9506095"/>
    <m/>
    <m/>
    <m/>
    <m/>
    <n v="11882619"/>
    <n v="11882619"/>
    <s v="OK"/>
    <n v="2"/>
  </r>
  <r>
    <x v="12"/>
    <s v="Macul"/>
    <s v="Oriente "/>
    <x v="0"/>
    <s v="Fortalecimiento_Planes_de_Trabajo_Familiar"/>
    <n v="3881"/>
    <n v="17"/>
    <n v="10631834"/>
    <n v="625402"/>
    <n v="17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6"/>
    <s v="13-388101-06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126367"/>
    <m/>
    <m/>
    <n v="8505467"/>
    <m/>
    <m/>
    <m/>
    <m/>
    <n v="10631834"/>
    <n v="10631834"/>
    <s v="OK"/>
    <n v="2"/>
  </r>
  <r>
    <x v="12"/>
    <s v="Ñuñoa"/>
    <s v="Oriente 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6"/>
    <s v="13-388101-06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Huechuraba"/>
    <s v="Centro norte 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7"/>
    <s v="13-388101-07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Independencia"/>
    <s v="Centro norte "/>
    <x v="0"/>
    <s v="Fortalecimiento_Planes_de_Trabajo_Familiar"/>
    <n v="3881"/>
    <n v="17"/>
    <n v="10631817"/>
    <n v="625401"/>
    <n v="17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7"/>
    <s v="13-388101-07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126363"/>
    <m/>
    <m/>
    <n v="8505454"/>
    <m/>
    <m/>
    <m/>
    <m/>
    <n v="10631817"/>
    <n v="10631817"/>
    <s v="OK"/>
    <n v="2"/>
  </r>
  <r>
    <x v="12"/>
    <s v="Quilicura"/>
    <s v="Centro norte "/>
    <x v="0"/>
    <s v="Fortalecimiento_Planes_de_Trabajo_Familiar"/>
    <n v="3881"/>
    <n v="22"/>
    <n v="13758822"/>
    <n v="625401"/>
    <n v="22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7"/>
    <s v="13-388101-07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</r>
  <r>
    <x v="12"/>
    <s v="Maipú"/>
    <s v="Poniente 1"/>
    <x v="0"/>
    <s v="Fortalecimiento_Planes_de_Trabajo_Familiar"/>
    <n v="3881"/>
    <n v="35"/>
    <n v="21889035"/>
    <n v="625401"/>
    <n v="35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8"/>
    <s v="13-388101-08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4377807"/>
    <m/>
    <m/>
    <n v="17511228"/>
    <m/>
    <m/>
    <m/>
    <m/>
    <n v="21889035"/>
    <n v="21889035"/>
    <s v="OK"/>
    <n v="2"/>
  </r>
  <r>
    <x v="12"/>
    <s v="Lo Espejo"/>
    <s v="Poniente 1"/>
    <x v="0"/>
    <s v="Fortalecimiento_Planes_de_Trabajo_Familiar"/>
    <n v="3881"/>
    <n v="22"/>
    <n v="13758822"/>
    <n v="625401"/>
    <n v="22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8"/>
    <s v="13-388101-08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</r>
  <r>
    <x v="12"/>
    <s v="San Ramón"/>
    <s v="Poniente 2"/>
    <x v="0"/>
    <s v="Fortalecimiento_Planes_de_Trabajo_Familiar"/>
    <n v="3881"/>
    <n v="22"/>
    <n v="13758822"/>
    <n v="625401"/>
    <n v="22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9"/>
    <s v="13-388101-09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751764"/>
    <m/>
    <m/>
    <n v="11007058"/>
    <m/>
    <m/>
    <m/>
    <m/>
    <n v="13758822"/>
    <n v="13758822"/>
    <s v="OK"/>
    <n v="2"/>
  </r>
  <r>
    <x v="12"/>
    <s v="La Cisterna"/>
    <s v="Poniente 2"/>
    <x v="0"/>
    <s v="Fortalecimiento_Planes_de_Trabajo_Familiar"/>
    <n v="3881"/>
    <n v="18"/>
    <n v="11257218"/>
    <n v="625401"/>
    <n v="18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9"/>
    <s v="13-388101-09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251444"/>
    <m/>
    <m/>
    <n v="9005774"/>
    <m/>
    <m/>
    <m/>
    <m/>
    <n v="11257218"/>
    <n v="11257218"/>
    <s v="OK"/>
    <n v="2"/>
  </r>
  <r>
    <x v="12"/>
    <s v="San Miguel"/>
    <s v="Poniente 2"/>
    <x v="0"/>
    <s v="Fortalecimiento_Planes_de_Trabajo_Familiar"/>
    <n v="3881"/>
    <n v="16"/>
    <n v="10006416"/>
    <n v="625401"/>
    <n v="16"/>
    <m/>
    <x v="0"/>
    <x v="0"/>
    <s v="Grupo objetivo del Programa/Componente"/>
    <s v="Hogares presentes en el registro social de hogares que se encuentren en los tramos de hasta 60% de la vulnerabilidad, con presencia de niños, niñas y adolescentes hasta 18 años "/>
    <s v="Listado Predeterminado"/>
    <s v="Licitación Pública Regular"/>
    <n v="1"/>
    <n v="388101"/>
    <m/>
    <n v="9"/>
    <s v="13-388101-09-22"/>
    <m/>
    <m/>
    <m/>
    <s v="--"/>
    <d v="2022-02-24T00:00:00"/>
    <n v="20"/>
    <d v="2022-03-16T00:00:00"/>
    <m/>
    <m/>
    <s v="--"/>
    <d v="2022-04-21T00:00:00"/>
    <n v="15"/>
    <d v="2022-05-06T00:00:00"/>
    <n v="10"/>
    <d v="2023-03-06T00:00:00"/>
    <d v="2023-05-05T00:00:00"/>
    <m/>
    <m/>
    <m/>
    <m/>
    <n v="2001283"/>
    <m/>
    <m/>
    <n v="8005133"/>
    <m/>
    <m/>
    <m/>
    <m/>
    <n v="10006416"/>
    <n v="10006416"/>
    <s v="OK"/>
    <n v="2"/>
  </r>
  <r>
    <x v="12"/>
    <s v="Regional/Provincial"/>
    <s v="Regional / provincial "/>
    <x v="1"/>
    <s v="Financiamiento_iniciativas_autogestionadas"/>
    <n v="3701"/>
    <n v="22"/>
    <n v="45936000"/>
    <n v="2088000"/>
    <n v="22"/>
    <m/>
    <x v="0"/>
    <x v="1"/>
    <s v="Grupo objetivo del Programa/Componente"/>
    <s v="Organizaciones comunitarias que representen a comunas que  cumplan con una concentración igual o mayor al 65% de hogares con RSH en tramo 60%. Las comunas que no cumplan con la condición, quedarán excluídas de la convocatoria."/>
    <s v="Autogestionados"/>
    <s v="Licitación Pública Regular"/>
    <n v="1"/>
    <n v="370101"/>
    <m/>
    <n v="1"/>
    <s v="13-370101-01-22"/>
    <m/>
    <m/>
    <m/>
    <s v="--"/>
    <d v="2022-04-18T00:00:00"/>
    <n v="20"/>
    <d v="2022-05-08T00:00:00"/>
    <d v="2022-05-09T00:00:00"/>
    <n v="20"/>
    <d v="2022-05-29T00:00:00"/>
    <d v="2022-06-22T00:00:00"/>
    <n v="15"/>
    <d v="2022-07-07T00:00:00"/>
    <n v="6"/>
    <d v="2023-01-07T00:00:00"/>
    <d v="2023-03-08T00:00:00"/>
    <m/>
    <m/>
    <m/>
    <m/>
    <m/>
    <n v="45936000"/>
    <m/>
    <m/>
    <m/>
    <m/>
    <m/>
    <m/>
    <n v="45936000"/>
    <n v="45936000"/>
    <s v="OK"/>
    <n v="1"/>
  </r>
  <r>
    <x v="12"/>
    <s v="La Florida"/>
    <s v="Población Los Navíos"/>
    <x v="2"/>
    <s v="Accion_local_territorios_vulnerables"/>
    <n v="7233"/>
    <n v="1"/>
    <n v="35738500"/>
    <n v="35738500"/>
    <n v="1"/>
    <m/>
    <x v="1"/>
    <x v="2"/>
    <s v="Grupo objetivo del Programa/Componente"/>
    <s v="Territorio o barrio vulnerable con un 60% de los hogares se encuentren en el tramo del 40%"/>
    <s v="Listado Predeterminado"/>
    <s v="Licitación Pública Regular"/>
    <n v="1"/>
    <n v="723301"/>
    <m/>
    <n v="1"/>
    <s v="13-723301-01-22"/>
    <m/>
    <m/>
    <m/>
    <s v="--"/>
    <d v="2022-03-15T00:00:00"/>
    <n v="20"/>
    <d v="2022-04-04T00:00:00"/>
    <d v="2022-04-05T00:00:00"/>
    <n v="15"/>
    <d v="2022-04-20T00:00:00"/>
    <d v="2022-04-30T00:00:00"/>
    <n v="15"/>
    <d v="2022-05-15T00:00:00"/>
    <n v="11"/>
    <d v="2023-04-15T00:00:00"/>
    <d v="2023-06-14T00:00:00"/>
    <m/>
    <m/>
    <m/>
    <m/>
    <n v="7147700"/>
    <m/>
    <m/>
    <n v="28590800"/>
    <m/>
    <m/>
    <m/>
    <m/>
    <n v="35738500"/>
    <n v="35738500"/>
    <s v="OK"/>
    <n v="2"/>
  </r>
  <r>
    <x v="12"/>
    <s v="Melipilla"/>
    <s v="Rural"/>
    <x v="6"/>
    <s v="YO_TR_SSyO_Apoyo_a_tu_Plan_Laboral"/>
    <n v="8913"/>
    <n v="20"/>
    <n v="13356000"/>
    <n v="667800"/>
    <m/>
    <n v="20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1"/>
    <s v="13-891301-01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</r>
  <r>
    <x v="12"/>
    <s v="San Bernardo"/>
    <s v="Rural"/>
    <x v="6"/>
    <s v="YO_TR_SSyO_Apoyo_a_tu_Plan_Laboral"/>
    <n v="8913"/>
    <n v="29"/>
    <n v="16536000"/>
    <n v="570207"/>
    <m/>
    <n v="29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1"/>
    <s v="13-891301-01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3307200"/>
    <m/>
    <m/>
    <n v="13228800"/>
    <m/>
    <m/>
    <m/>
    <m/>
    <m/>
    <n v="16536000"/>
    <n v="16536000"/>
    <s v="OK"/>
    <n v="2"/>
  </r>
  <r>
    <x v="12"/>
    <s v="Recoleta"/>
    <s v="Centro norte "/>
    <x v="6"/>
    <s v="YO_TR_SSyO_Apoyo_a_tu_Plan_Laboral"/>
    <n v="8913"/>
    <n v="21"/>
    <n v="13356000"/>
    <n v="636000"/>
    <m/>
    <n v="21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2"/>
    <s v="13-891301-02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</r>
  <r>
    <x v="12"/>
    <s v="Santiago"/>
    <s v="Centro norte "/>
    <x v="6"/>
    <s v="YO_TR_SSyO_Apoyo_a_tu_Plan_Laboral"/>
    <n v="8913"/>
    <n v="22"/>
    <n v="13356000"/>
    <n v="607091"/>
    <m/>
    <n v="22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2"/>
    <s v="13-891301-02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</r>
  <r>
    <x v="12"/>
    <s v="Quinta Normal"/>
    <s v="Centro norte "/>
    <x v="6"/>
    <s v="YO_TR_SSyO_Apoyo_a_tu_Plan_Laboral"/>
    <n v="8913"/>
    <n v="20"/>
    <n v="12720000"/>
    <n v="636000"/>
    <m/>
    <n v="20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2"/>
    <s v="13-891301-02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</r>
  <r>
    <x v="12"/>
    <s v="Lo Prado"/>
    <s v="Poniente"/>
    <x v="6"/>
    <s v="YO_TR_SSyO_Apoyo_a_tu_Plan_Laboral"/>
    <n v="8913"/>
    <n v="23"/>
    <n v="12720000"/>
    <n v="553043"/>
    <m/>
    <n v="23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3"/>
    <s v="13-891301-03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</r>
  <r>
    <x v="12"/>
    <s v="Quilicura"/>
    <s v="Poniente"/>
    <x v="6"/>
    <s v="YO_TR_SSyO_Apoyo_a_tu_Plan_Laboral"/>
    <n v="8913"/>
    <n v="22"/>
    <n v="12720000"/>
    <n v="578182"/>
    <m/>
    <n v="22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3"/>
    <s v="13-891301-03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</r>
  <r>
    <x v="12"/>
    <s v="Estación Central"/>
    <s v="Poniente"/>
    <x v="6"/>
    <s v="YO_TR_SSyO_Apoyo_a_tu_Plan_Laboral"/>
    <n v="8913"/>
    <n v="20"/>
    <n v="12720000"/>
    <n v="636000"/>
    <m/>
    <n v="20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3"/>
    <s v="13-891301-03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544000"/>
    <m/>
    <m/>
    <n v="10176000"/>
    <m/>
    <m/>
    <m/>
    <m/>
    <m/>
    <n v="12720000"/>
    <n v="12720000"/>
    <s v="OK"/>
    <n v="2"/>
  </r>
  <r>
    <x v="12"/>
    <s v="Pedro Aguirre Cerda"/>
    <s v="Poniente Sur"/>
    <x v="6"/>
    <s v="YO_TR_SSyO_Apoyo_a_tu_Plan_Laboral"/>
    <n v="8913"/>
    <n v="22"/>
    <n v="13356000"/>
    <n v="607091"/>
    <m/>
    <n v="22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4"/>
    <s v="13-891301-04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</r>
  <r>
    <x v="12"/>
    <s v="La Cisterna"/>
    <s v="Poniente Sur"/>
    <x v="6"/>
    <s v="YO_TR_SSyO_Apoyo_a_tu_Plan_Laboral"/>
    <n v="8913"/>
    <n v="18"/>
    <n v="11448000"/>
    <n v="636000"/>
    <m/>
    <n v="18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4"/>
    <s v="13-891301-04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289600"/>
    <m/>
    <m/>
    <n v="9158400"/>
    <m/>
    <m/>
    <m/>
    <m/>
    <m/>
    <n v="11448000"/>
    <n v="11448000"/>
    <s v="OK"/>
    <n v="2"/>
  </r>
  <r>
    <x v="12"/>
    <s v="Conchalí"/>
    <s v="Poniente Sur"/>
    <x v="6"/>
    <s v="YO_TR_SSyO_Apoyo_a_tu_Plan_Laboral"/>
    <n v="8913"/>
    <n v="23"/>
    <n v="13356000"/>
    <n v="580696"/>
    <m/>
    <n v="23"/>
    <x v="1"/>
    <x v="3"/>
    <s v="Grupo objetivo del Programa/Componente"/>
    <s v="Personas mayores de 18 años pertenecientes al SSy OO (familia, calle, caminos y vínculos) que tengan plan laboral "/>
    <s v="Listado Predeterminado con SPP"/>
    <s v="Licitación Pública Regular"/>
    <n v="1"/>
    <n v="891301"/>
    <m/>
    <n v="4"/>
    <s v="13-891301-04-22"/>
    <m/>
    <m/>
    <m/>
    <s v="--"/>
    <d v="2022-03-05T00:00:00"/>
    <n v="20"/>
    <d v="2022-03-25T00:00:00"/>
    <m/>
    <m/>
    <s v="--"/>
    <d v="2022-04-20T00:00:00"/>
    <n v="15"/>
    <d v="2022-05-05T00:00:00"/>
    <n v="8"/>
    <d v="2023-01-05T00:00:00"/>
    <d v="2023-03-06T00:00:00"/>
    <m/>
    <m/>
    <m/>
    <n v="2671200"/>
    <m/>
    <m/>
    <n v="10684800"/>
    <m/>
    <m/>
    <m/>
    <m/>
    <m/>
    <n v="13356000"/>
    <n v="13356000"/>
    <s v="OK"/>
    <n v="2"/>
  </r>
  <r>
    <x v="12"/>
    <s v="Conchalí"/>
    <s v="Centro Nor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Huechuraba"/>
    <s v="Centro Norte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Independencia"/>
    <s v="Centro Norte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Las Condes"/>
    <s v="Oriente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6"/>
    <s v="13-488303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Lo Barnechea"/>
    <s v="Centro Norte"/>
    <x v="3"/>
    <s v="YO_EMPR._Avanzado"/>
    <n v="4883"/>
    <n v="5"/>
    <n v="5000000"/>
    <n v="1000000"/>
    <n v="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</r>
  <r>
    <x v="12"/>
    <s v="Quilicura"/>
    <s v="Centro Nor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Recoleta"/>
    <s v="Centro Norte"/>
    <x v="3"/>
    <s v="YO_EMPR._Avanzado"/>
    <n v="4883"/>
    <n v="14"/>
    <n v="14000000"/>
    <n v="1000000"/>
    <n v="14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Santiago"/>
    <s v="Centro Norte"/>
    <x v="3"/>
    <s v="YO_EMPR._Avanzado"/>
    <n v="4883"/>
    <n v="14"/>
    <n v="14000000"/>
    <n v="1000000"/>
    <n v="14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"/>
    <s v="13-488303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Colina"/>
    <s v="Chacabuco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2"/>
    <s v="13-488303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Lampa "/>
    <s v="Chacabuco"/>
    <x v="3"/>
    <s v="YO_EMPR._Avanzado"/>
    <n v="4883"/>
    <n v="12"/>
    <n v="12000000"/>
    <n v="1000000"/>
    <n v="12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2"/>
    <s v="13-488303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Tiltil"/>
    <s v="Chacabuco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2"/>
    <s v="13-488303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La Pintana"/>
    <s v="Cordillera Sur"/>
    <x v="3"/>
    <s v="YO_EMPR._Avanzado"/>
    <n v="4883"/>
    <n v="18"/>
    <n v="18000000"/>
    <n v="1000000"/>
    <n v="18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3"/>
    <s v="13-488303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</r>
  <r>
    <x v="12"/>
    <s v="Pirque"/>
    <s v="Cordillera Sur"/>
    <x v="3"/>
    <s v="YO_EMPR._Avanzado"/>
    <n v="4883"/>
    <n v="5"/>
    <n v="5000000"/>
    <n v="1000000"/>
    <n v="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3"/>
    <s v="13-488303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</r>
  <r>
    <x v="12"/>
    <s v="Puente Alto"/>
    <s v="Cordillera Sur"/>
    <x v="3"/>
    <s v="YO_EMPR._Avanzado"/>
    <n v="4883"/>
    <n v="34"/>
    <n v="34000000"/>
    <n v="1000000"/>
    <n v="34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3"/>
    <s v="13-488303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400000"/>
    <m/>
    <m/>
    <m/>
    <n v="30600000"/>
    <m/>
    <m/>
    <m/>
    <n v="34000000"/>
    <n v="34000000"/>
    <s v="OK"/>
    <n v="2"/>
  </r>
  <r>
    <x v="12"/>
    <s v="San José de Maipo"/>
    <s v="Cordillera Sur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3"/>
    <s v="13-488303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Buin"/>
    <s v="Maipo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4"/>
    <s v="13-488303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Calera de Tango"/>
    <s v="Maipo"/>
    <x v="3"/>
    <s v="YO_EMPR._Avanzado"/>
    <n v="4883"/>
    <n v="7"/>
    <n v="7000000"/>
    <n v="1000000"/>
    <n v="7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4"/>
    <s v="13-488303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</r>
  <r>
    <x v="12"/>
    <s v="Paine"/>
    <s v="Maipo"/>
    <x v="3"/>
    <s v="YO_EMPR._Avanzado"/>
    <n v="4883"/>
    <n v="10"/>
    <n v="10000000"/>
    <n v="1000000"/>
    <n v="10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4"/>
    <s v="13-488303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San Bernardo"/>
    <s v="Maipo"/>
    <x v="3"/>
    <s v="YO_EMPR._Avanzado"/>
    <n v="4883"/>
    <n v="19"/>
    <n v="19000000"/>
    <n v="1000000"/>
    <n v="1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4"/>
    <s v="13-488303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Alhué"/>
    <s v="Melipilla"/>
    <x v="3"/>
    <s v="YO_EMPR._Avanzado"/>
    <n v="4883"/>
    <n v="8"/>
    <n v="8000000"/>
    <n v="1000000"/>
    <n v="8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5"/>
    <s v="13-488303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</r>
  <r>
    <x v="12"/>
    <s v="Curacaví"/>
    <s v="Melipilla"/>
    <x v="3"/>
    <s v="YO_EMPR._Avanzado"/>
    <n v="4883"/>
    <n v="10"/>
    <n v="10000000"/>
    <n v="1000000"/>
    <n v="10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5"/>
    <s v="13-488303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María Pinto"/>
    <s v="Melipilla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5"/>
    <s v="13-488303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Melipilla"/>
    <s v="Melipilla"/>
    <x v="3"/>
    <s v="YO_EMPR._Avanzado"/>
    <n v="4883"/>
    <n v="14"/>
    <n v="14000000"/>
    <n v="1000000"/>
    <n v="14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5"/>
    <s v="13-488303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San Pedro"/>
    <s v="Melipilla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5"/>
    <s v="13-488303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La Florida"/>
    <s v="Oriente 1"/>
    <x v="3"/>
    <s v="YO_EMPR._Avanzado"/>
    <n v="4883"/>
    <n v="19"/>
    <n v="19000000"/>
    <n v="1000000"/>
    <n v="1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7"/>
    <s v="13-488303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La Granja"/>
    <s v="Oriente 1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7"/>
    <s v="13-488303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La Reina"/>
    <s v="Oriente 1"/>
    <x v="3"/>
    <s v="YO_EMPR._Avanzado"/>
    <n v="4883"/>
    <n v="8"/>
    <n v="8000000"/>
    <n v="1000000"/>
    <n v="8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7"/>
    <s v="13-488303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</r>
  <r>
    <x v="12"/>
    <s v="Macul"/>
    <s v="Oriente"/>
    <x v="3"/>
    <s v="YO_EMPR._Avanzado"/>
    <n v="4883"/>
    <n v="12"/>
    <n v="12000000"/>
    <n v="1000000"/>
    <n v="12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6"/>
    <s v="13-488303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Ñuñoa"/>
    <s v="Oriente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6"/>
    <s v="13-488303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Peñalolén"/>
    <s v="Orien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6"/>
    <s v="13-488303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Providencia"/>
    <s v="Oriente"/>
    <x v="3"/>
    <s v="YO_EMPR._Avanzado"/>
    <n v="4883"/>
    <n v="8"/>
    <n v="8000000"/>
    <n v="1000000"/>
    <n v="8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6"/>
    <s v="13-488303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</r>
  <r>
    <x v="12"/>
    <s v="San Joaquín"/>
    <s v="Oriente 1"/>
    <x v="3"/>
    <s v="YO_EMPR._Avanzado"/>
    <n v="4883"/>
    <n v="13"/>
    <n v="13000000"/>
    <n v="1000000"/>
    <n v="13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7"/>
    <s v="13-488303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Cerro Navia"/>
    <s v="Poniente"/>
    <x v="3"/>
    <s v="YO_EMPR._Avanzado"/>
    <n v="4883"/>
    <n v="17"/>
    <n v="17000000"/>
    <n v="1000000"/>
    <n v="17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Estación Central"/>
    <s v="Poniente"/>
    <x v="3"/>
    <s v="YO_EMPR._Avanzado"/>
    <n v="4883"/>
    <n v="13"/>
    <n v="13000000"/>
    <n v="1000000"/>
    <n v="13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Lo Prado"/>
    <s v="Ponien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Pudahuel"/>
    <s v="Poniente"/>
    <x v="3"/>
    <s v="YO_EMPR._Avanzado"/>
    <n v="4883"/>
    <n v="18"/>
    <n v="18000000"/>
    <n v="1000000"/>
    <n v="18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</r>
  <r>
    <x v="12"/>
    <s v="Quinta Normal"/>
    <s v="Poniente"/>
    <x v="3"/>
    <s v="YO_EMPR._Avanzado"/>
    <n v="4883"/>
    <n v="13"/>
    <n v="13000000"/>
    <n v="1000000"/>
    <n v="13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Renca"/>
    <s v="Ponien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8"/>
    <s v="13-488303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Cerrillos"/>
    <s v="Sur Ponieniente 1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0"/>
    <s v="13-488303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Lo Espejo"/>
    <s v="Sur Ponieniente 1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0"/>
    <s v="13-488303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Maipú"/>
    <s v="Sur Ponieniente 1"/>
    <x v="3"/>
    <s v="YO_EMPR._Avanzado"/>
    <n v="4883"/>
    <n v="23"/>
    <n v="23000000"/>
    <n v="1000000"/>
    <n v="23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0"/>
    <s v="13-488303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300000"/>
    <m/>
    <m/>
    <m/>
    <n v="20700000"/>
    <m/>
    <m/>
    <m/>
    <n v="23000000"/>
    <n v="23000000"/>
    <s v="OK"/>
    <n v="2"/>
  </r>
  <r>
    <x v="12"/>
    <s v="Pedro Aguirre Cerda"/>
    <s v="Sur Ponienien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9"/>
    <s v="13-488303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El Bosque"/>
    <s v="Sur Ponieniente"/>
    <x v="3"/>
    <s v="YO_EMPR._Avanzado"/>
    <n v="4883"/>
    <n v="17"/>
    <n v="17000000"/>
    <n v="1000000"/>
    <n v="17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9"/>
    <s v="13-488303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La Cisterna"/>
    <s v="Sur Ponieniente 1"/>
    <x v="3"/>
    <s v="YO_EMPR._Avanzado"/>
    <n v="4883"/>
    <n v="12"/>
    <n v="12000000"/>
    <n v="1000000"/>
    <n v="12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0"/>
    <s v="13-488303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San Miguel"/>
    <s v="Sur Ponieniente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9"/>
    <s v="13-488303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San Ramón"/>
    <s v="Sur Ponieniente"/>
    <x v="3"/>
    <s v="YO_EMPR._Avanzado"/>
    <n v="4883"/>
    <n v="15"/>
    <n v="15000000"/>
    <n v="1000000"/>
    <n v="15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9"/>
    <s v="13-488303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El Monte"/>
    <s v="Talagante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1"/>
    <s v="13-488303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Isla de Maipo"/>
    <s v="Talagante"/>
    <x v="3"/>
    <s v="YO_EMPR._Avanzado"/>
    <n v="4883"/>
    <n v="9"/>
    <n v="9000000"/>
    <n v="1000000"/>
    <n v="9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1"/>
    <s v="13-488303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Padre Hurtado"/>
    <s v="Talagante"/>
    <x v="3"/>
    <s v="YO_EMPR._Avanzado"/>
    <n v="4883"/>
    <n v="11"/>
    <n v="11000000"/>
    <n v="1000000"/>
    <n v="11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1"/>
    <s v="13-488303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Peñaflor"/>
    <s v="Talagante"/>
    <x v="3"/>
    <s v="YO_EMPR._Avanzado"/>
    <n v="4883"/>
    <n v="12"/>
    <n v="12000000"/>
    <n v="1000000"/>
    <n v="12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1"/>
    <s v="13-488303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Talagante"/>
    <s v="Talagante"/>
    <x v="3"/>
    <s v="YO_EMPR._Avanzado"/>
    <n v="4883"/>
    <n v="12"/>
    <n v="12000000"/>
    <n v="1000000"/>
    <n v="12"/>
    <m/>
    <x v="0"/>
    <x v="3"/>
    <s v="Grupo objetivo del Programa/Componente"/>
    <s v="Personas microempresarias de 18 años y más, que requieren consolidar sus emprendimiento mediante la entrega de herramientas de gestión y de capital, que les permitan aumentar la produccion y ventas. "/>
    <s v="SPP"/>
    <s v="Licitación Pública Regular"/>
    <n v="3"/>
    <n v="488303"/>
    <m/>
    <n v="11"/>
    <s v="13-488303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Estación Central"/>
    <s v="Poniente 1"/>
    <x v="3"/>
    <s v="YO_EMPR._Básico"/>
    <n v="4881"/>
    <n v="18"/>
    <n v="18000000"/>
    <n v="1000000"/>
    <n v="18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0"/>
    <s v="13-488101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</r>
  <r>
    <x v="12"/>
    <s v="Conchalí"/>
    <s v="Centro Norte 1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2"/>
    <s v="13-488101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Huechuraba"/>
    <s v="Centro Norte 1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2"/>
    <s v="13-488101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Independencia"/>
    <s v="Centro Norte 1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2"/>
    <s v="13-488101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Las Condes"/>
    <s v="Oriente 1"/>
    <x v="3"/>
    <s v="YO_EMPR._Básico"/>
    <n v="4881"/>
    <n v="12"/>
    <n v="12000000"/>
    <n v="1000000"/>
    <n v="12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8"/>
    <s v="13-488101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Lo Barnechea"/>
    <s v="Centro Norte 1"/>
    <x v="3"/>
    <s v="YO_EMPR._Básico"/>
    <n v="4881"/>
    <n v="6"/>
    <n v="6000000"/>
    <n v="1000000"/>
    <n v="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2"/>
    <s v="13-488101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</r>
  <r>
    <x v="12"/>
    <s v="Quilicura"/>
    <s v="Centro Norte"/>
    <x v="3"/>
    <s v="YO_EMPR._Básico"/>
    <n v="4881"/>
    <n v="20"/>
    <n v="20000000"/>
    <n v="1000000"/>
    <n v="20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"/>
    <s v="13-488101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</r>
  <r>
    <x v="12"/>
    <s v="Recoleta"/>
    <s v="Centro Norte"/>
    <x v="3"/>
    <s v="YO_EMPR._Básico"/>
    <n v="4881"/>
    <n v="19"/>
    <n v="19000000"/>
    <n v="1000000"/>
    <n v="19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"/>
    <s v="13-488101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Santiago"/>
    <s v="Centro Norte"/>
    <x v="3"/>
    <s v="YO_EMPR._Básico"/>
    <n v="4881"/>
    <n v="20"/>
    <n v="20000000"/>
    <n v="1000000"/>
    <n v="20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"/>
    <s v="13-488101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</r>
  <r>
    <x v="12"/>
    <s v="Colina"/>
    <s v="Chacabuco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3"/>
    <s v="13-488101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Lampa "/>
    <s v="Chacabuco"/>
    <x v="3"/>
    <s v="YO_EMPR._Básico"/>
    <n v="4881"/>
    <n v="16"/>
    <n v="16000000"/>
    <n v="1000000"/>
    <n v="1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3"/>
    <s v="13-488101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Tiltil"/>
    <s v="Chacabuco"/>
    <x v="3"/>
    <s v="YO_EMPR._Básico"/>
    <n v="4881"/>
    <n v="16"/>
    <n v="16000000"/>
    <n v="1000000"/>
    <n v="1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3"/>
    <s v="13-488101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La Pintana"/>
    <s v="Cordillera Sur"/>
    <x v="3"/>
    <s v="YO_EMPR._Básico"/>
    <n v="4881"/>
    <n v="25"/>
    <n v="25000000"/>
    <n v="1000000"/>
    <n v="2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4"/>
    <s v="13-488101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500000"/>
    <m/>
    <m/>
    <m/>
    <n v="22500000"/>
    <m/>
    <m/>
    <m/>
    <n v="25000000"/>
    <n v="25000000"/>
    <s v="OK"/>
    <n v="2"/>
  </r>
  <r>
    <x v="12"/>
    <s v="Pirque"/>
    <s v="Cordillera Sur"/>
    <x v="3"/>
    <s v="YO_EMPR._Básico"/>
    <n v="4881"/>
    <n v="6"/>
    <n v="6000000"/>
    <n v="1000000"/>
    <n v="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4"/>
    <s v="13-488101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600000"/>
    <m/>
    <m/>
    <m/>
    <n v="5400000"/>
    <m/>
    <m/>
    <m/>
    <n v="6000000"/>
    <n v="6000000"/>
    <s v="OK"/>
    <n v="2"/>
  </r>
  <r>
    <x v="12"/>
    <s v="Puente Alto"/>
    <s v="Cordillera Sur"/>
    <x v="3"/>
    <s v="YO_EMPR._Básico"/>
    <n v="4881"/>
    <n v="47"/>
    <n v="47000000"/>
    <n v="1000000"/>
    <n v="4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4"/>
    <s v="13-488101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4700000"/>
    <m/>
    <m/>
    <m/>
    <n v="42300000"/>
    <m/>
    <m/>
    <m/>
    <n v="47000000"/>
    <n v="47000000"/>
    <s v="OK"/>
    <n v="2"/>
  </r>
  <r>
    <x v="12"/>
    <s v="San José de Maipo"/>
    <s v="Cordillera Sur"/>
    <x v="3"/>
    <s v="YO_EMPR._Básico"/>
    <n v="4881"/>
    <n v="12"/>
    <n v="12000000"/>
    <n v="1000000"/>
    <n v="12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4"/>
    <s v="13-488101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Buin"/>
    <s v="Maipo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5"/>
    <s v="13-488101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Calera de Tango"/>
    <s v="Maipo"/>
    <x v="3"/>
    <s v="YO_EMPR._Básico"/>
    <n v="4881"/>
    <n v="9"/>
    <n v="9000000"/>
    <n v="1000000"/>
    <n v="9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5"/>
    <s v="13-488101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Paine"/>
    <s v="Maipo"/>
    <x v="3"/>
    <s v="YO_EMPR._Básico"/>
    <n v="4881"/>
    <n v="14"/>
    <n v="14000000"/>
    <n v="1000000"/>
    <n v="14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5"/>
    <s v="13-488101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San Bernardo"/>
    <s v="Maipo"/>
    <x v="3"/>
    <s v="YO_EMPR._Básico"/>
    <n v="4881"/>
    <n v="27"/>
    <n v="27000000"/>
    <n v="1000000"/>
    <n v="2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5"/>
    <s v="13-488101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</r>
  <r>
    <x v="12"/>
    <s v="Alhué"/>
    <s v="Melipilla"/>
    <x v="3"/>
    <s v="YO_EMPR._Básico"/>
    <n v="4881"/>
    <n v="11"/>
    <n v="11000000"/>
    <n v="1000000"/>
    <n v="1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6"/>
    <s v="13-488101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Curacaví"/>
    <s v="Melipilla"/>
    <x v="3"/>
    <s v="YO_EMPR._Básico"/>
    <n v="4881"/>
    <n v="14"/>
    <n v="14000000"/>
    <n v="1000000"/>
    <n v="14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6"/>
    <s v="13-488101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María Pinto"/>
    <s v="Melipilla"/>
    <x v="3"/>
    <s v="YO_EMPR._Básico"/>
    <n v="4881"/>
    <n v="12"/>
    <n v="12000000"/>
    <n v="1000000"/>
    <n v="12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6"/>
    <s v="13-488101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Melipilla"/>
    <s v="Melipilla"/>
    <x v="3"/>
    <s v="YO_EMPR._Básico"/>
    <n v="4881"/>
    <n v="19"/>
    <n v="19000000"/>
    <n v="1000000"/>
    <n v="19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6"/>
    <s v="13-488101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San Pedro"/>
    <s v="Melipilla"/>
    <x v="3"/>
    <s v="YO_EMPR._Básico"/>
    <n v="4881"/>
    <n v="13"/>
    <n v="13000000"/>
    <n v="1000000"/>
    <n v="13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6"/>
    <s v="13-488101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La Granja"/>
    <s v="Oriente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7"/>
    <s v="13-488101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La Reina"/>
    <s v="Oriente 1"/>
    <x v="3"/>
    <s v="YO_EMPR._Básico"/>
    <n v="4881"/>
    <n v="11"/>
    <n v="11000000"/>
    <n v="1000000"/>
    <n v="1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8"/>
    <s v="13-488101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Ñuñoa"/>
    <s v="Oriente 1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8"/>
    <s v="13-488101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San Joaquín"/>
    <s v="Oriente"/>
    <x v="3"/>
    <s v="YO_EMPR._Básico"/>
    <n v="4881"/>
    <n v="17"/>
    <n v="17000000"/>
    <n v="1000000"/>
    <n v="1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7"/>
    <s v="13-488101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La Florida"/>
    <s v="Oriente 1"/>
    <x v="3"/>
    <s v="YO_EMPR._Básico"/>
    <n v="4881"/>
    <n v="27"/>
    <n v="27000000"/>
    <n v="1000000"/>
    <n v="2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8"/>
    <s v="13-488101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700000"/>
    <m/>
    <m/>
    <m/>
    <n v="24300000"/>
    <m/>
    <m/>
    <m/>
    <n v="27000000"/>
    <n v="27000000"/>
    <s v="OK"/>
    <n v="2"/>
  </r>
  <r>
    <x v="12"/>
    <s v="Macul"/>
    <s v="Oriente"/>
    <x v="3"/>
    <s v="YO_EMPR._Básico"/>
    <n v="4881"/>
    <n v="16"/>
    <n v="16000000"/>
    <n v="1000000"/>
    <n v="1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7"/>
    <s v="13-488101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Peñalolén"/>
    <s v="Oriente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7"/>
    <s v="13-488101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Providencia"/>
    <s v="Oriente 1"/>
    <x v="3"/>
    <s v="YO_EMPR._Básico"/>
    <n v="4881"/>
    <n v="10"/>
    <n v="10000000"/>
    <n v="1000000"/>
    <n v="10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8"/>
    <s v="13-488101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Cerro Navia"/>
    <s v="Poniente 1"/>
    <x v="3"/>
    <s v="YO_EMPR._Básico"/>
    <n v="4881"/>
    <n v="24"/>
    <n v="24000000"/>
    <n v="1000000"/>
    <n v="24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0"/>
    <s v="13-488101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</r>
  <r>
    <x v="12"/>
    <s v="Lo Prado"/>
    <s v="Poniente 1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0"/>
    <s v="13-488101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Pudahuel"/>
    <s v="Poniente"/>
    <x v="3"/>
    <s v="YO_EMPR._Básico"/>
    <n v="4881"/>
    <n v="24"/>
    <n v="24000000"/>
    <n v="1000000"/>
    <n v="24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9"/>
    <s v="13-488101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</r>
  <r>
    <x v="12"/>
    <s v="Quinta Normal"/>
    <s v="Poniente"/>
    <x v="3"/>
    <s v="YO_EMPR._Básico"/>
    <n v="4881"/>
    <n v="18"/>
    <n v="18000000"/>
    <n v="1000000"/>
    <n v="18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9"/>
    <s v="13-488101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800000"/>
    <m/>
    <m/>
    <m/>
    <n v="16200000"/>
    <m/>
    <m/>
    <m/>
    <n v="18000000"/>
    <n v="18000000"/>
    <s v="OK"/>
    <n v="2"/>
  </r>
  <r>
    <x v="12"/>
    <s v="Renca"/>
    <s v="Poniente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9"/>
    <s v="13-488101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Cerrillos"/>
    <s v="Sur Ponieniente 1"/>
    <x v="3"/>
    <s v="YO_EMPR._Básico"/>
    <n v="4881"/>
    <n v="16"/>
    <n v="16000000"/>
    <n v="1000000"/>
    <n v="1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2"/>
    <s v="13-488101-1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Lo Espejo"/>
    <s v="Sur Ponieniente 1"/>
    <x v="3"/>
    <s v="YO_EMPR._Básico"/>
    <n v="4881"/>
    <n v="21"/>
    <n v="21000000"/>
    <n v="1000000"/>
    <n v="21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2"/>
    <s v="13-488101-1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Maipú"/>
    <s v="Sur Ponieniente 1"/>
    <x v="3"/>
    <s v="YO_EMPR._Básico"/>
    <n v="4881"/>
    <n v="32"/>
    <n v="32000000"/>
    <n v="1000000"/>
    <n v="32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2"/>
    <s v="13-488101-1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200000"/>
    <m/>
    <m/>
    <m/>
    <n v="28800000"/>
    <m/>
    <m/>
    <m/>
    <n v="32000000"/>
    <n v="32000000"/>
    <s v="OK"/>
    <n v="2"/>
  </r>
  <r>
    <x v="12"/>
    <s v="Pedro Aguirre Cerda"/>
    <s v="Sur Ponieniente 1"/>
    <x v="3"/>
    <s v="YO_EMPR._Básico"/>
    <n v="4881"/>
    <n v="20"/>
    <n v="20000000"/>
    <n v="1000000"/>
    <n v="20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2"/>
    <s v="13-488101-1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</r>
  <r>
    <x v="12"/>
    <s v="El Bosque"/>
    <s v="Sur Ponieniente"/>
    <x v="3"/>
    <s v="YO_EMPR._Básico"/>
    <n v="4881"/>
    <n v="24"/>
    <n v="24000000"/>
    <n v="1000000"/>
    <n v="24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1"/>
    <s v="13-488101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</r>
  <r>
    <x v="12"/>
    <s v="La Cisterna"/>
    <s v="Sur Ponieniente"/>
    <x v="3"/>
    <s v="YO_EMPR._Básico"/>
    <n v="4881"/>
    <n v="17"/>
    <n v="17000000"/>
    <n v="1000000"/>
    <n v="1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1"/>
    <s v="13-488101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San Miguel"/>
    <s v="Sur Ponieniente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1"/>
    <s v="13-488101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San Ramón"/>
    <s v="Sur Ponieniente"/>
    <x v="3"/>
    <s v="YO_EMPR._Básico"/>
    <n v="4881"/>
    <n v="20"/>
    <n v="20000000"/>
    <n v="1000000"/>
    <n v="20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1"/>
    <s v="13-488101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</r>
  <r>
    <x v="12"/>
    <s v="El Monte"/>
    <s v="Talagante"/>
    <x v="3"/>
    <s v="YO_EMPR._Básico"/>
    <n v="4881"/>
    <n v="13"/>
    <n v="13000000"/>
    <n v="1000000"/>
    <n v="13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3"/>
    <s v="13-488101-1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Isla de Maipo"/>
    <s v="Talagante"/>
    <x v="3"/>
    <s v="YO_EMPR._Básico"/>
    <n v="4881"/>
    <n v="12"/>
    <n v="12000000"/>
    <n v="1000000"/>
    <n v="12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3"/>
    <s v="13-488101-1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Padre Hurtado"/>
    <s v="Talagante"/>
    <x v="3"/>
    <s v="YO_EMPR._Básico"/>
    <n v="4881"/>
    <n v="15"/>
    <n v="15000000"/>
    <n v="1000000"/>
    <n v="15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3"/>
    <s v="13-488101-1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Peñaflor"/>
    <s v="Talagante"/>
    <x v="3"/>
    <s v="YO_EMPR._Básico"/>
    <n v="4881"/>
    <n v="17"/>
    <n v="17000000"/>
    <n v="1000000"/>
    <n v="17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3"/>
    <s v="13-488101-1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Talagante"/>
    <s v="Talagante"/>
    <x v="3"/>
    <s v="YO_EMPR._Básico"/>
    <n v="4881"/>
    <n v="16"/>
    <n v="16000000"/>
    <n v="1000000"/>
    <n v="16"/>
    <m/>
    <x v="0"/>
    <x v="3"/>
    <s v="Grupo objetivo del Programa/Componente"/>
    <s v="Personas microempresarias de 18 años y más con negocios precarios que requieren herramientas de gestión y capital para mejorar su producción y ventas de modo de aumentar sus ingresos."/>
    <s v="SPP"/>
    <s v="Licitación Pública Regular"/>
    <n v="1"/>
    <n v="488101"/>
    <m/>
    <n v="13"/>
    <s v="13-488101-1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Conchalí"/>
    <s v="Centro Norte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Huechuraba"/>
    <s v="Centro Norte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Independencia"/>
    <s v="Centro Norte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Las Condes"/>
    <s v="Oriente 1"/>
    <x v="3"/>
    <s v="YO_EMPR._Básico"/>
    <n v="4881"/>
    <n v="9"/>
    <n v="9000000"/>
    <n v="1000000"/>
    <n v="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7"/>
    <s v="13-488102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Lo Barnechea"/>
    <s v="Centro Norte"/>
    <x v="3"/>
    <s v="YO_EMPR._Básico"/>
    <n v="4881"/>
    <n v="5"/>
    <n v="5000000"/>
    <n v="1000000"/>
    <n v="5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</r>
  <r>
    <x v="12"/>
    <s v="Quilicura"/>
    <s v="Centro Norte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Recoleta"/>
    <s v="Centro Norte"/>
    <x v="3"/>
    <s v="YO_EMPR._Básico"/>
    <n v="4881"/>
    <n v="15"/>
    <n v="15000000"/>
    <n v="1000000"/>
    <n v="15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Santiago"/>
    <s v="Centro Norte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"/>
    <s v="13-488102-0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Colina"/>
    <s v="Chacabuco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2"/>
    <s v="13-488102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Lampa "/>
    <s v="Chacabuco"/>
    <x v="3"/>
    <s v="YO_EMPR._Básico"/>
    <n v="4881"/>
    <n v="13"/>
    <n v="13000000"/>
    <n v="1000000"/>
    <n v="13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2"/>
    <s v="13-488102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Tiltil"/>
    <s v="Chacabuco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2"/>
    <s v="13-488102-02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La Pintana"/>
    <s v="Cordillera Sur"/>
    <x v="3"/>
    <s v="YO_EMPR._Básico"/>
    <n v="4881"/>
    <n v="20"/>
    <n v="20000000"/>
    <n v="1000000"/>
    <n v="20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3"/>
    <s v="13-488102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000000"/>
    <m/>
    <m/>
    <m/>
    <n v="18000000"/>
    <m/>
    <m/>
    <m/>
    <n v="20000000"/>
    <n v="20000000"/>
    <s v="OK"/>
    <n v="2"/>
  </r>
  <r>
    <x v="12"/>
    <s v="Pirque"/>
    <s v="Cordillera Sur"/>
    <x v="3"/>
    <s v="YO_EMPR._Básico"/>
    <n v="4881"/>
    <n v="5"/>
    <n v="5000000"/>
    <n v="1000000"/>
    <n v="5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3"/>
    <s v="13-488102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500000"/>
    <m/>
    <m/>
    <m/>
    <n v="4500000"/>
    <m/>
    <m/>
    <m/>
    <n v="5000000"/>
    <n v="5000000"/>
    <s v="OK"/>
    <n v="2"/>
  </r>
  <r>
    <x v="12"/>
    <s v="Puente Alto"/>
    <s v="Cordillera Sur"/>
    <x v="3"/>
    <s v="YO_EMPR._Básico"/>
    <n v="4881"/>
    <n v="36"/>
    <n v="36000000"/>
    <n v="1000000"/>
    <n v="3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3"/>
    <s v="13-488102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3600000"/>
    <m/>
    <m/>
    <m/>
    <n v="32400000"/>
    <m/>
    <m/>
    <m/>
    <n v="36000000"/>
    <n v="36000000"/>
    <s v="OK"/>
    <n v="2"/>
  </r>
  <r>
    <x v="12"/>
    <s v="San José de Maipo"/>
    <s v="Cordillera Sur"/>
    <x v="3"/>
    <s v="YO_EMPR._Básico"/>
    <n v="4881"/>
    <n v="9"/>
    <n v="9000000"/>
    <n v="1000000"/>
    <n v="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3"/>
    <s v="13-488102-03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Buin"/>
    <s v="Maipo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4"/>
    <s v="13-488102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Calera de Tango"/>
    <s v="Maipo"/>
    <x v="3"/>
    <s v="YO_EMPR._Básico"/>
    <n v="4881"/>
    <n v="7"/>
    <n v="7000000"/>
    <n v="1000000"/>
    <n v="7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4"/>
    <s v="13-488102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700000"/>
    <m/>
    <m/>
    <m/>
    <n v="6300000"/>
    <m/>
    <m/>
    <m/>
    <n v="7000000"/>
    <n v="7000000"/>
    <s v="OK"/>
    <n v="2"/>
  </r>
  <r>
    <x v="12"/>
    <s v="Paine"/>
    <s v="Maipo"/>
    <x v="3"/>
    <s v="YO_EMPR._Básico"/>
    <n v="4881"/>
    <n v="11"/>
    <n v="11000000"/>
    <n v="1000000"/>
    <n v="11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4"/>
    <s v="13-488102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San Bernardo"/>
    <s v="Maipo"/>
    <x v="3"/>
    <s v="YO_EMPR._Básico"/>
    <n v="4881"/>
    <n v="21"/>
    <n v="21000000"/>
    <n v="1000000"/>
    <n v="21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4"/>
    <s v="13-488102-04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Alhué"/>
    <s v="Melipilla"/>
    <x v="3"/>
    <s v="YO_EMPR._Básico"/>
    <n v="4881"/>
    <n v="9"/>
    <n v="9000000"/>
    <n v="1000000"/>
    <n v="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5"/>
    <s v="13-488102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Curacaví"/>
    <s v="Melipilla"/>
    <x v="3"/>
    <s v="YO_EMPR._Básico"/>
    <n v="4881"/>
    <n v="11"/>
    <n v="11000000"/>
    <n v="1000000"/>
    <n v="11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5"/>
    <s v="13-488102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100000"/>
    <m/>
    <m/>
    <m/>
    <n v="9900000"/>
    <m/>
    <m/>
    <m/>
    <n v="11000000"/>
    <n v="11000000"/>
    <s v="OK"/>
    <n v="2"/>
  </r>
  <r>
    <x v="12"/>
    <s v="María Pinto"/>
    <s v="Melipilla"/>
    <x v="3"/>
    <s v="YO_EMPR._Básico"/>
    <n v="4881"/>
    <n v="10"/>
    <n v="10000000"/>
    <n v="1000000"/>
    <n v="10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5"/>
    <s v="13-488102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Melipilla"/>
    <s v="Melipilla"/>
    <x v="3"/>
    <s v="YO_EMPR._Básico"/>
    <n v="4881"/>
    <n v="15"/>
    <n v="15000000"/>
    <n v="1000000"/>
    <n v="15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5"/>
    <s v="13-488102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500000"/>
    <m/>
    <m/>
    <m/>
    <n v="13500000"/>
    <m/>
    <m/>
    <m/>
    <n v="15000000"/>
    <n v="15000000"/>
    <s v="OK"/>
    <n v="2"/>
  </r>
  <r>
    <x v="12"/>
    <s v="San Pedro"/>
    <s v="Melipilla"/>
    <x v="3"/>
    <s v="YO_EMPR._Básico"/>
    <n v="4881"/>
    <n v="10"/>
    <n v="10000000"/>
    <n v="1000000"/>
    <n v="10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5"/>
    <s v="13-488102-05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La Florida"/>
    <s v="Oriente"/>
    <x v="3"/>
    <s v="YO_EMPR._Básico"/>
    <n v="4881"/>
    <n v="21"/>
    <n v="21000000"/>
    <n v="1000000"/>
    <n v="21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6"/>
    <s v="13-488102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100000"/>
    <m/>
    <m/>
    <m/>
    <n v="18900000"/>
    <m/>
    <m/>
    <m/>
    <n v="21000000"/>
    <n v="21000000"/>
    <s v="OK"/>
    <n v="2"/>
  </r>
  <r>
    <x v="12"/>
    <s v="La Granja"/>
    <s v="Oriente"/>
    <x v="3"/>
    <s v="YO_EMPR._Básico"/>
    <n v="4881"/>
    <n v="17"/>
    <n v="17000000"/>
    <n v="1000000"/>
    <n v="17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6"/>
    <s v="13-488102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La Reina"/>
    <s v="Oriente"/>
    <x v="3"/>
    <s v="YO_EMPR._Básico"/>
    <n v="4881"/>
    <n v="9"/>
    <n v="9000000"/>
    <n v="1000000"/>
    <n v="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6"/>
    <s v="13-488102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900000"/>
    <m/>
    <m/>
    <m/>
    <n v="8100000"/>
    <m/>
    <m/>
    <m/>
    <n v="9000000"/>
    <n v="9000000"/>
    <s v="OK"/>
    <n v="2"/>
  </r>
  <r>
    <x v="12"/>
    <s v="Macul"/>
    <s v="Oriente"/>
    <x v="3"/>
    <s v="YO_EMPR._Básico"/>
    <n v="4881"/>
    <n v="13"/>
    <n v="13000000"/>
    <n v="1000000"/>
    <n v="13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6"/>
    <s v="13-488102-06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Ñuñoa"/>
    <s v="Oriente 1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7"/>
    <s v="13-488102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Peñalolén"/>
    <s v="Oriente 1"/>
    <x v="3"/>
    <s v="YO_EMPR._Básico"/>
    <n v="4881"/>
    <n v="17"/>
    <n v="17000000"/>
    <n v="1000000"/>
    <n v="17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7"/>
    <s v="13-488102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Providencia"/>
    <s v="Oriente 1"/>
    <x v="3"/>
    <s v="YO_EMPR._Básico"/>
    <n v="4881"/>
    <n v="8"/>
    <n v="8000000"/>
    <n v="1000000"/>
    <n v="8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7"/>
    <s v="13-488102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800000"/>
    <m/>
    <m/>
    <m/>
    <n v="7200000"/>
    <m/>
    <m/>
    <m/>
    <n v="8000000"/>
    <n v="8000000"/>
    <s v="OK"/>
    <n v="2"/>
  </r>
  <r>
    <x v="12"/>
    <s v="San Joaquín"/>
    <s v="Oriente 1"/>
    <x v="3"/>
    <s v="YO_EMPR._Básico"/>
    <n v="4881"/>
    <n v="14"/>
    <n v="14000000"/>
    <n v="1000000"/>
    <n v="14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7"/>
    <s v="13-488102-07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Cerro Navia"/>
    <s v="Poniente"/>
    <x v="3"/>
    <s v="YO_EMPR._Básico"/>
    <n v="4881"/>
    <n v="19"/>
    <n v="19000000"/>
    <n v="1000000"/>
    <n v="1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Estación Central"/>
    <s v="Poniente"/>
    <x v="3"/>
    <s v="YO_EMPR._Básico"/>
    <n v="4881"/>
    <n v="14"/>
    <n v="14000000"/>
    <n v="1000000"/>
    <n v="14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Lo Prado"/>
    <s v="Poniente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Pudahuel"/>
    <s v="Poniente"/>
    <x v="3"/>
    <s v="YO_EMPR._Básico"/>
    <n v="4881"/>
    <n v="19"/>
    <n v="19000000"/>
    <n v="1000000"/>
    <n v="1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Quinta Normal"/>
    <s v="Poniente"/>
    <x v="3"/>
    <s v="YO_EMPR._Básico"/>
    <n v="4881"/>
    <n v="14"/>
    <n v="14000000"/>
    <n v="1000000"/>
    <n v="14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400000"/>
    <m/>
    <m/>
    <m/>
    <n v="12600000"/>
    <m/>
    <m/>
    <m/>
    <n v="14000000"/>
    <n v="14000000"/>
    <s v="OK"/>
    <n v="2"/>
  </r>
  <r>
    <x v="12"/>
    <s v="Renca"/>
    <s v="Poniente"/>
    <x v="3"/>
    <s v="YO_EMPR._Básico"/>
    <n v="4881"/>
    <n v="17"/>
    <n v="17000000"/>
    <n v="1000000"/>
    <n v="17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8"/>
    <s v="13-488102-08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700000"/>
    <m/>
    <m/>
    <m/>
    <n v="15300000"/>
    <m/>
    <m/>
    <m/>
    <n v="17000000"/>
    <n v="17000000"/>
    <s v="OK"/>
    <n v="2"/>
  </r>
  <r>
    <x v="12"/>
    <s v="Cerrillos"/>
    <s v="Sur Ponieniente 1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0"/>
    <s v="13-488102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El Bosque"/>
    <s v="Sur Ponieniente"/>
    <x v="3"/>
    <s v="YO_EMPR._Básico"/>
    <n v="4881"/>
    <n v="19"/>
    <n v="19000000"/>
    <n v="1000000"/>
    <n v="19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9"/>
    <s v="13-488102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900000"/>
    <m/>
    <m/>
    <m/>
    <n v="17100000"/>
    <m/>
    <m/>
    <m/>
    <n v="19000000"/>
    <n v="19000000"/>
    <s v="OK"/>
    <n v="2"/>
  </r>
  <r>
    <x v="12"/>
    <s v="La Cisterna"/>
    <s v="Sur Ponieniente 1"/>
    <x v="3"/>
    <s v="YO_EMPR._Básico"/>
    <n v="4881"/>
    <n v="13"/>
    <n v="13000000"/>
    <n v="1000000"/>
    <n v="13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0"/>
    <s v="13-488102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Lo Espejo"/>
    <s v="Sur Ponieniente 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9"/>
    <s v="13-488102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Maipú"/>
    <s v="Sur Ponieniente 1"/>
    <x v="3"/>
    <s v="YO_EMPR._Básico"/>
    <n v="4881"/>
    <n v="24"/>
    <n v="24000000"/>
    <n v="1000000"/>
    <n v="24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0"/>
    <s v="13-488102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2400000"/>
    <m/>
    <m/>
    <m/>
    <n v="21600000"/>
    <m/>
    <m/>
    <m/>
    <n v="24000000"/>
    <n v="24000000"/>
    <s v="OK"/>
    <n v="2"/>
  </r>
  <r>
    <x v="12"/>
    <s v="Pedro Aguirre Cerda"/>
    <s v="Sur Ponieniente 1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0"/>
    <s v="13-488102-10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San Miguel"/>
    <s v="Sur Ponieniente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9"/>
    <s v="13-488102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San Ramón"/>
    <s v="Sur Ponieniente"/>
    <x v="3"/>
    <s v="YO_EMPR._Básico"/>
    <n v="4881"/>
    <n v="16"/>
    <n v="16000000"/>
    <n v="1000000"/>
    <n v="16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9"/>
    <s v="13-488102-09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600000"/>
    <m/>
    <m/>
    <m/>
    <n v="14400000"/>
    <m/>
    <m/>
    <m/>
    <n v="16000000"/>
    <n v="16000000"/>
    <s v="OK"/>
    <n v="2"/>
  </r>
  <r>
    <x v="12"/>
    <s v="El Monte"/>
    <s v="Talagante"/>
    <x v="3"/>
    <s v="YO_EMPR._Básico"/>
    <n v="4881"/>
    <n v="10"/>
    <n v="10000000"/>
    <n v="1000000"/>
    <n v="10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1"/>
    <s v="13-488102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Isla de Maipo"/>
    <s v="Talagante"/>
    <x v="3"/>
    <s v="YO_EMPR._Básico"/>
    <n v="4881"/>
    <n v="10"/>
    <n v="10000000"/>
    <n v="1000000"/>
    <n v="10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1"/>
    <s v="13-488102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000000"/>
    <m/>
    <m/>
    <m/>
    <n v="9000000"/>
    <m/>
    <m/>
    <m/>
    <n v="10000000"/>
    <n v="10000000"/>
    <s v="OK"/>
    <n v="2"/>
  </r>
  <r>
    <x v="12"/>
    <s v="Padre Hurtado"/>
    <s v="Talagante"/>
    <x v="3"/>
    <s v="YO_EMPR._Básico"/>
    <n v="4881"/>
    <n v="12"/>
    <n v="12000000"/>
    <n v="1000000"/>
    <n v="12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1"/>
    <s v="13-488102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200000"/>
    <m/>
    <m/>
    <m/>
    <n v="10800000"/>
    <m/>
    <m/>
    <m/>
    <n v="12000000"/>
    <n v="12000000"/>
    <s v="OK"/>
    <n v="2"/>
  </r>
  <r>
    <x v="12"/>
    <s v="Peñaflor"/>
    <s v="Talagante"/>
    <x v="3"/>
    <s v="YO_EMPR._Básico"/>
    <n v="4881"/>
    <n v="13"/>
    <n v="13000000"/>
    <n v="1000000"/>
    <n v="13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1"/>
    <s v="13-488102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Talagante"/>
    <s v="Talagante"/>
    <x v="3"/>
    <s v="YO_EMPR._Básico"/>
    <n v="4881"/>
    <n v="13"/>
    <n v="13000000"/>
    <n v="1000000"/>
    <n v="13"/>
    <m/>
    <x v="0"/>
    <x v="3"/>
    <s v="Adultos mayores"/>
    <s v="Personas microempresarias de 55 años y más con negocios precarios que requieren herramientas de gestión y capital para mejorar su producción y ventas de modo de aumentar sus ingresos."/>
    <s v="SPP"/>
    <s v="Licitación Pública Regular"/>
    <n v="2"/>
    <n v="488102"/>
    <m/>
    <n v="11"/>
    <s v="13-488102-11-22"/>
    <m/>
    <d v="2022-03-10T00:00:00"/>
    <n v="25"/>
    <d v="2022-04-04T00:00:00"/>
    <d v="2022-02-24T00:00:00"/>
    <n v="20"/>
    <d v="2022-03-16T00:00:00"/>
    <d v="2022-03-17T00:00:00"/>
    <n v="20"/>
    <d v="2022-04-06T00:00:00"/>
    <d v="2022-04-21T00:00:00"/>
    <n v="13"/>
    <d v="2022-05-04T00:00:00"/>
    <n v="8"/>
    <d v="2023-01-04T00:00:00"/>
    <d v="2023-03-05T00:00:00"/>
    <m/>
    <m/>
    <m/>
    <m/>
    <n v="1300000"/>
    <m/>
    <m/>
    <m/>
    <n v="11700000"/>
    <m/>
    <m/>
    <m/>
    <n v="13000000"/>
    <n v="13000000"/>
    <s v="OK"/>
    <n v="2"/>
  </r>
  <r>
    <x v="12"/>
    <s v="Regional/Provincial"/>
    <s v="Regional"/>
    <x v="3"/>
    <s v="YO_EMPR._Básico"/>
    <n v="4881"/>
    <n v="40"/>
    <n v="40000000"/>
    <n v="1000000"/>
    <n v="40"/>
    <m/>
    <x v="1"/>
    <x v="3"/>
    <s v="Personas con dependencia y cuidadores"/>
    <s v="Personas en situación de discapacidad y en condiciones de vulnerabIilidad, que requieren apoyo para emprender y que cumplen con las caracteristicas generales del  Programa Yo Emprendo Básico e integran los Programas de rehabilitación de Teletón. "/>
    <s v="Listado Predeterminado con SPP"/>
    <s v="Licitación Pública Regular"/>
    <n v="4"/>
    <n v="488104"/>
    <m/>
    <n v="1"/>
    <s v="13-488104-01-22"/>
    <m/>
    <m/>
    <m/>
    <s v="--"/>
    <d v="2022-04-28T00:00:00"/>
    <n v="18"/>
    <d v="2022-05-16T00:00:00"/>
    <d v="2022-05-17T00:00:00"/>
    <n v="15"/>
    <d v="2022-06-01T00:00:00"/>
    <d v="2022-06-06T00:00:00"/>
    <n v="10"/>
    <d v="2022-06-16T00:00:00"/>
    <n v="8"/>
    <d v="2023-02-16T00:00:00"/>
    <d v="2023-04-17T00:00:00"/>
    <m/>
    <m/>
    <m/>
    <m/>
    <m/>
    <n v="4000000"/>
    <m/>
    <m/>
    <m/>
    <n v="36000000"/>
    <m/>
    <m/>
    <n v="40000000"/>
    <n v="40000000"/>
    <s v="OK"/>
    <n v="2"/>
  </r>
  <r>
    <x v="12"/>
    <s v="Regional/Provincial"/>
    <s v="Regional"/>
    <x v="3"/>
    <s v="YO_EMPR._Feria_de_Emprendimiento"/>
    <n v="4889"/>
    <n v="45"/>
    <n v="45000000"/>
    <n v="1000000"/>
    <n v="45"/>
    <m/>
    <x v="1"/>
    <x v="3"/>
    <s v="Grupo objetivo del Programa/Componente"/>
    <s v="Usuarios/as de los Programas FOSIS que requieren espacios de comercializacion."/>
    <s v="Listado Predeterminado"/>
    <s v="Licitación Pública Regular"/>
    <n v="5"/>
    <n v="488905"/>
    <m/>
    <n v="1"/>
    <s v="13-488905-01-22"/>
    <m/>
    <m/>
    <m/>
    <s v="--"/>
    <d v="2022-04-28T00:00:00"/>
    <n v="18"/>
    <d v="2022-05-16T00:00:00"/>
    <d v="2022-05-17T00:00:00"/>
    <n v="15"/>
    <d v="2022-06-01T00:00:00"/>
    <d v="2022-06-06T00:00:00"/>
    <n v="10"/>
    <d v="2022-06-16T00:00:00"/>
    <n v="5"/>
    <d v="2022-11-16T00:00:00"/>
    <d v="2023-01-15T00:00:00"/>
    <m/>
    <m/>
    <m/>
    <m/>
    <m/>
    <n v="45000000"/>
    <m/>
    <m/>
    <m/>
    <m/>
    <m/>
    <m/>
    <n v="45000000"/>
    <n v="45000000"/>
    <s v="OK"/>
    <n v="1"/>
  </r>
  <r>
    <x v="12"/>
    <s v="Regional/Provincial"/>
    <s v="Regional PeSD"/>
    <x v="4"/>
    <s v="YO_EMP_SEM._Servicio_de_Apoyo_Integral_Regular"/>
    <n v="5811"/>
    <n v="90"/>
    <n v="81000000"/>
    <n v="900000"/>
    <n v="90"/>
    <m/>
    <x v="1"/>
    <x v="3"/>
    <s v="Personas con dependencia y cuidadores"/>
    <s v="Personas en Situación de Discapacidad y Cuidadores/as"/>
    <s v="Listado Predeterminado con SPP"/>
    <s v="Renovación de Contrato"/>
    <n v="1"/>
    <n v="581101"/>
    <m/>
    <n v="2"/>
    <s v="13-581101-02-22"/>
    <m/>
    <d v="2022-03-15T00:00:00"/>
    <n v="17"/>
    <d v="2022-04-01T00:00:00"/>
    <m/>
    <m/>
    <s v="--"/>
    <m/>
    <m/>
    <s v="--"/>
    <m/>
    <m/>
    <d v="2022-05-20T00:00:00"/>
    <n v="9"/>
    <d v="2023-02-20T00:00:00"/>
    <d v="2023-04-21T00:00:00"/>
    <m/>
    <m/>
    <m/>
    <m/>
    <n v="60750000"/>
    <m/>
    <m/>
    <m/>
    <m/>
    <m/>
    <n v="20250000"/>
    <m/>
    <n v="81000000"/>
    <n v="81000000"/>
    <s v="OK"/>
    <n v="2"/>
  </r>
  <r>
    <x v="12"/>
    <s v="Regional/Provincial"/>
    <s v="Regional Teletón"/>
    <x v="4"/>
    <s v="YO_EMP_SEM._Servicio_de_Apoyo_Integral_Regular"/>
    <n v="5811"/>
    <n v="60"/>
    <n v="54000000"/>
    <n v="900000"/>
    <n v="60"/>
    <m/>
    <x v="1"/>
    <x v="3"/>
    <s v="Personas con dependencia y cuidadores"/>
    <s v="Pacientes y Cuidadores Teletón"/>
    <s v="Listado Predeterminado con SPP"/>
    <s v="Renovación de Contrato"/>
    <n v="2"/>
    <n v="581102"/>
    <m/>
    <n v="3"/>
    <s v="13-581102-03-22"/>
    <m/>
    <d v="2022-03-15T00:00:00"/>
    <n v="17"/>
    <d v="2022-04-01T00:00:00"/>
    <m/>
    <m/>
    <s v="--"/>
    <m/>
    <m/>
    <s v="--"/>
    <m/>
    <m/>
    <d v="2022-05-20T00:00:00"/>
    <n v="9"/>
    <d v="2023-02-20T00:00:00"/>
    <d v="2023-04-21T00:00:00"/>
    <m/>
    <m/>
    <m/>
    <m/>
    <n v="43200000"/>
    <m/>
    <m/>
    <m/>
    <m/>
    <m/>
    <n v="10800000"/>
    <m/>
    <n v="54000000"/>
    <n v="54000000"/>
    <s v="OK"/>
    <n v="2"/>
  </r>
  <r>
    <x v="12"/>
    <s v="Alhué"/>
    <s v="Territorio 1"/>
    <x v="4"/>
    <s v="YO_EMP_SEM._Servicio_de_Apoyo_Integral_Regular"/>
    <n v="5811"/>
    <n v="5"/>
    <n v="4029840"/>
    <n v="805968"/>
    <n v="5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</r>
  <r>
    <x v="12"/>
    <s v="Curacaví"/>
    <s v="Territorio 1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María Pinto"/>
    <s v="Territorio 1"/>
    <x v="4"/>
    <s v="YO_EMP_SEM._Servicio_de_Apoyo_Integral_Regular"/>
    <n v="5811"/>
    <n v="7"/>
    <n v="5641776"/>
    <n v="805968"/>
    <n v="7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</r>
  <r>
    <x v="12"/>
    <s v="Melipilla"/>
    <s v="Territorio 1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San Pedro"/>
    <s v="Territorio 1"/>
    <x v="4"/>
    <s v="YO_EMP_SEM._Servicio_de_Apoyo_Integral_Regular"/>
    <n v="5811"/>
    <n v="7"/>
    <n v="5641776"/>
    <n v="805968"/>
    <n v="7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</r>
  <r>
    <x v="12"/>
    <s v="El Monte"/>
    <s v="Territorio 1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Isla De Maipo"/>
    <s v="Territorio 1"/>
    <x v="4"/>
    <s v="YO_EMP_SEM._Servicio_de_Apoyo_Integral_Regular"/>
    <n v="5811"/>
    <n v="7"/>
    <n v="5641776"/>
    <n v="805968"/>
    <n v="7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</r>
  <r>
    <x v="12"/>
    <s v="Padre Hurtado"/>
    <s v="Territorio 1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Peñaflor"/>
    <s v="Territorio 1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Talagante"/>
    <s v="Territorio 1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1"/>
    <s v="13-581103-01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Conchalí"/>
    <s v="Territorio 2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Huechuraba"/>
    <s v="Territorio 2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Independencia"/>
    <s v="Territorio 2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Quilicura"/>
    <s v="Territorio 2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Recoleta"/>
    <s v="Territorio 2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Colina"/>
    <s v="Territorio 2"/>
    <x v="4"/>
    <s v="YO_EMP_SEM._Servicio_de_Apoyo_Integral_Regular"/>
    <n v="5811"/>
    <n v="7"/>
    <n v="5641776"/>
    <n v="805968"/>
    <n v="7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</r>
  <r>
    <x v="12"/>
    <s v="Lampa "/>
    <s v="Territorio 2"/>
    <x v="4"/>
    <s v="YO_EMP_SEM._Servicio_de_Apoyo_Integral_Regular"/>
    <n v="5811"/>
    <n v="9"/>
    <n v="7253712"/>
    <n v="805968"/>
    <n v="9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</r>
  <r>
    <x v="12"/>
    <s v="Tiltil"/>
    <s v="Territorio 2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Renca"/>
    <s v="Territorio 2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2"/>
    <s v="13-581103-02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Cerro Navia"/>
    <s v="Territorio 3"/>
    <x v="4"/>
    <s v="YO_EMP_SEM._Servicio_de_Apoyo_Integral_Regular"/>
    <n v="5811"/>
    <n v="12"/>
    <n v="9671616"/>
    <n v="805968"/>
    <n v="12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</r>
  <r>
    <x v="12"/>
    <s v="Estación Central"/>
    <s v="Territorio 3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Lo Prado"/>
    <s v="Territorio 3"/>
    <x v="4"/>
    <s v="YO_EMP_SEM._Servicio_de_Apoyo_Integral_Regular"/>
    <n v="5811"/>
    <n v="11"/>
    <n v="8865648"/>
    <n v="805968"/>
    <n v="11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</r>
  <r>
    <x v="12"/>
    <s v="Pudahuel"/>
    <s v="Territorio 3"/>
    <x v="4"/>
    <s v="YO_EMP_SEM._Servicio_de_Apoyo_Integral_Regular"/>
    <n v="5811"/>
    <n v="12"/>
    <n v="9671616"/>
    <n v="805968"/>
    <n v="12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</r>
  <r>
    <x v="12"/>
    <s v="Quinta Normal"/>
    <s v="Territorio 3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Cerrillos"/>
    <s v="Territorio 3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Maipú"/>
    <s v="Territorio 3"/>
    <x v="4"/>
    <s v="YO_EMP_SEM._Servicio_de_Apoyo_Integral_Regular"/>
    <n v="5811"/>
    <n v="17"/>
    <n v="13701456"/>
    <n v="805968"/>
    <n v="17"/>
    <m/>
    <x v="1"/>
    <x v="3"/>
    <s v="Grupo objetivo del Programa/Componente"/>
    <s v="Personas Vulnerables (40% RSH)"/>
    <s v="SPP"/>
    <s v="Licitación Pública Regular"/>
    <n v="3"/>
    <n v="581103"/>
    <m/>
    <n v="3"/>
    <s v="13-581103-03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0276092"/>
    <m/>
    <m/>
    <m/>
    <m/>
    <n v="3425364"/>
    <m/>
    <n v="13701456"/>
    <n v="13701456"/>
    <s v="OK"/>
    <n v="2"/>
  </r>
  <r>
    <x v="12"/>
    <s v="Buin"/>
    <s v="Territorio 4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Calera De Tango"/>
    <s v="Territorio 4"/>
    <x v="4"/>
    <s v="YO_EMP_SEM._Servicio_de_Apoyo_Integral_Regular"/>
    <n v="5811"/>
    <n v="5"/>
    <n v="4029840"/>
    <n v="805968"/>
    <n v="5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</r>
  <r>
    <x v="12"/>
    <s v="Paine"/>
    <s v="Territorio 4"/>
    <x v="4"/>
    <s v="YO_EMP_SEM._Servicio_de_Apoyo_Integral_Regular"/>
    <n v="5811"/>
    <n v="7"/>
    <n v="5641776"/>
    <n v="805968"/>
    <n v="7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231332"/>
    <m/>
    <m/>
    <m/>
    <m/>
    <n v="1410444"/>
    <m/>
    <n v="5641776"/>
    <n v="5641776"/>
    <s v="OK"/>
    <n v="2"/>
  </r>
  <r>
    <x v="12"/>
    <s v="San Bernardo"/>
    <s v="Territorio 4"/>
    <x v="4"/>
    <s v="YO_EMP_SEM._Servicio_de_Apoyo_Integral_Regular"/>
    <n v="5811"/>
    <n v="15"/>
    <n v="12089520"/>
    <n v="805968"/>
    <n v="15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9067140"/>
    <m/>
    <m/>
    <m/>
    <m/>
    <n v="3022380"/>
    <m/>
    <n v="12089520"/>
    <n v="12089520"/>
    <s v="OK"/>
    <n v="2"/>
  </r>
  <r>
    <x v="12"/>
    <s v="El Bosque"/>
    <s v="Territorio 4"/>
    <x v="4"/>
    <s v="YO_EMP_SEM._Servicio_de_Apoyo_Integral_Regular"/>
    <n v="5811"/>
    <n v="13"/>
    <n v="10477584"/>
    <n v="805968"/>
    <n v="13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858188"/>
    <m/>
    <m/>
    <m/>
    <m/>
    <n v="2619396"/>
    <m/>
    <n v="10477584"/>
    <n v="10477584"/>
    <s v="OK"/>
    <n v="2"/>
  </r>
  <r>
    <x v="12"/>
    <s v="La Cisterna"/>
    <s v="Territorio 4"/>
    <x v="4"/>
    <s v="YO_EMP_SEM._Servicio_de_Apoyo_Integral_Regular"/>
    <n v="5811"/>
    <n v="9"/>
    <n v="7253712"/>
    <n v="805968"/>
    <n v="9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</r>
  <r>
    <x v="12"/>
    <s v="Lo Espejo"/>
    <s v="Territorio 4"/>
    <x v="4"/>
    <s v="YO_EMP_SEM._Servicio_de_Apoyo_Integral_Regular"/>
    <n v="5811"/>
    <n v="12"/>
    <n v="9671616"/>
    <n v="805968"/>
    <n v="12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</r>
  <r>
    <x v="12"/>
    <s v="Pedro Aguirre Cerda"/>
    <s v="Territorio 4"/>
    <x v="4"/>
    <s v="YO_EMP_SEM._Servicio_de_Apoyo_Integral_Regular"/>
    <n v="5811"/>
    <n v="11"/>
    <n v="8865648"/>
    <n v="805968"/>
    <n v="11"/>
    <m/>
    <x v="1"/>
    <x v="3"/>
    <s v="Grupo objetivo del Programa/Componente"/>
    <s v="Personas Vulnerables (40% RSH)"/>
    <s v="SPP"/>
    <s v="Licitación Pública Regular"/>
    <n v="3"/>
    <n v="581103"/>
    <m/>
    <n v="4"/>
    <s v="13-581103-04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</r>
  <r>
    <x v="12"/>
    <s v="Lo Barnechea"/>
    <s v="Territorio 5"/>
    <x v="4"/>
    <s v="YO_EMP_SEM._Servicio_de_Apoyo_Integral_Regular"/>
    <n v="5811"/>
    <n v="3"/>
    <n v="2417904"/>
    <n v="805968"/>
    <n v="3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813428"/>
    <m/>
    <m/>
    <m/>
    <m/>
    <n v="604476"/>
    <m/>
    <n v="2417904"/>
    <n v="2417904"/>
    <s v="OK"/>
    <n v="2"/>
  </r>
  <r>
    <x v="12"/>
    <s v="Santiago"/>
    <s v="Territorio 5"/>
    <x v="4"/>
    <s v="YO_EMP_SEM._Servicio_de_Apoyo_Integral_Regular"/>
    <n v="5811"/>
    <n v="12"/>
    <n v="9671616"/>
    <n v="805968"/>
    <n v="12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7253712"/>
    <m/>
    <m/>
    <m/>
    <m/>
    <n v="2417904"/>
    <m/>
    <n v="9671616"/>
    <n v="9671616"/>
    <s v="OK"/>
    <n v="2"/>
  </r>
  <r>
    <x v="12"/>
    <s v="La Reina"/>
    <s v="Territorio 5"/>
    <x v="4"/>
    <s v="YO_EMP_SEM._Servicio_de_Apoyo_Integral_Regular"/>
    <n v="5811"/>
    <n v="6"/>
    <n v="4835808"/>
    <n v="805968"/>
    <n v="6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</r>
  <r>
    <x v="12"/>
    <s v="Las Condes"/>
    <s v="Territorio 5"/>
    <x v="4"/>
    <s v="YO_EMP_SEM._Servicio_de_Apoyo_Integral_Regular"/>
    <n v="5811"/>
    <n v="6"/>
    <n v="4835808"/>
    <n v="805968"/>
    <n v="6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</r>
  <r>
    <x v="12"/>
    <s v="Macul"/>
    <s v="Territorio 5"/>
    <x v="4"/>
    <s v="YO_EMP_SEM._Servicio_de_Apoyo_Integral_Regular"/>
    <n v="5811"/>
    <n v="9"/>
    <n v="7253712"/>
    <n v="805968"/>
    <n v="9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</r>
  <r>
    <x v="12"/>
    <s v="Ñuñoa"/>
    <s v="Territorio 5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Peñalolén"/>
    <s v="Territorio 5"/>
    <x v="4"/>
    <s v="YO_EMP_SEM._Servicio_de_Apoyo_Integral_Regular"/>
    <n v="5811"/>
    <n v="11"/>
    <n v="8865648"/>
    <n v="805968"/>
    <n v="11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</r>
  <r>
    <x v="12"/>
    <s v="Providencia"/>
    <s v="Territorio 5"/>
    <x v="4"/>
    <s v="YO_EMP_SEM._Servicio_de_Apoyo_Integral_Regular"/>
    <n v="5811"/>
    <n v="6"/>
    <n v="4835808"/>
    <n v="805968"/>
    <n v="6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</r>
  <r>
    <x v="12"/>
    <s v="San Miguel"/>
    <s v="Territorio 5"/>
    <x v="4"/>
    <s v="YO_EMP_SEM._Servicio_de_Apoyo_Integral_Regular"/>
    <n v="5811"/>
    <n v="8"/>
    <n v="6447744"/>
    <n v="805968"/>
    <n v="8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4835808"/>
    <m/>
    <m/>
    <m/>
    <m/>
    <n v="1611936"/>
    <m/>
    <n v="6447744"/>
    <n v="6447744"/>
    <s v="OK"/>
    <n v="2"/>
  </r>
  <r>
    <x v="12"/>
    <s v="San Ramón"/>
    <s v="Territorio 5"/>
    <x v="4"/>
    <s v="YO_EMP_SEM._Servicio_de_Apoyo_Integral_Regular"/>
    <n v="5811"/>
    <n v="11"/>
    <n v="8865648"/>
    <n v="805968"/>
    <n v="11"/>
    <m/>
    <x v="1"/>
    <x v="3"/>
    <s v="Grupo objetivo del Programa/Componente"/>
    <s v="Personas Vulnerables (40% RSH)"/>
    <s v="SPP"/>
    <s v="Licitación Pública Regular"/>
    <n v="3"/>
    <n v="581103"/>
    <m/>
    <n v="5"/>
    <s v="13-581103-05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649236"/>
    <m/>
    <m/>
    <m/>
    <m/>
    <n v="2216412"/>
    <m/>
    <n v="8865648"/>
    <n v="8865648"/>
    <s v="OK"/>
    <n v="2"/>
  </r>
  <r>
    <x v="12"/>
    <s v="La Pintana"/>
    <s v="Territorio 6"/>
    <x v="4"/>
    <s v="YO_EMP_SEM._Servicio_de_Apoyo_Integral_Regular"/>
    <n v="5811"/>
    <n v="14"/>
    <n v="11283552"/>
    <n v="805968"/>
    <n v="14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</r>
  <r>
    <x v="12"/>
    <s v="Pirque"/>
    <s v="Territorio 6"/>
    <x v="4"/>
    <s v="YO_EMP_SEM._Servicio_de_Apoyo_Integral_Regular"/>
    <n v="5811"/>
    <n v="5"/>
    <n v="4029840"/>
    <n v="805968"/>
    <n v="5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022380"/>
    <m/>
    <m/>
    <m/>
    <m/>
    <n v="1007460"/>
    <m/>
    <n v="4029840"/>
    <n v="4029840"/>
    <s v="OK"/>
    <n v="2"/>
  </r>
  <r>
    <x v="12"/>
    <s v="Puente Alto"/>
    <s v="Territorio 6"/>
    <x v="4"/>
    <s v="YO_EMP_SEM._Servicio_de_Apoyo_Integral_Regular"/>
    <n v="5811"/>
    <n v="22"/>
    <n v="17731296"/>
    <n v="805968"/>
    <n v="22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13298472"/>
    <m/>
    <m/>
    <m/>
    <m/>
    <n v="4432824"/>
    <m/>
    <n v="17731296"/>
    <n v="17731296"/>
    <s v="OK"/>
    <n v="2"/>
  </r>
  <r>
    <x v="12"/>
    <s v="San José de Maipo"/>
    <s v="Territorio 6"/>
    <x v="4"/>
    <s v="YO_EMP_SEM._Servicio_de_Apoyo_Integral_Regular"/>
    <n v="5811"/>
    <n v="6"/>
    <n v="4835808"/>
    <n v="805968"/>
    <n v="6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3626856"/>
    <m/>
    <m/>
    <m/>
    <m/>
    <n v="1208952"/>
    <m/>
    <n v="4835808"/>
    <n v="4835808"/>
    <s v="OK"/>
    <n v="2"/>
  </r>
  <r>
    <x v="12"/>
    <s v="La Florida"/>
    <s v="Territorio 6"/>
    <x v="4"/>
    <s v="YO_EMP_SEM._Servicio_de_Apoyo_Integral_Regular"/>
    <n v="5811"/>
    <n v="14"/>
    <n v="11283552"/>
    <n v="805968"/>
    <n v="14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8462664"/>
    <m/>
    <m/>
    <m/>
    <m/>
    <n v="2820888"/>
    <m/>
    <n v="11283552"/>
    <n v="11283552"/>
    <s v="OK"/>
    <n v="2"/>
  </r>
  <r>
    <x v="12"/>
    <s v="La Granja"/>
    <s v="Territorio 6"/>
    <x v="4"/>
    <s v="YO_EMP_SEM._Servicio_de_Apoyo_Integral_Regular"/>
    <n v="5811"/>
    <n v="10"/>
    <n v="8059680"/>
    <n v="805968"/>
    <n v="10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6044760"/>
    <m/>
    <m/>
    <m/>
    <m/>
    <n v="2014920"/>
    <m/>
    <n v="8059680"/>
    <n v="8059680"/>
    <s v="OK"/>
    <n v="2"/>
  </r>
  <r>
    <x v="12"/>
    <s v="San Joaquín"/>
    <s v="Territorio 6"/>
    <x v="4"/>
    <s v="YO_EMP_SEM._Servicio_de_Apoyo_Integral_Regular"/>
    <n v="5811"/>
    <n v="9"/>
    <n v="7253712"/>
    <n v="805968"/>
    <n v="9"/>
    <m/>
    <x v="1"/>
    <x v="3"/>
    <s v="Grupo objetivo del Programa/Componente"/>
    <s v="Personas Vulnerables (40% RSH)"/>
    <s v="SPP"/>
    <s v="Licitación Pública Regular"/>
    <n v="3"/>
    <n v="581103"/>
    <m/>
    <n v="6"/>
    <s v="13-581103-06-22"/>
    <m/>
    <d v="2022-03-15T00:00:00"/>
    <n v="14"/>
    <d v="2022-03-29T00:00:00"/>
    <d v="2022-03-15T00:00:00"/>
    <n v="28"/>
    <d v="2022-04-12T00:00:00"/>
    <d v="2022-04-13T00:00:00"/>
    <n v="26"/>
    <d v="2022-05-09T00:00:00"/>
    <d v="2022-05-12T00:00:00"/>
    <n v="25"/>
    <d v="2022-06-06T00:00:00"/>
    <n v="9"/>
    <d v="2023-03-06T00:00:00"/>
    <d v="2023-05-05T00:00:00"/>
    <m/>
    <m/>
    <m/>
    <m/>
    <m/>
    <n v="5440284"/>
    <m/>
    <m/>
    <m/>
    <m/>
    <n v="1813428"/>
    <m/>
    <n v="7253712"/>
    <n v="7253712"/>
    <s v="OK"/>
    <n v="2"/>
  </r>
  <r>
    <x v="12"/>
    <s v="Regional/Provincial"/>
    <s v="Regiona Derivaciones Sociales"/>
    <x v="4"/>
    <s v="YO_EMP_SEM._Servicio_de_Apoyo_Integral_Regular"/>
    <n v="5811"/>
    <n v="70"/>
    <n v="52500000"/>
    <n v="750000"/>
    <n v="70"/>
    <m/>
    <x v="1"/>
    <x v="3"/>
    <s v="Grupo objetivo del Programa/Componente"/>
    <s v="Derivaciones Sociales"/>
    <s v="Listado Predeterminado con SPP"/>
    <s v="Renovación de Contrato"/>
    <n v="4"/>
    <n v="581104"/>
    <m/>
    <n v="1"/>
    <s v="13-581104-01-22"/>
    <m/>
    <m/>
    <m/>
    <s v="--"/>
    <m/>
    <m/>
    <s v="--"/>
    <m/>
    <m/>
    <s v="--"/>
    <m/>
    <m/>
    <d v="2022-06-28T00:00:00"/>
    <n v="8"/>
    <d v="2023-02-28T00:00:00"/>
    <d v="2023-04-29T00:00:00"/>
    <m/>
    <m/>
    <m/>
    <m/>
    <m/>
    <m/>
    <n v="5250000"/>
    <m/>
    <n v="47250000"/>
    <m/>
    <m/>
    <m/>
    <n v="52500000"/>
    <n v="52500000"/>
    <s v="OK"/>
    <n v="2"/>
  </r>
  <r>
    <x v="12"/>
    <s v="Alhué"/>
    <s v="Melipilla"/>
    <x v="5"/>
    <s v="YO_EMP_SEM._Servicio_de_Apoyo_Integral_SSyO"/>
    <n v="5911"/>
    <n v="20"/>
    <n v="16000000"/>
    <n v="800000"/>
    <m/>
    <n v="20"/>
    <x v="1"/>
    <x v="3"/>
    <s v="Grupo objetivo del Programa/Componente"/>
    <s v="Personas Integrantes SSYO"/>
    <s v="SPP"/>
    <s v="Licitación Pública Regular"/>
    <n v="1"/>
    <n v="591101"/>
    <m/>
    <n v="1"/>
    <s v="13-591101-0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</r>
  <r>
    <x v="12"/>
    <s v="Melipilla"/>
    <s v="Melipilla"/>
    <x v="5"/>
    <s v="YO_EMP_SEM._Servicio_de_Apoyo_Integral_SSyO"/>
    <n v="5911"/>
    <n v="45"/>
    <n v="36000000"/>
    <n v="800000"/>
    <m/>
    <n v="45"/>
    <x v="1"/>
    <x v="3"/>
    <s v="Grupo objetivo del Programa/Componente"/>
    <s v="Personas Integrantes SSYO"/>
    <s v="SPP"/>
    <s v="Licitación Pública Regular"/>
    <n v="1"/>
    <n v="591101"/>
    <m/>
    <n v="1"/>
    <s v="13-591101-0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</r>
  <r>
    <x v="12"/>
    <s v="San Pedro"/>
    <s v="Melipilla"/>
    <x v="5"/>
    <s v="YO_EMP_SEM._Servicio_de_Apoyo_Integral_SSyO"/>
    <n v="5911"/>
    <n v="25"/>
    <n v="20000000"/>
    <n v="800000"/>
    <m/>
    <n v="25"/>
    <x v="1"/>
    <x v="3"/>
    <s v="Grupo objetivo del Programa/Componente"/>
    <s v="Personas Integrantes SSYO"/>
    <s v="SPP"/>
    <s v="Licitación Pública Regular"/>
    <n v="1"/>
    <n v="591101"/>
    <m/>
    <n v="1"/>
    <s v="13-591101-0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</r>
  <r>
    <x v="12"/>
    <s v="El Monte"/>
    <s v="Talagante"/>
    <x v="5"/>
    <s v="YO_EMP_SEM._Servicio_de_Apoyo_Integral_SSyO"/>
    <n v="5911"/>
    <n v="40"/>
    <n v="31443000"/>
    <n v="786075"/>
    <m/>
    <n v="40"/>
    <x v="1"/>
    <x v="3"/>
    <s v="Grupo objetivo del Programa/Componente"/>
    <s v="Personas Integrantes SSYO"/>
    <s v="SPP"/>
    <s v="Licitación Pública Regular"/>
    <n v="1"/>
    <n v="591101"/>
    <m/>
    <n v="2"/>
    <s v="13-591101-02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</r>
  <r>
    <x v="12"/>
    <s v="Talagante"/>
    <s v="Talagante"/>
    <x v="5"/>
    <s v="YO_EMP_SEM._Servicio_de_Apoyo_Integral_SSyO"/>
    <n v="5911"/>
    <n v="40"/>
    <n v="31443000"/>
    <n v="786075"/>
    <m/>
    <n v="40"/>
    <x v="1"/>
    <x v="3"/>
    <s v="Grupo objetivo del Programa/Componente"/>
    <s v="Personas Integrantes SSYO"/>
    <s v="SPP"/>
    <s v="Licitación Pública Regular"/>
    <n v="1"/>
    <n v="591101"/>
    <m/>
    <n v="2"/>
    <s v="13-591101-02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</r>
  <r>
    <x v="12"/>
    <s v="Padre Hurtado"/>
    <s v="Talagante"/>
    <x v="5"/>
    <s v="YO_EMP_SEM._Servicio_de_Apoyo_Integral_SSyO"/>
    <n v="5911"/>
    <n v="50"/>
    <n v="39303750"/>
    <n v="786075"/>
    <m/>
    <n v="50"/>
    <x v="1"/>
    <x v="3"/>
    <s v="Grupo objetivo del Programa/Componente"/>
    <s v="Personas Integrantes SSYO"/>
    <s v="SPP"/>
    <s v="Licitación Pública Regular"/>
    <n v="1"/>
    <n v="591101"/>
    <m/>
    <n v="3"/>
    <s v="13-591101-03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477813"/>
    <m/>
    <m/>
    <m/>
    <m/>
    <m/>
    <n v="9825937"/>
    <m/>
    <m/>
    <n v="39303750"/>
    <n v="39303750"/>
    <s v="OK"/>
    <n v="2"/>
  </r>
  <r>
    <x v="12"/>
    <s v="Peñaflor"/>
    <s v="Talagante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1"/>
    <n v="591101"/>
    <m/>
    <n v="3"/>
    <s v="13-591101-03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686688"/>
    <m/>
    <m/>
    <m/>
    <m/>
    <m/>
    <n v="5895562"/>
    <m/>
    <m/>
    <n v="23582250"/>
    <n v="23582250"/>
    <s v="OK"/>
    <n v="2"/>
  </r>
  <r>
    <x v="12"/>
    <s v="Colina"/>
    <s v="Chacabuco "/>
    <x v="5"/>
    <s v="YO_EMP_SEM._Servicio_de_Apoyo_Integral_SSyO"/>
    <n v="5911"/>
    <n v="40"/>
    <n v="32000000"/>
    <n v="800000"/>
    <m/>
    <n v="40"/>
    <x v="1"/>
    <x v="3"/>
    <s v="Grupo objetivo del Programa/Componente"/>
    <s v="Personas Integrantes SSYO"/>
    <s v="SPP"/>
    <s v="Licitación Pública Regular"/>
    <n v="1"/>
    <n v="591101"/>
    <m/>
    <n v="4"/>
    <s v="13-591101-0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4000000"/>
    <m/>
    <m/>
    <m/>
    <m/>
    <m/>
    <n v="8000000"/>
    <m/>
    <m/>
    <n v="32000000"/>
    <n v="32000000"/>
    <s v="OK"/>
    <n v="2"/>
  </r>
  <r>
    <x v="12"/>
    <s v="Lampa "/>
    <s v="Chacabuco "/>
    <x v="5"/>
    <s v="YO_EMP_SEM._Servicio_de_Apoyo_Integral_SSyO"/>
    <n v="5911"/>
    <n v="30"/>
    <n v="24000000"/>
    <n v="800000"/>
    <m/>
    <n v="30"/>
    <x v="1"/>
    <x v="3"/>
    <s v="Grupo objetivo del Programa/Componente"/>
    <s v="Personas Integrantes SSYO"/>
    <s v="SPP"/>
    <s v="Licitación Pública Regular"/>
    <n v="1"/>
    <n v="591101"/>
    <m/>
    <n v="4"/>
    <s v="13-591101-0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8000000"/>
    <m/>
    <m/>
    <m/>
    <m/>
    <m/>
    <n v="6000000"/>
    <m/>
    <m/>
    <n v="24000000"/>
    <n v="24000000"/>
    <s v="OK"/>
    <n v="2"/>
  </r>
  <r>
    <x v="12"/>
    <s v="Tiltil"/>
    <s v="Chacabuco "/>
    <x v="5"/>
    <s v="YO_EMP_SEM._Servicio_de_Apoyo_Integral_SSyO"/>
    <n v="5911"/>
    <n v="20"/>
    <n v="16000000"/>
    <n v="800000"/>
    <m/>
    <n v="20"/>
    <x v="1"/>
    <x v="3"/>
    <s v="Grupo objetivo del Programa/Componente"/>
    <s v="Personas Integrantes SSYO"/>
    <s v="SPP"/>
    <s v="Licitación Pública Regular"/>
    <n v="1"/>
    <n v="591101"/>
    <m/>
    <n v="4"/>
    <s v="13-591101-0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</r>
  <r>
    <x v="12"/>
    <s v="Pirque"/>
    <s v="Cordillera Sur"/>
    <x v="5"/>
    <s v="YO_EMP_SEM._Servicio_de_Apoyo_Integral_SSyO"/>
    <n v="5911"/>
    <n v="25"/>
    <n v="20000000"/>
    <n v="800000"/>
    <m/>
    <n v="25"/>
    <x v="1"/>
    <x v="3"/>
    <s v="Grupo objetivo del Programa/Componente"/>
    <s v="Personas Integrantes SSYO"/>
    <s v="SPP"/>
    <s v="Licitación Pública Regular"/>
    <n v="1"/>
    <n v="591101"/>
    <m/>
    <n v="5"/>
    <s v="13-591101-0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5000000"/>
    <m/>
    <m/>
    <m/>
    <m/>
    <m/>
    <n v="5000000"/>
    <m/>
    <m/>
    <n v="20000000"/>
    <n v="20000000"/>
    <s v="OK"/>
    <n v="2"/>
  </r>
  <r>
    <x v="12"/>
    <s v="Puente Alto"/>
    <s v="Cordillera Sur"/>
    <x v="5"/>
    <s v="YO_EMP_SEM._Servicio_de_Apoyo_Integral_SSyO"/>
    <n v="5911"/>
    <n v="45"/>
    <n v="36000000"/>
    <n v="800000"/>
    <m/>
    <n v="45"/>
    <x v="1"/>
    <x v="3"/>
    <s v="Grupo objetivo del Programa/Componente"/>
    <s v="Personas Integrantes SSYO"/>
    <s v="SPP"/>
    <s v="Licitación Pública Regular"/>
    <n v="1"/>
    <n v="591101"/>
    <m/>
    <n v="5"/>
    <s v="13-591101-0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7000000"/>
    <m/>
    <m/>
    <m/>
    <m/>
    <m/>
    <n v="9000000"/>
    <m/>
    <m/>
    <n v="36000000"/>
    <n v="36000000"/>
    <s v="OK"/>
    <n v="2"/>
  </r>
  <r>
    <x v="12"/>
    <s v="San José de Maipo"/>
    <s v="Cordillera Sur"/>
    <x v="5"/>
    <s v="YO_EMP_SEM._Servicio_de_Apoyo_Integral_SSyO"/>
    <n v="5911"/>
    <n v="20"/>
    <n v="16000000"/>
    <n v="800000"/>
    <m/>
    <n v="20"/>
    <x v="1"/>
    <x v="3"/>
    <s v="Grupo objetivo del Programa/Componente"/>
    <s v="Personas Integrantes SSYO"/>
    <s v="SPP"/>
    <s v="Licitación Pública Regular"/>
    <n v="1"/>
    <n v="591101"/>
    <m/>
    <n v="5"/>
    <s v="13-591101-0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2000000"/>
    <m/>
    <m/>
    <m/>
    <m/>
    <m/>
    <n v="4000000"/>
    <m/>
    <m/>
    <n v="16000000"/>
    <n v="16000000"/>
    <s v="OK"/>
    <n v="2"/>
  </r>
  <r>
    <x v="12"/>
    <s v="Buin"/>
    <s v="Maipo"/>
    <x v="5"/>
    <s v="YO_EMP_SEM._Servicio_de_Apoyo_Integral_SSyO"/>
    <n v="5911"/>
    <n v="40"/>
    <n v="31443000"/>
    <n v="786075"/>
    <m/>
    <n v="40"/>
    <x v="1"/>
    <x v="3"/>
    <s v="Grupo objetivo del Programa/Componente"/>
    <s v="Personas Integrantes SSYO"/>
    <s v="SPP"/>
    <s v="Licitación Pública Regular"/>
    <n v="1"/>
    <n v="591101"/>
    <m/>
    <n v="6"/>
    <s v="13-591101-06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</r>
  <r>
    <x v="12"/>
    <s v="Paine"/>
    <s v="Maipo"/>
    <x v="5"/>
    <s v="YO_EMP_SEM._Servicio_de_Apoyo_Integral_SSyO"/>
    <n v="5911"/>
    <n v="40"/>
    <n v="31443000"/>
    <n v="786075"/>
    <m/>
    <n v="40"/>
    <x v="1"/>
    <x v="3"/>
    <s v="Grupo objetivo del Programa/Componente"/>
    <s v="Personas Integrantes SSYO"/>
    <s v="SPP"/>
    <s v="Licitación Pública Regular"/>
    <n v="1"/>
    <n v="591101"/>
    <m/>
    <n v="6"/>
    <s v="13-591101-06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582250"/>
    <m/>
    <m/>
    <m/>
    <m/>
    <m/>
    <n v="7860750"/>
    <m/>
    <m/>
    <n v="31443000"/>
    <n v="31443000"/>
    <s v="OK"/>
    <n v="2"/>
  </r>
  <r>
    <x v="12"/>
    <s v="La Pintana"/>
    <s v="Cordillera Sur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7"/>
    <s v="13-591101-07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Puente Alto"/>
    <s v="Cordillera Sur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1"/>
    <n v="591101"/>
    <m/>
    <n v="8"/>
    <s v="13-591101-08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</r>
  <r>
    <x v="12"/>
    <s v="San Bernardo"/>
    <s v="Maipo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9"/>
    <s v="13-591101-09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Conchalí"/>
    <s v="Centro Nor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10"/>
    <s v="13-591101-10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Huechuraba"/>
    <s v="Centro Nor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10"/>
    <s v="13-591101-10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Quilicura"/>
    <s v="Centro Nor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11"/>
    <s v="13-591101-1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Lo Barnechea"/>
    <s v="Centro Norte"/>
    <x v="5"/>
    <s v="YO_EMP_SEM._Servicio_de_Apoyo_Integral_SSyO"/>
    <n v="5911"/>
    <n v="10"/>
    <n v="7750000"/>
    <n v="775000"/>
    <m/>
    <n v="10"/>
    <x v="1"/>
    <x v="3"/>
    <s v="Grupo objetivo del Programa/Componente"/>
    <s v="Personas Integrantes SSYO"/>
    <s v="SPP"/>
    <s v="Licitación Pública Regular"/>
    <n v="1"/>
    <n v="591101"/>
    <m/>
    <n v="12"/>
    <s v="13-591101-12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812500"/>
    <m/>
    <m/>
    <m/>
    <m/>
    <m/>
    <n v="1937500"/>
    <m/>
    <m/>
    <n v="7750000"/>
    <n v="7750000"/>
    <s v="OK"/>
    <n v="2"/>
  </r>
  <r>
    <x v="12"/>
    <s v="Recoleta"/>
    <s v="Centro Norte"/>
    <x v="5"/>
    <s v="YO_EMP_SEM._Servicio_de_Apoyo_Integral_SSyO"/>
    <n v="5911"/>
    <n v="70"/>
    <n v="54250000"/>
    <n v="775000"/>
    <m/>
    <n v="70"/>
    <x v="1"/>
    <x v="3"/>
    <s v="Grupo objetivo del Programa/Componente"/>
    <s v="Personas Integrantes SSYO"/>
    <s v="SPP"/>
    <s v="Licitación Pública Regular"/>
    <n v="1"/>
    <n v="591101"/>
    <m/>
    <n v="12"/>
    <s v="13-591101-12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0687500"/>
    <m/>
    <m/>
    <m/>
    <m/>
    <m/>
    <n v="13562500"/>
    <m/>
    <m/>
    <n v="54250000"/>
    <n v="54250000"/>
    <s v="OK"/>
    <n v="2"/>
  </r>
  <r>
    <x v="12"/>
    <s v="Santiago"/>
    <s v="Centro Nor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13"/>
    <s v="13-591101-13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Macul"/>
    <s v="Oriente"/>
    <x v="5"/>
    <s v="YO_EMP_SEM._Servicio_de_Apoyo_Integral_SSyO"/>
    <n v="5911"/>
    <n v="65"/>
    <n v="51376000"/>
    <n v="790400"/>
    <m/>
    <n v="65"/>
    <x v="1"/>
    <x v="3"/>
    <s v="Grupo objetivo del Programa/Componente"/>
    <s v="Personas Integrantes SSYO"/>
    <s v="SPP"/>
    <s v="Licitación Pública Regular"/>
    <n v="1"/>
    <n v="591101"/>
    <m/>
    <n v="14"/>
    <s v="13-591101-1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</r>
  <r>
    <x v="12"/>
    <s v="Providencia"/>
    <s v="Oriente"/>
    <x v="5"/>
    <s v="YO_EMP_SEM._Servicio_de_Apoyo_Integral_SSyO"/>
    <n v="5911"/>
    <n v="25"/>
    <n v="19760000"/>
    <n v="790400"/>
    <m/>
    <n v="25"/>
    <x v="1"/>
    <x v="3"/>
    <s v="Grupo objetivo del Programa/Componente"/>
    <s v="Personas Integrantes SSYO"/>
    <s v="SPP"/>
    <s v="Licitación Pública Regular"/>
    <n v="1"/>
    <n v="591101"/>
    <m/>
    <n v="14"/>
    <s v="13-591101-1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</r>
  <r>
    <x v="12"/>
    <s v="La Florida"/>
    <s v="Oriente"/>
    <x v="5"/>
    <s v="YO_EMP_SEM._Servicio_de_Apoyo_Integral_SSyO"/>
    <n v="5911"/>
    <n v="65"/>
    <n v="51376000"/>
    <n v="790400"/>
    <m/>
    <n v="65"/>
    <x v="1"/>
    <x v="3"/>
    <s v="Grupo objetivo del Programa/Componente"/>
    <s v="Personas Integrantes SSYO"/>
    <s v="SPP"/>
    <s v="Licitación Pública Regular"/>
    <n v="1"/>
    <n v="591101"/>
    <m/>
    <n v="15"/>
    <s v="13-591101-1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38532000"/>
    <m/>
    <m/>
    <m/>
    <m/>
    <m/>
    <n v="12844000"/>
    <m/>
    <m/>
    <n v="51376000"/>
    <n v="51376000"/>
    <s v="OK"/>
    <n v="2"/>
  </r>
  <r>
    <x v="12"/>
    <s v="La Reina"/>
    <s v="Oriente"/>
    <x v="5"/>
    <s v="YO_EMP_SEM._Servicio_de_Apoyo_Integral_SSyO"/>
    <n v="5911"/>
    <n v="25"/>
    <n v="19760000"/>
    <n v="790400"/>
    <m/>
    <n v="25"/>
    <x v="1"/>
    <x v="3"/>
    <s v="Grupo objetivo del Programa/Componente"/>
    <s v="Personas Integrantes SSYO"/>
    <s v="SPP"/>
    <s v="Licitación Pública Regular"/>
    <n v="1"/>
    <n v="591101"/>
    <m/>
    <n v="15"/>
    <s v="13-591101-1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4820000"/>
    <m/>
    <m/>
    <m/>
    <m/>
    <m/>
    <n v="4940000"/>
    <m/>
    <m/>
    <n v="19760000"/>
    <n v="19760000"/>
    <s v="OK"/>
    <n v="2"/>
  </r>
  <r>
    <x v="12"/>
    <s v="La Granja"/>
    <s v="Orien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16"/>
    <s v="13-591101-16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Ñuñoa"/>
    <s v="Oriente"/>
    <x v="5"/>
    <s v="YO_EMP_SEM._Servicio_de_Apoyo_Integral_SSyO"/>
    <n v="5911"/>
    <n v="50"/>
    <n v="23250000"/>
    <n v="465000"/>
    <m/>
    <n v="50"/>
    <x v="1"/>
    <x v="3"/>
    <s v="Grupo objetivo del Programa/Componente"/>
    <s v="Personas Integrantes SSYO"/>
    <s v="SPP"/>
    <s v="Licitación Pública Regular"/>
    <n v="1"/>
    <n v="591101"/>
    <m/>
    <n v="18"/>
    <s v="13-591101-18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17437500"/>
    <m/>
    <m/>
    <m/>
    <m/>
    <m/>
    <n v="5812500"/>
    <m/>
    <m/>
    <n v="23250000"/>
    <n v="23250000"/>
    <s v="OK"/>
    <n v="2"/>
  </r>
  <r>
    <x v="12"/>
    <s v="Peñalolén"/>
    <s v="Oriente"/>
    <x v="5"/>
    <s v="YO_EMP_SEM._Servicio_de_Apoyo_Integral_SSyO"/>
    <n v="5911"/>
    <n v="30"/>
    <n v="38750000"/>
    <n v="1291667"/>
    <m/>
    <n v="30"/>
    <x v="1"/>
    <x v="3"/>
    <s v="Grupo objetivo del Programa/Componente"/>
    <s v="Personas Integrantes SSYO"/>
    <s v="SPP"/>
    <s v="Licitación Pública Regular"/>
    <n v="1"/>
    <n v="591101"/>
    <m/>
    <n v="17"/>
    <s v="13-591101-17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062500"/>
    <m/>
    <m/>
    <m/>
    <m/>
    <m/>
    <n v="9687500"/>
    <m/>
    <m/>
    <n v="38750000"/>
    <n v="38750000"/>
    <s v="OK"/>
    <n v="2"/>
  </r>
  <r>
    <x v="12"/>
    <s v="San Joaquín"/>
    <s v="Oriente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1"/>
    <n v="591101"/>
    <m/>
    <n v="18"/>
    <s v="13-591101-18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</r>
  <r>
    <x v="12"/>
    <s v="Cerro Navia"/>
    <s v="Poniente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1"/>
    <n v="591101"/>
    <m/>
    <n v="19"/>
    <s v="13-591101-19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</r>
  <r>
    <x v="12"/>
    <s v="Estación Central"/>
    <s v="Poniente"/>
    <x v="5"/>
    <s v="YO_EMP_SEM._Servicio_de_Apoyo_Integral_SSyO"/>
    <n v="5911"/>
    <n v="35"/>
    <n v="27125000"/>
    <n v="775000"/>
    <m/>
    <n v="35"/>
    <x v="1"/>
    <x v="3"/>
    <s v="Grupo objetivo del Programa/Componente"/>
    <s v="Personas Integrantes SSYO"/>
    <s v="SPP"/>
    <s v="Licitación Pública Regular"/>
    <n v="1"/>
    <n v="591101"/>
    <m/>
    <n v="20"/>
    <s v="13-591101-20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0343750"/>
    <m/>
    <m/>
    <m/>
    <m/>
    <m/>
    <n v="6781250"/>
    <m/>
    <m/>
    <n v="27125000"/>
    <n v="27125000"/>
    <s v="OK"/>
    <n v="2"/>
  </r>
  <r>
    <x v="12"/>
    <s v="Pudahuel"/>
    <s v="Poniente"/>
    <x v="5"/>
    <s v="YO_EMP_SEM._Servicio_de_Apoyo_Integral_SSyO"/>
    <n v="5911"/>
    <n v="45"/>
    <n v="34875000"/>
    <n v="775000"/>
    <m/>
    <n v="45"/>
    <x v="1"/>
    <x v="3"/>
    <s v="Grupo objetivo del Programa/Componente"/>
    <s v="Personas Integrantes SSYO"/>
    <s v="SPP"/>
    <s v="Licitación Pública Regular"/>
    <n v="1"/>
    <n v="591101"/>
    <m/>
    <n v="20"/>
    <s v="13-591101-20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156250"/>
    <m/>
    <m/>
    <m/>
    <m/>
    <m/>
    <n v="8718750"/>
    <m/>
    <m/>
    <n v="34875000"/>
    <n v="34875000"/>
    <s v="OK"/>
    <n v="2"/>
  </r>
  <r>
    <x v="12"/>
    <s v="Lo Prado"/>
    <s v="Poniente"/>
    <x v="5"/>
    <s v="YO_EMP_SEM._Servicio_de_Apoyo_Integral_SSyO"/>
    <n v="5911"/>
    <n v="45"/>
    <n v="35568000"/>
    <n v="790400"/>
    <m/>
    <n v="45"/>
    <x v="1"/>
    <x v="3"/>
    <s v="Grupo objetivo del Programa/Componente"/>
    <s v="Personas Integrantes SSYO"/>
    <s v="SPP"/>
    <s v="Licitación Pública Regular"/>
    <n v="1"/>
    <n v="591101"/>
    <m/>
    <n v="21"/>
    <s v="13-591101-2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</r>
  <r>
    <x v="12"/>
    <s v="Quinta Normal"/>
    <s v="Poniente"/>
    <x v="5"/>
    <s v="YO_EMP_SEM._Servicio_de_Apoyo_Integral_SSyO"/>
    <n v="5911"/>
    <n v="45"/>
    <n v="35568000"/>
    <n v="790400"/>
    <m/>
    <n v="45"/>
    <x v="1"/>
    <x v="3"/>
    <s v="Grupo objetivo del Programa/Componente"/>
    <s v="Personas Integrantes SSYO"/>
    <s v="SPP"/>
    <s v="Licitación Pública Regular"/>
    <n v="1"/>
    <n v="591101"/>
    <m/>
    <n v="21"/>
    <s v="13-591101-21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6676000"/>
    <m/>
    <m/>
    <m/>
    <m/>
    <m/>
    <n v="8892000"/>
    <m/>
    <m/>
    <n v="35568000"/>
    <n v="35568000"/>
    <s v="OK"/>
    <n v="2"/>
  </r>
  <r>
    <x v="12"/>
    <s v="Renca"/>
    <s v="Poniente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1"/>
    <n v="591101"/>
    <m/>
    <n v="22"/>
    <s v="13-591101-22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</r>
  <r>
    <x v="12"/>
    <s v="Cerrillos"/>
    <s v="Sur Ponien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23"/>
    <s v="13-591101-23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Maipú"/>
    <s v="Sur Ponien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23"/>
    <s v="13-591101-23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El Bosque"/>
    <s v="Sur Poniente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1"/>
    <n v="591101"/>
    <m/>
    <n v="24"/>
    <s v="13-591101-24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53352000"/>
    <m/>
    <m/>
    <m/>
    <m/>
    <m/>
    <n v="17784000"/>
    <m/>
    <m/>
    <n v="71136000"/>
    <n v="71136000"/>
    <s v="OK"/>
    <n v="2"/>
  </r>
  <r>
    <x v="12"/>
    <s v="La Cisterna"/>
    <s v="Sur Ponien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25"/>
    <s v="13-591101-2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Lo Espejo"/>
    <s v="Sur Ponien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1"/>
    <n v="591101"/>
    <m/>
    <n v="25"/>
    <s v="13-591101-25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250000"/>
    <m/>
    <m/>
    <m/>
    <m/>
    <m/>
    <n v="7750000"/>
    <m/>
    <m/>
    <n v="31000000"/>
    <n v="31000000"/>
    <s v="OK"/>
    <n v="2"/>
  </r>
  <r>
    <x v="12"/>
    <s v="Pedro Aguirre Cerda"/>
    <s v="Sur Poniente"/>
    <x v="5"/>
    <s v="YO_EMP_SEM._Servicio_de_Apoyo_Integral_SSyO"/>
    <n v="5911"/>
    <n v="50"/>
    <n v="31616000"/>
    <n v="632320"/>
    <m/>
    <n v="50"/>
    <x v="1"/>
    <x v="3"/>
    <s v="Grupo objetivo del Programa/Componente"/>
    <s v="Personas Integrantes SSYO"/>
    <s v="SPP"/>
    <s v="Licitación Pública Regular"/>
    <n v="1"/>
    <n v="591101"/>
    <m/>
    <n v="26"/>
    <s v="13-591101-26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3712000"/>
    <m/>
    <m/>
    <m/>
    <m/>
    <m/>
    <n v="7904000"/>
    <m/>
    <m/>
    <n v="31616000"/>
    <n v="31616000"/>
    <s v="OK"/>
    <n v="2"/>
  </r>
  <r>
    <x v="12"/>
    <s v="San Miguel"/>
    <s v="Sur Poniente"/>
    <x v="5"/>
    <s v="YO_EMP_SEM._Servicio_de_Apoyo_Integral_SSyO"/>
    <n v="5911"/>
    <n v="40"/>
    <n v="39520000"/>
    <n v="988000"/>
    <m/>
    <n v="40"/>
    <x v="1"/>
    <x v="3"/>
    <s v="Grupo objetivo del Programa/Componente"/>
    <s v="Personas Integrantes SSYO"/>
    <s v="SPP"/>
    <s v="Licitación Pública Regular"/>
    <n v="1"/>
    <n v="591101"/>
    <m/>
    <n v="26"/>
    <s v="13-591101-26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29640000"/>
    <m/>
    <m/>
    <m/>
    <m/>
    <m/>
    <n v="9880000"/>
    <m/>
    <m/>
    <n v="39520000"/>
    <n v="39520000"/>
    <s v="OK"/>
    <n v="2"/>
  </r>
  <r>
    <x v="12"/>
    <s v="San Ramón"/>
    <s v="Sur Ponien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1"/>
    <n v="591101"/>
    <m/>
    <n v="27"/>
    <s v="13-591101-27-22"/>
    <m/>
    <d v="2022-03-15T00:00:00"/>
    <n v="17"/>
    <d v="2022-04-01T00:00:00"/>
    <d v="2022-01-25T00:00:00"/>
    <n v="28"/>
    <d v="2022-02-22T00:00:00"/>
    <d v="2022-02-23T00:00:00"/>
    <n v="27"/>
    <d v="2022-03-22T00:00:00"/>
    <d v="2022-03-25T00:00:00"/>
    <n v="24"/>
    <d v="2022-04-18T00:00:00"/>
    <n v="9"/>
    <d v="2023-01-18T00:00:00"/>
    <d v="2023-03-19T00:00:00"/>
    <m/>
    <m/>
    <m/>
    <n v="46500000"/>
    <m/>
    <m/>
    <m/>
    <m/>
    <m/>
    <n v="15500000"/>
    <m/>
    <m/>
    <n v="62000000"/>
    <n v="62000000"/>
    <s v="OK"/>
    <n v="2"/>
  </r>
  <r>
    <x v="12"/>
    <s v="Regional/Provincial"/>
    <s v="Norte"/>
    <x v="5"/>
    <s v="YO_EMP_SEM._Servicio_de_Apoyo_Integral_SSyO"/>
    <n v="5911"/>
    <n v="90"/>
    <n v="74700000"/>
    <n v="830000"/>
    <m/>
    <n v="90"/>
    <x v="1"/>
    <x v="3"/>
    <s v="Adultos mayores"/>
    <s v="Personas  Mayores Participantes Programa Vinculos (SSyO)"/>
    <s v="Listado Predeterminado con SPP"/>
    <s v="Renovación de Contrato"/>
    <n v="2"/>
    <n v="591102"/>
    <m/>
    <n v="1"/>
    <s v="13-591102-01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</r>
  <r>
    <x v="12"/>
    <s v="Regional/Provincial"/>
    <s v="Centro Norte"/>
    <x v="5"/>
    <s v="YO_EMP_SEM._Servicio_de_Apoyo_Integral_SSyO"/>
    <n v="5911"/>
    <n v="90"/>
    <n v="74700000"/>
    <n v="830000"/>
    <m/>
    <n v="90"/>
    <x v="1"/>
    <x v="3"/>
    <s v="Adultos mayores"/>
    <s v="Personas  Mayores Participantes Programa Vinculos (SSyO)"/>
    <s v="Listado Predeterminado con SPP"/>
    <s v="Renovación de Contrato"/>
    <n v="2"/>
    <n v="591102"/>
    <m/>
    <n v="2"/>
    <s v="13-591102-02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</r>
  <r>
    <x v="12"/>
    <s v="Regional/Provincial"/>
    <s v="Poniente"/>
    <x v="5"/>
    <s v="YO_EMP_SEM._Servicio_de_Apoyo_Integral_SSyO"/>
    <n v="5911"/>
    <n v="90"/>
    <n v="74700000"/>
    <n v="830000"/>
    <m/>
    <n v="90"/>
    <x v="1"/>
    <x v="3"/>
    <s v="Adultos mayores"/>
    <s v="Personas  Mayores Participantes Programa Vinculos (SSyO)"/>
    <s v="Listado Predeterminado con SPP"/>
    <s v="Renovación de Contrato"/>
    <n v="2"/>
    <n v="591102"/>
    <m/>
    <n v="3"/>
    <s v="13-591102-03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</r>
  <r>
    <x v="12"/>
    <s v="Regional/Provincial"/>
    <s v="Oriente"/>
    <x v="5"/>
    <s v="YO_EMP_SEM._Servicio_de_Apoyo_Integral_SSyO"/>
    <n v="5911"/>
    <n v="90"/>
    <n v="74700000"/>
    <n v="830000"/>
    <m/>
    <n v="90"/>
    <x v="1"/>
    <x v="3"/>
    <s v="Adultos mayores"/>
    <s v="Personas  Mayores Participantes Programa Vinculos (SSyO)"/>
    <s v="Listado Predeterminado con SPP"/>
    <s v="Renovación de Contrato"/>
    <n v="2"/>
    <n v="591102"/>
    <m/>
    <n v="4"/>
    <s v="13-591102-04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</r>
  <r>
    <x v="12"/>
    <s v="Regional/Provincial"/>
    <s v="Sur"/>
    <x v="5"/>
    <s v="YO_EMP_SEM._Servicio_de_Apoyo_Integral_SSyO"/>
    <n v="5911"/>
    <n v="90"/>
    <n v="74700000"/>
    <n v="830000"/>
    <m/>
    <n v="90"/>
    <x v="1"/>
    <x v="3"/>
    <s v="Adultos mayores"/>
    <s v="Personas  Mayores Participantes Programa Vinculos (SSyO)"/>
    <s v="Listado Predeterminado con SPP"/>
    <s v="Renovación de Contrato"/>
    <n v="2"/>
    <n v="591102"/>
    <m/>
    <n v="5"/>
    <s v="13-591102-05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2290000"/>
    <m/>
    <m/>
    <m/>
    <m/>
    <n v="22410000"/>
    <m/>
    <m/>
    <n v="74700000"/>
    <n v="74700000"/>
    <s v="OK"/>
    <n v="2"/>
  </r>
  <r>
    <x v="12"/>
    <s v="Regional/Provincial"/>
    <s v="Regional Calle"/>
    <x v="5"/>
    <s v="YO_EMP_SEM._Servicio_de_Apoyo_Integral_SSyO"/>
    <n v="5911"/>
    <n v="80"/>
    <n v="66784000"/>
    <n v="834800"/>
    <m/>
    <n v="80"/>
    <x v="1"/>
    <x v="3"/>
    <s v="Grupo objetivo del Programa/Componente"/>
    <s v="Personas en Situacion Calle - Programa Calle SSYO"/>
    <s v="Listado Predeterminado con SPP"/>
    <s v="Renovación de Contrato"/>
    <n v="3"/>
    <n v="591103"/>
    <m/>
    <n v="1"/>
    <s v="13-591103-01-22"/>
    <m/>
    <d v="2022-03-15T00:00:00"/>
    <n v="17"/>
    <d v="2022-04-01T00:00:00"/>
    <m/>
    <m/>
    <s v="--"/>
    <m/>
    <m/>
    <s v="--"/>
    <m/>
    <m/>
    <d v="2022-04-22T00:00:00"/>
    <n v="8"/>
    <d v="2022-12-22T00:00:00"/>
    <d v="2023-02-20T00:00:00"/>
    <m/>
    <m/>
    <m/>
    <m/>
    <n v="50088000"/>
    <m/>
    <m/>
    <m/>
    <m/>
    <n v="16696000"/>
    <m/>
    <m/>
    <n v="66784000"/>
    <n v="66784000"/>
    <s v="OK"/>
    <n v="2"/>
  </r>
  <r>
    <x v="12"/>
    <s v="Regional/Provincial"/>
    <s v="Regional Abriendo Caminos"/>
    <x v="5"/>
    <s v="YO_EMP_SEM._Servicio_de_Apoyo_Integral_SSyO"/>
    <n v="5911"/>
    <n v="90"/>
    <n v="70200000"/>
    <n v="780000"/>
    <m/>
    <n v="90"/>
    <x v="1"/>
    <x v="3"/>
    <s v="Grupo objetivo del Programa/Componente"/>
    <s v="Participantes Programa Abriendo Caminos SSYO"/>
    <s v="Listado Predeterminado con SPP"/>
    <s v="Renovación de Contrato"/>
    <n v="4"/>
    <n v="591104"/>
    <m/>
    <n v="4"/>
    <s v="13-591104-04-22"/>
    <m/>
    <d v="2022-03-15T00:00:00"/>
    <n v="17"/>
    <d v="2022-04-01T00:00:00"/>
    <m/>
    <m/>
    <s v="--"/>
    <m/>
    <m/>
    <s v="--"/>
    <m/>
    <m/>
    <d v="2022-05-20T00:00:00"/>
    <n v="9"/>
    <d v="2023-02-20T00:00:00"/>
    <d v="2023-04-21T00:00:00"/>
    <m/>
    <m/>
    <m/>
    <m/>
    <n v="49140000"/>
    <m/>
    <m/>
    <m/>
    <m/>
    <m/>
    <n v="21060000"/>
    <m/>
    <n v="70200000"/>
    <n v="70200000"/>
    <s v="OK"/>
    <n v="2"/>
  </r>
  <r>
    <x v="12"/>
    <s v="Curacaví"/>
    <s v="Melipilla"/>
    <x v="5"/>
    <s v="YO_EMP_SEM._Servicio_de_Apoyo_Integral_SSyO"/>
    <n v="5911"/>
    <n v="35"/>
    <n v="27512625"/>
    <n v="786075"/>
    <m/>
    <n v="35"/>
    <x v="1"/>
    <x v="3"/>
    <s v="Grupo objetivo del Programa/Componente"/>
    <s v="Personas Integrantes SSYO"/>
    <s v="SPP"/>
    <s v="Licitación Pública Regular"/>
    <n v="5"/>
    <n v="591105"/>
    <m/>
    <n v="1"/>
    <s v="13-591105-01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</r>
  <r>
    <x v="12"/>
    <s v="Melipilla"/>
    <s v="Melipilla"/>
    <x v="5"/>
    <s v="YO_EMP_SEM._Servicio_de_Apoyo_Integral_SSyO"/>
    <n v="5911"/>
    <n v="25"/>
    <n v="19651875"/>
    <n v="786075"/>
    <m/>
    <n v="25"/>
    <x v="1"/>
    <x v="3"/>
    <s v="Grupo objetivo del Programa/Componente"/>
    <s v="Personas Integrantes SSYO"/>
    <s v="SPP"/>
    <s v="Licitación Pública Regular"/>
    <n v="5"/>
    <n v="591105"/>
    <m/>
    <n v="1"/>
    <s v="13-591105-01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4738906"/>
    <m/>
    <m/>
    <m/>
    <m/>
    <n v="4912969"/>
    <m/>
    <n v="19651875"/>
    <n v="19651875"/>
    <s v="OK"/>
    <n v="2"/>
  </r>
  <r>
    <x v="12"/>
    <s v="María Pinto"/>
    <s v="Melipilla"/>
    <x v="5"/>
    <s v="YO_EMP_SEM._Servicio_de_Apoyo_Integral_SSyO"/>
    <n v="5911"/>
    <n v="20"/>
    <n v="15721500"/>
    <n v="786075"/>
    <m/>
    <n v="20"/>
    <x v="1"/>
    <x v="3"/>
    <s v="Grupo objetivo del Programa/Componente"/>
    <s v="Personas Integrantes SSYO"/>
    <s v="SPP"/>
    <s v="Licitación Pública Regular"/>
    <n v="5"/>
    <n v="591105"/>
    <m/>
    <n v="1"/>
    <s v="13-591105-01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</r>
  <r>
    <x v="12"/>
    <s v="Talagante"/>
    <s v="Talagante"/>
    <x v="5"/>
    <s v="YO_EMP_SEM._Servicio_de_Apoyo_Integral_SSyO"/>
    <n v="5911"/>
    <n v="15"/>
    <n v="11791125"/>
    <n v="786075"/>
    <m/>
    <n v="15"/>
    <x v="1"/>
    <x v="3"/>
    <s v="Grupo objetivo del Programa/Componente"/>
    <s v="Personas Integrantes SSYO"/>
    <s v="SPP"/>
    <s v="Licitación Pública Regular"/>
    <n v="5"/>
    <n v="591105"/>
    <m/>
    <n v="2"/>
    <s v="13-591105-02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8843344"/>
    <m/>
    <m/>
    <m/>
    <m/>
    <n v="2947781"/>
    <m/>
    <n v="11791125"/>
    <n v="11791125"/>
    <s v="OK"/>
    <n v="2"/>
  </r>
  <r>
    <x v="12"/>
    <s v="Peñaflor"/>
    <s v="Talagante"/>
    <x v="5"/>
    <s v="YO_EMP_SEM._Servicio_de_Apoyo_Integral_SSyO"/>
    <n v="5911"/>
    <n v="35"/>
    <n v="27512625"/>
    <n v="786075"/>
    <m/>
    <n v="35"/>
    <x v="1"/>
    <x v="3"/>
    <s v="Grupo objetivo del Programa/Componente"/>
    <s v="Personas Integrantes SSYO"/>
    <s v="SPP"/>
    <s v="Licitación Pública Regular"/>
    <n v="5"/>
    <n v="591105"/>
    <m/>
    <n v="2"/>
    <s v="13-591105-02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0634469"/>
    <m/>
    <m/>
    <m/>
    <m/>
    <n v="6878156"/>
    <m/>
    <n v="27512625"/>
    <n v="27512625"/>
    <s v="OK"/>
    <n v="2"/>
  </r>
  <r>
    <x v="12"/>
    <s v="Isla De Maipo"/>
    <s v="Talagante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5"/>
    <n v="591105"/>
    <m/>
    <n v="2"/>
    <s v="13-591105-02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</r>
  <r>
    <x v="12"/>
    <s v="Colina"/>
    <s v="Chacabuco 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5"/>
    <n v="591105"/>
    <m/>
    <n v="3"/>
    <s v="13-591105-03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</r>
  <r>
    <x v="12"/>
    <s v="Lampa "/>
    <s v="Chacabuco 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5"/>
    <n v="591105"/>
    <m/>
    <n v="3"/>
    <s v="13-591105-03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</r>
  <r>
    <x v="12"/>
    <s v="Tiltil"/>
    <s v="Chacabuco "/>
    <x v="5"/>
    <s v="YO_EMP_SEM._Servicio_de_Apoyo_Integral_SSyO"/>
    <n v="5911"/>
    <n v="20"/>
    <n v="15721500"/>
    <n v="786075"/>
    <m/>
    <n v="20"/>
    <x v="1"/>
    <x v="3"/>
    <s v="Grupo objetivo del Programa/Componente"/>
    <s v="Personas Integrantes SSYO"/>
    <s v="SPP"/>
    <s v="Licitación Pública Regular"/>
    <n v="5"/>
    <n v="591105"/>
    <m/>
    <n v="3"/>
    <s v="13-591105-03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</r>
  <r>
    <x v="12"/>
    <s v="Puente Alto"/>
    <s v="Cordillera Sur"/>
    <x v="5"/>
    <s v="YO_EMP_SEM._Servicio_de_Apoyo_Integral_SSyO"/>
    <n v="5911"/>
    <n v="90"/>
    <n v="71136000"/>
    <n v="790400"/>
    <m/>
    <n v="90"/>
    <x v="1"/>
    <x v="3"/>
    <s v="Grupo objetivo del Programa/Componente"/>
    <s v="Personas Integrantes SSYO"/>
    <s v="SPP"/>
    <s v="Licitación Pública Regular"/>
    <n v="5"/>
    <n v="591105"/>
    <m/>
    <n v="4"/>
    <s v="13-591105-04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53352000"/>
    <m/>
    <m/>
    <m/>
    <m/>
    <n v="17784000"/>
    <m/>
    <n v="71136000"/>
    <n v="71136000"/>
    <s v="OK"/>
    <n v="2"/>
  </r>
  <r>
    <x v="12"/>
    <s v="Buin"/>
    <s v="Maipo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5"/>
    <n v="591105"/>
    <m/>
    <n v="5"/>
    <s v="13-591105-0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</r>
  <r>
    <x v="12"/>
    <s v="Paine"/>
    <s v="Maipo"/>
    <x v="5"/>
    <s v="YO_EMP_SEM._Servicio_de_Apoyo_Integral_SSyO"/>
    <n v="5911"/>
    <n v="20"/>
    <n v="15721500"/>
    <n v="786075"/>
    <m/>
    <n v="20"/>
    <x v="1"/>
    <x v="3"/>
    <s v="Grupo objetivo del Programa/Componente"/>
    <s v="Personas Integrantes SSYO"/>
    <s v="SPP"/>
    <s v="Licitación Pública Regular"/>
    <n v="5"/>
    <n v="591105"/>
    <m/>
    <n v="5"/>
    <s v="13-591105-0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791125"/>
    <m/>
    <m/>
    <m/>
    <m/>
    <n v="3930375"/>
    <m/>
    <n v="15721500"/>
    <n v="15721500"/>
    <s v="OK"/>
    <n v="2"/>
  </r>
  <r>
    <x v="12"/>
    <s v="Calera De Tango"/>
    <s v="Maipo"/>
    <x v="5"/>
    <s v="YO_EMP_SEM._Servicio_de_Apoyo_Integral_SSyO"/>
    <n v="5911"/>
    <n v="30"/>
    <n v="23582250"/>
    <n v="786075"/>
    <m/>
    <n v="30"/>
    <x v="1"/>
    <x v="3"/>
    <s v="Grupo objetivo del Programa/Componente"/>
    <s v="Personas Integrantes SSYO"/>
    <s v="SPP"/>
    <s v="Licitación Pública Regular"/>
    <n v="5"/>
    <n v="591105"/>
    <m/>
    <n v="5"/>
    <s v="13-591105-0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686688"/>
    <m/>
    <m/>
    <m/>
    <m/>
    <n v="5895562"/>
    <m/>
    <n v="23582250"/>
    <n v="23582250"/>
    <s v="OK"/>
    <n v="2"/>
  </r>
  <r>
    <x v="12"/>
    <s v="La Pintana"/>
    <s v="Cordillera Sur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5"/>
    <n v="591105"/>
    <m/>
    <n v="6"/>
    <s v="13-591105-06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</r>
  <r>
    <x v="12"/>
    <s v="San Bernardo"/>
    <s v="Maipo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5"/>
    <n v="591105"/>
    <m/>
    <n v="7"/>
    <s v="13-591105-07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</r>
  <r>
    <x v="12"/>
    <s v="Conchalí"/>
    <s v="Centro Nor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5"/>
    <n v="591105"/>
    <m/>
    <n v="8"/>
    <s v="13-591105-08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</r>
  <r>
    <x v="12"/>
    <s v="Huechuraba"/>
    <s v="Centro Nor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5"/>
    <n v="591105"/>
    <m/>
    <n v="8"/>
    <s v="13-591105-08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</r>
  <r>
    <x v="12"/>
    <s v="Recoleta"/>
    <s v="Centro Nor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9"/>
    <s v="13-591105-09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Santiago"/>
    <s v="Centro Nor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9"/>
    <s v="13-591105-09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Independencia"/>
    <s v="Centro Nor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5"/>
    <n v="591105"/>
    <m/>
    <n v="9"/>
    <s v="13-591105-09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</r>
  <r>
    <x v="12"/>
    <s v="Las Condes"/>
    <s v="Orien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10"/>
    <s v="13-591105-10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La Florida"/>
    <s v="Oriente"/>
    <x v="5"/>
    <s v="YO_EMP_SEM._Servicio_de_Apoyo_Integral_SSyO"/>
    <n v="5911"/>
    <n v="60"/>
    <n v="46500000"/>
    <n v="775000"/>
    <m/>
    <n v="60"/>
    <x v="1"/>
    <x v="3"/>
    <s v="Grupo objetivo del Programa/Componente"/>
    <s v="Personas Integrantes SSYO"/>
    <s v="SPP"/>
    <s v="Licitación Pública Regular"/>
    <n v="5"/>
    <n v="591105"/>
    <m/>
    <n v="10"/>
    <s v="13-591105-10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34875000"/>
    <m/>
    <m/>
    <m/>
    <m/>
    <n v="11625000"/>
    <m/>
    <n v="46500000"/>
    <n v="46500000"/>
    <s v="OK"/>
    <n v="2"/>
  </r>
  <r>
    <x v="12"/>
    <s v="La Granja"/>
    <s v="Oriente"/>
    <x v="5"/>
    <s v="YO_EMP_SEM._Servicio_de_Apoyo_Integral_SSyO"/>
    <n v="5911"/>
    <n v="20"/>
    <n v="15808000"/>
    <n v="790400"/>
    <m/>
    <n v="20"/>
    <x v="1"/>
    <x v="3"/>
    <s v="Grupo objetivo del Programa/Componente"/>
    <s v="Personas Integrantes SSYO"/>
    <s v="SPP"/>
    <s v="Licitación Pública Regular"/>
    <n v="5"/>
    <n v="591105"/>
    <m/>
    <n v="11"/>
    <s v="13-591105-11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</r>
  <r>
    <x v="12"/>
    <s v="Peñalolén"/>
    <s v="Oriente"/>
    <x v="5"/>
    <s v="YO_EMP_SEM._Servicio_de_Apoyo_Integral_SSyO"/>
    <n v="5911"/>
    <n v="70"/>
    <n v="55328000"/>
    <n v="790400"/>
    <m/>
    <n v="70"/>
    <x v="1"/>
    <x v="3"/>
    <s v="Grupo objetivo del Programa/Componente"/>
    <s v="Personas Integrantes SSYO"/>
    <s v="SPP"/>
    <s v="Licitación Pública Regular"/>
    <n v="5"/>
    <n v="591105"/>
    <m/>
    <n v="11"/>
    <s v="13-591105-11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41496000"/>
    <m/>
    <m/>
    <m/>
    <m/>
    <n v="13832000"/>
    <m/>
    <n v="55328000"/>
    <n v="55328000"/>
    <s v="OK"/>
    <n v="2"/>
  </r>
  <r>
    <x v="12"/>
    <s v="Cerro Navia"/>
    <s v="Ponien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5"/>
    <n v="591105"/>
    <m/>
    <n v="12"/>
    <s v="13-591105-12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</r>
  <r>
    <x v="12"/>
    <s v="Estación Central"/>
    <s v="Poniente"/>
    <x v="5"/>
    <s v="YO_EMP_SEM._Servicio_de_Apoyo_Integral_SSyO"/>
    <n v="5911"/>
    <n v="30"/>
    <n v="23250000"/>
    <n v="775000"/>
    <m/>
    <n v="30"/>
    <x v="1"/>
    <x v="3"/>
    <s v="Grupo objetivo del Programa/Componente"/>
    <s v="Personas Integrantes SSYO"/>
    <s v="SPP"/>
    <s v="Licitación Pública Regular"/>
    <n v="5"/>
    <n v="591105"/>
    <m/>
    <n v="13"/>
    <s v="13-591105-13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7437500"/>
    <m/>
    <m/>
    <m/>
    <m/>
    <n v="5812500"/>
    <m/>
    <n v="23250000"/>
    <n v="23250000"/>
    <s v="OK"/>
    <n v="2"/>
  </r>
  <r>
    <x v="12"/>
    <s v="Pudahuel"/>
    <s v="Poniente"/>
    <x v="5"/>
    <s v="YO_EMP_SEM._Servicio_de_Apoyo_Integral_SSyO"/>
    <n v="5911"/>
    <n v="50"/>
    <n v="38750000"/>
    <n v="775000"/>
    <m/>
    <n v="50"/>
    <x v="1"/>
    <x v="3"/>
    <s v="Grupo objetivo del Programa/Componente"/>
    <s v="Personas Integrantes SSYO"/>
    <s v="SPP"/>
    <s v="Licitación Pública Regular"/>
    <n v="5"/>
    <n v="591105"/>
    <m/>
    <n v="13"/>
    <s v="13-591105-13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9062500"/>
    <m/>
    <m/>
    <m/>
    <m/>
    <n v="9687500"/>
    <m/>
    <n v="38750000"/>
    <n v="38750000"/>
    <s v="OK"/>
    <n v="2"/>
  </r>
  <r>
    <x v="12"/>
    <s v="Lo Prado"/>
    <s v="Poniente"/>
    <x v="5"/>
    <s v="YO_EMP_SEM._Servicio_de_Apoyo_Integral_SSyO"/>
    <n v="5911"/>
    <n v="35"/>
    <n v="27125000"/>
    <n v="775000"/>
    <m/>
    <n v="35"/>
    <x v="1"/>
    <x v="3"/>
    <s v="Grupo objetivo del Programa/Componente"/>
    <s v="Personas Integrantes SSYO"/>
    <s v="SPP"/>
    <s v="Licitación Pública Regular"/>
    <n v="5"/>
    <n v="591105"/>
    <m/>
    <n v="14"/>
    <s v="13-591105-14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0343750"/>
    <m/>
    <m/>
    <m/>
    <m/>
    <n v="6781250"/>
    <m/>
    <n v="27125000"/>
    <n v="27125000"/>
    <s v="OK"/>
    <n v="2"/>
  </r>
  <r>
    <x v="12"/>
    <s v="Quinta Normal"/>
    <s v="Poniente"/>
    <x v="5"/>
    <s v="YO_EMP_SEM._Servicio_de_Apoyo_Integral_SSyO"/>
    <n v="5911"/>
    <n v="25"/>
    <n v="19375000"/>
    <n v="775000"/>
    <m/>
    <n v="25"/>
    <x v="1"/>
    <x v="3"/>
    <s v="Grupo objetivo del Programa/Componente"/>
    <s v="Personas Integrantes SSYO"/>
    <s v="SPP"/>
    <s v="Licitación Pública Regular"/>
    <n v="5"/>
    <n v="591105"/>
    <m/>
    <n v="14"/>
    <s v="13-591105-14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4531250"/>
    <m/>
    <m/>
    <m/>
    <m/>
    <n v="4843750"/>
    <m/>
    <n v="19375000"/>
    <n v="19375000"/>
    <s v="OK"/>
    <n v="2"/>
  </r>
  <r>
    <x v="12"/>
    <s v="Renca"/>
    <s v="Ponien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14"/>
    <s v="13-591105-14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Cerrillos"/>
    <s v="Sur Ponien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15"/>
    <s v="13-591105-1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La Cisterna"/>
    <s v="Sur Poniente"/>
    <x v="5"/>
    <s v="YO_EMP_SEM._Servicio_de_Apoyo_Integral_SSyO"/>
    <n v="5911"/>
    <n v="20"/>
    <n v="15500000"/>
    <n v="775000"/>
    <m/>
    <n v="20"/>
    <x v="1"/>
    <x v="3"/>
    <s v="Grupo objetivo del Programa/Componente"/>
    <s v="Personas Integrantes SSYO"/>
    <s v="SPP"/>
    <s v="Licitación Pública Regular"/>
    <n v="5"/>
    <n v="591105"/>
    <m/>
    <n v="15"/>
    <s v="13-591105-1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625000"/>
    <m/>
    <m/>
    <m/>
    <m/>
    <n v="3875000"/>
    <m/>
    <n v="15500000"/>
    <n v="15500000"/>
    <s v="OK"/>
    <n v="2"/>
  </r>
  <r>
    <x v="12"/>
    <s v="Lo Espejo"/>
    <s v="Sur Poniente"/>
    <x v="5"/>
    <s v="YO_EMP_SEM._Servicio_de_Apoyo_Integral_SSyO"/>
    <n v="5911"/>
    <n v="40"/>
    <n v="31000000"/>
    <n v="775000"/>
    <m/>
    <n v="40"/>
    <x v="1"/>
    <x v="3"/>
    <s v="Grupo objetivo del Programa/Componente"/>
    <s v="Personas Integrantes SSYO"/>
    <s v="SPP"/>
    <s v="Licitación Pública Regular"/>
    <n v="5"/>
    <n v="591105"/>
    <m/>
    <n v="15"/>
    <s v="13-591105-15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3250000"/>
    <m/>
    <m/>
    <m/>
    <m/>
    <n v="7750000"/>
    <m/>
    <n v="31000000"/>
    <n v="31000000"/>
    <s v="OK"/>
    <n v="2"/>
  </r>
  <r>
    <x v="12"/>
    <s v="Maipú"/>
    <s v="Sur Poniente"/>
    <x v="5"/>
    <s v="YO_EMP_SEM._Servicio_de_Apoyo_Integral_SSyO"/>
    <n v="5911"/>
    <n v="80"/>
    <n v="62000000"/>
    <n v="775000"/>
    <m/>
    <n v="80"/>
    <x v="1"/>
    <x v="3"/>
    <s v="Grupo objetivo del Programa/Componente"/>
    <s v="Personas Integrantes SSYO"/>
    <s v="SPP"/>
    <s v="Licitación Pública Regular"/>
    <n v="5"/>
    <n v="591105"/>
    <m/>
    <n v="16"/>
    <s v="13-591105-16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46500000"/>
    <m/>
    <m/>
    <m/>
    <m/>
    <n v="15500000"/>
    <m/>
    <n v="62000000"/>
    <n v="62000000"/>
    <s v="OK"/>
    <n v="2"/>
  </r>
  <r>
    <x v="12"/>
    <s v="El Bosque"/>
    <s v="Sur Poniente"/>
    <x v="5"/>
    <s v="YO_EMP_SEM._Servicio_de_Apoyo_Integral_SSyO"/>
    <n v="5911"/>
    <n v="20"/>
    <n v="15808000"/>
    <n v="790400"/>
    <m/>
    <n v="20"/>
    <x v="1"/>
    <x v="3"/>
    <s v="Grupo objetivo del Programa/Componente"/>
    <s v="Personas Integrantes SSYO"/>
    <s v="SPP"/>
    <s v="Licitación Pública Regular"/>
    <n v="5"/>
    <n v="591105"/>
    <m/>
    <n v="17"/>
    <s v="13-591105-17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</r>
  <r>
    <x v="12"/>
    <s v="Pedro Aguirre Cerda"/>
    <s v="Sur Poniente"/>
    <x v="5"/>
    <s v="YO_EMP_SEM._Servicio_de_Apoyo_Integral_SSyO"/>
    <n v="5911"/>
    <n v="50"/>
    <n v="39520000"/>
    <n v="790400"/>
    <m/>
    <n v="50"/>
    <x v="1"/>
    <x v="3"/>
    <s v="Grupo objetivo del Programa/Componente"/>
    <s v="Personas Integrantes SSYO"/>
    <s v="SPP"/>
    <s v="Licitación Pública Regular"/>
    <n v="5"/>
    <n v="591105"/>
    <m/>
    <n v="17"/>
    <s v="13-591105-17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29640000"/>
    <m/>
    <m/>
    <m/>
    <m/>
    <n v="9880000"/>
    <m/>
    <n v="39520000"/>
    <n v="39520000"/>
    <s v="OK"/>
    <n v="2"/>
  </r>
  <r>
    <x v="12"/>
    <s v="San Ramón"/>
    <s v="Sur Poniente"/>
    <x v="5"/>
    <s v="YO_EMP_SEM._Servicio_de_Apoyo_Integral_SSyO"/>
    <n v="5911"/>
    <n v="20"/>
    <n v="15808000"/>
    <n v="790400"/>
    <m/>
    <n v="20"/>
    <x v="1"/>
    <x v="3"/>
    <s v="Grupo objetivo del Programa/Componente"/>
    <s v="Personas Integrantes SSYO"/>
    <s v="SPP"/>
    <s v="Licitación Pública Regular"/>
    <n v="5"/>
    <n v="591105"/>
    <m/>
    <n v="17"/>
    <s v="13-591105-17-22"/>
    <m/>
    <d v="2022-03-15T00:00:00"/>
    <n v="17"/>
    <d v="2022-04-01T00:00:00"/>
    <d v="2022-03-15T00:00:00"/>
    <n v="28"/>
    <d v="2022-04-12T00:00:00"/>
    <m/>
    <m/>
    <s v="--"/>
    <d v="2022-05-12T00:00:00"/>
    <n v="25"/>
    <d v="2022-06-06T00:00:00"/>
    <n v="9"/>
    <d v="2023-03-06T00:00:00"/>
    <d v="2023-05-05T00:00:00"/>
    <m/>
    <m/>
    <m/>
    <m/>
    <m/>
    <n v="11856000"/>
    <m/>
    <m/>
    <m/>
    <m/>
    <n v="3952000"/>
    <m/>
    <n v="15808000"/>
    <n v="15808000"/>
    <s v="OK"/>
    <n v="2"/>
  </r>
  <r>
    <x v="12"/>
    <s v="Quilicura"/>
    <s v="Centro Nor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"/>
    <s v="13-591106-0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Colina"/>
    <s v="Chacabuco 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"/>
    <s v="13-591106-0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Lampa "/>
    <s v="Chacabuco "/>
    <x v="5"/>
    <s v="YO_EMP_SEM._Servicio_de_Apoyo_Integral_SSyO"/>
    <n v="5911"/>
    <n v="12"/>
    <n v="10248000"/>
    <n v="854000"/>
    <m/>
    <n v="12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"/>
    <s v="13-591106-0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</r>
  <r>
    <x v="12"/>
    <s v="Tiltil"/>
    <s v="Chacabuco "/>
    <x v="5"/>
    <s v="YO_EMP_SEM._Servicio_de_Apoyo_Integral_SSyO"/>
    <n v="5911"/>
    <n v="8"/>
    <n v="6832000"/>
    <n v="854000"/>
    <m/>
    <n v="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"/>
    <s v="13-591106-0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</r>
  <r>
    <x v="12"/>
    <s v="La Pintana"/>
    <s v="Cordillera Sur"/>
    <x v="5"/>
    <s v="YO_EMP_SEM._Servicio_de_Apoyo_Integral_SSyO"/>
    <n v="5911"/>
    <n v="35"/>
    <n v="29890000"/>
    <n v="854000"/>
    <m/>
    <n v="3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2"/>
    <s v="13-591106-0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989000"/>
    <m/>
    <m/>
    <n v="26901000"/>
    <m/>
    <m/>
    <m/>
    <n v="29890000"/>
    <n v="29890000"/>
    <s v="OK"/>
    <n v="2"/>
  </r>
  <r>
    <x v="12"/>
    <s v="Pirque"/>
    <s v="Cordillera Sur"/>
    <x v="5"/>
    <s v="YO_EMP_SEM._Servicio_de_Apoyo_Integral_SSyO"/>
    <n v="5911"/>
    <n v="7"/>
    <n v="5978000"/>
    <n v="854000"/>
    <m/>
    <n v="7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2"/>
    <s v="13-591106-0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</r>
  <r>
    <x v="12"/>
    <s v="Puente Alto"/>
    <s v="Cordillera Sur"/>
    <x v="5"/>
    <s v="YO_EMP_SEM._Servicio_de_Apoyo_Integral_SSyO"/>
    <n v="5911"/>
    <n v="50"/>
    <n v="42700000"/>
    <n v="854000"/>
    <m/>
    <n v="5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2"/>
    <s v="13-591106-0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0"/>
    <m/>
    <m/>
    <n v="38430000"/>
    <m/>
    <m/>
    <m/>
    <n v="42700000"/>
    <n v="42700000"/>
    <s v="OK"/>
    <n v="2"/>
  </r>
  <r>
    <x v="12"/>
    <s v="San José de Maipo"/>
    <s v="Cordillera Sur"/>
    <x v="5"/>
    <s v="YO_EMP_SEM._Servicio_de_Apoyo_Integral_SSyO"/>
    <n v="5911"/>
    <n v="5"/>
    <n v="4270000"/>
    <n v="854000"/>
    <m/>
    <n v="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2"/>
    <s v="13-591106-0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</r>
  <r>
    <x v="12"/>
    <s v="Buin"/>
    <s v="Maipo"/>
    <x v="5"/>
    <s v="YO_EMP_SEM._Servicio_de_Apoyo_Integral_SSyO"/>
    <n v="5911"/>
    <n v="16"/>
    <n v="13664000"/>
    <n v="854000"/>
    <m/>
    <n v="16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3"/>
    <s v="13-591106-03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</r>
  <r>
    <x v="12"/>
    <s v="Calera De Tango"/>
    <s v="Maipo"/>
    <x v="5"/>
    <s v="YO_EMP_SEM._Servicio_de_Apoyo_Integral_SSyO"/>
    <n v="5911"/>
    <n v="8"/>
    <n v="6832000"/>
    <n v="854000"/>
    <m/>
    <n v="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3"/>
    <s v="13-591106-03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</r>
  <r>
    <x v="12"/>
    <s v="Paine"/>
    <s v="Maipo"/>
    <x v="5"/>
    <s v="YO_EMP_SEM._Servicio_de_Apoyo_Integral_SSyO"/>
    <n v="5911"/>
    <n v="12"/>
    <n v="10248000"/>
    <n v="854000"/>
    <m/>
    <n v="12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3"/>
    <s v="13-591106-03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</r>
  <r>
    <x v="12"/>
    <s v="San Bernardo"/>
    <s v="Maipo"/>
    <x v="5"/>
    <s v="YO_EMP_SEM._Servicio_de_Apoyo_Integral_SSyO"/>
    <n v="5911"/>
    <n v="30"/>
    <n v="25620000"/>
    <n v="854000"/>
    <m/>
    <n v="3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3"/>
    <s v="13-591106-03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</r>
  <r>
    <x v="12"/>
    <s v="Alhué"/>
    <s v="Melipilla"/>
    <x v="5"/>
    <s v="YO_EMP_SEM._Servicio_de_Apoyo_Integral_SSyO"/>
    <n v="5911"/>
    <n v="5"/>
    <n v="4270000"/>
    <n v="854000"/>
    <m/>
    <n v="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4"/>
    <s v="13-591106-04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</r>
  <r>
    <x v="12"/>
    <s v="Curacaví"/>
    <s v="Melipilla"/>
    <x v="5"/>
    <s v="YO_EMP_SEM._Servicio_de_Apoyo_Integral_SSyO"/>
    <n v="5911"/>
    <n v="8"/>
    <n v="6832000"/>
    <n v="854000"/>
    <m/>
    <n v="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4"/>
    <s v="13-591106-04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</r>
  <r>
    <x v="12"/>
    <s v="María Pinto"/>
    <s v="Melipilla"/>
    <x v="5"/>
    <s v="YO_EMP_SEM._Servicio_de_Apoyo_Integral_SSyO"/>
    <n v="5911"/>
    <n v="7"/>
    <n v="5978000"/>
    <n v="854000"/>
    <m/>
    <n v="7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4"/>
    <s v="13-591106-04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</r>
  <r>
    <x v="12"/>
    <s v="Melipilla"/>
    <s v="Melipilla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4"/>
    <s v="13-591106-04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San Pedro"/>
    <s v="Melipilla"/>
    <x v="5"/>
    <s v="YO_EMP_SEM._Servicio_de_Apoyo_Integral_SSyO"/>
    <n v="5911"/>
    <n v="7"/>
    <n v="5978000"/>
    <n v="854000"/>
    <m/>
    <n v="7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4"/>
    <s v="13-591106-04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</r>
  <r>
    <x v="12"/>
    <s v="El Monte"/>
    <s v="Talagante"/>
    <x v="5"/>
    <s v="YO_EMP_SEM._Servicio_de_Apoyo_Integral_SSyO"/>
    <n v="5911"/>
    <n v="10"/>
    <n v="8540000"/>
    <n v="854000"/>
    <m/>
    <n v="1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5"/>
    <s v="13-591106-05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</r>
  <r>
    <x v="12"/>
    <s v="Isla De Maipo"/>
    <s v="Talagante"/>
    <x v="5"/>
    <s v="YO_EMP_SEM._Servicio_de_Apoyo_Integral_SSyO"/>
    <n v="5911"/>
    <n v="8"/>
    <n v="6832000"/>
    <n v="854000"/>
    <m/>
    <n v="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5"/>
    <s v="13-591106-05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683200"/>
    <m/>
    <m/>
    <n v="6148800"/>
    <m/>
    <m/>
    <m/>
    <n v="6832000"/>
    <n v="6832000"/>
    <s v="OK"/>
    <n v="2"/>
  </r>
  <r>
    <x v="12"/>
    <s v="Padre Hurtado"/>
    <s v="Talagante"/>
    <x v="5"/>
    <s v="YO_EMP_SEM._Servicio_de_Apoyo_Integral_SSyO"/>
    <n v="5911"/>
    <n v="12"/>
    <n v="10248000"/>
    <n v="854000"/>
    <m/>
    <n v="12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5"/>
    <s v="13-591106-05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</r>
  <r>
    <x v="12"/>
    <s v="Peñaflor"/>
    <s v="Talagan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5"/>
    <s v="13-591106-05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Talagante"/>
    <s v="Talagan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5"/>
    <s v="13-591106-05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Conchalí"/>
    <s v="Centro Norte"/>
    <x v="5"/>
    <s v="YO_EMP_SEM._Servicio_de_Apoyo_Integral_SSyO"/>
    <n v="5911"/>
    <n v="16"/>
    <n v="13664000"/>
    <n v="854000"/>
    <m/>
    <n v="16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366400"/>
    <m/>
    <m/>
    <n v="12297600"/>
    <m/>
    <m/>
    <m/>
    <n v="13664000"/>
    <n v="13664000"/>
    <s v="OK"/>
    <n v="2"/>
  </r>
  <r>
    <x v="12"/>
    <s v="Huechuraba"/>
    <s v="Centro Nor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Independencia"/>
    <s v="Centro Norte"/>
    <x v="5"/>
    <s v="YO_EMP_SEM._Servicio_de_Apoyo_Integral_SSyO"/>
    <n v="5911"/>
    <n v="10"/>
    <n v="8540000"/>
    <n v="854000"/>
    <m/>
    <n v="1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854000"/>
    <m/>
    <m/>
    <n v="7686000"/>
    <m/>
    <m/>
    <m/>
    <n v="8540000"/>
    <n v="8540000"/>
    <s v="OK"/>
    <n v="2"/>
  </r>
  <r>
    <x v="12"/>
    <s v="Lo Barnechea"/>
    <s v="Centro Norte"/>
    <x v="5"/>
    <s v="YO_EMP_SEM._Servicio_de_Apoyo_Integral_SSyO"/>
    <n v="5911"/>
    <n v="5"/>
    <n v="4270000"/>
    <n v="854000"/>
    <m/>
    <n v="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</r>
  <r>
    <x v="12"/>
    <s v="Recoleta"/>
    <s v="Centro Nor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Santiago"/>
    <s v="Centro Norte"/>
    <x v="5"/>
    <s v="YO_EMP_SEM._Servicio_de_Apoyo_Integral_SSyO"/>
    <n v="5911"/>
    <n v="23"/>
    <n v="19642000"/>
    <n v="854000"/>
    <m/>
    <n v="23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6"/>
    <s v="13-591106-06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964200"/>
    <m/>
    <m/>
    <n v="17677800"/>
    <m/>
    <m/>
    <m/>
    <n v="19642000"/>
    <n v="19642000"/>
    <s v="OK"/>
    <n v="2"/>
  </r>
  <r>
    <x v="12"/>
    <s v="La Florida"/>
    <s v="Oriente"/>
    <x v="5"/>
    <s v="YO_EMP_SEM._Servicio_de_Apoyo_Integral_SSyO"/>
    <n v="5911"/>
    <n v="30"/>
    <n v="25620000"/>
    <n v="854000"/>
    <m/>
    <n v="3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7"/>
    <s v="13-591106-07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</r>
  <r>
    <x v="12"/>
    <s v="La Granja"/>
    <s v="Orien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7"/>
    <s v="13-591106-07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Macul"/>
    <s v="Orien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7"/>
    <s v="13-591106-07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La Reina"/>
    <s v="Oriente"/>
    <x v="5"/>
    <s v="YO_EMP_SEM._Servicio_de_Apoyo_Integral_SSyO"/>
    <n v="5911"/>
    <n v="7"/>
    <n v="5978000"/>
    <n v="854000"/>
    <m/>
    <n v="7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</r>
  <r>
    <x v="12"/>
    <s v="Las Condes"/>
    <s v="Oriente"/>
    <x v="5"/>
    <s v="YO_EMP_SEM._Servicio_de_Apoyo_Integral_SSyO"/>
    <n v="5911"/>
    <n v="5"/>
    <n v="4270000"/>
    <n v="854000"/>
    <m/>
    <n v="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</r>
  <r>
    <x v="12"/>
    <s v="Ñuñoa"/>
    <s v="Oriente"/>
    <x v="5"/>
    <s v="YO_EMP_SEM._Servicio_de_Apoyo_Integral_SSyO"/>
    <n v="5911"/>
    <n v="7"/>
    <n v="5978000"/>
    <n v="854000"/>
    <m/>
    <n v="7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597800"/>
    <m/>
    <m/>
    <n v="5380200"/>
    <m/>
    <m/>
    <m/>
    <n v="5978000"/>
    <n v="5978000"/>
    <s v="OK"/>
    <n v="2"/>
  </r>
  <r>
    <x v="12"/>
    <s v="Peñalolén"/>
    <s v="Oriente"/>
    <x v="5"/>
    <s v="YO_EMP_SEM._Servicio_de_Apoyo_Integral_SSyO"/>
    <n v="5911"/>
    <n v="25"/>
    <n v="21350000"/>
    <n v="854000"/>
    <m/>
    <n v="2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</r>
  <r>
    <x v="12"/>
    <s v="Providencia"/>
    <s v="Oriente"/>
    <x v="5"/>
    <s v="YO_EMP_SEM._Servicio_de_Apoyo_Integral_SSyO"/>
    <n v="5911"/>
    <n v="5"/>
    <n v="4270000"/>
    <n v="854000"/>
    <m/>
    <n v="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427000"/>
    <m/>
    <m/>
    <n v="3843000"/>
    <m/>
    <m/>
    <m/>
    <n v="4270000"/>
    <n v="4270000"/>
    <s v="OK"/>
    <n v="2"/>
  </r>
  <r>
    <x v="12"/>
    <s v="San Joaquín"/>
    <s v="Oriente"/>
    <x v="5"/>
    <s v="YO_EMP_SEM._Servicio_de_Apoyo_Integral_SSyO"/>
    <n v="5911"/>
    <n v="18"/>
    <n v="15372000"/>
    <n v="854000"/>
    <m/>
    <n v="1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8"/>
    <s v="13-591106-08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</r>
  <r>
    <x v="12"/>
    <s v="Cerro Navia"/>
    <s v="Poniente"/>
    <x v="5"/>
    <s v="YO_EMP_SEM._Servicio_de_Apoyo_Integral_SSyO"/>
    <n v="5911"/>
    <n v="30"/>
    <n v="25620000"/>
    <n v="854000"/>
    <m/>
    <n v="3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9"/>
    <s v="13-591106-09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562000"/>
    <m/>
    <m/>
    <n v="23058000"/>
    <m/>
    <m/>
    <m/>
    <n v="25620000"/>
    <n v="25620000"/>
    <s v="OK"/>
    <n v="2"/>
  </r>
  <r>
    <x v="12"/>
    <s v="Lo Prado"/>
    <s v="Ponien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9"/>
    <s v="13-591106-09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Quinta Normal"/>
    <s v="Poniente"/>
    <x v="5"/>
    <s v="YO_EMP_SEM._Servicio_de_Apoyo_Integral_SSyO"/>
    <n v="5911"/>
    <n v="15"/>
    <n v="12810000"/>
    <n v="854000"/>
    <m/>
    <n v="1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9"/>
    <s v="13-591106-09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281000"/>
    <m/>
    <m/>
    <n v="11529000"/>
    <m/>
    <m/>
    <m/>
    <n v="12810000"/>
    <n v="12810000"/>
    <s v="OK"/>
    <n v="2"/>
  </r>
  <r>
    <x v="12"/>
    <s v="Estación Central"/>
    <s v="Ponien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0"/>
    <s v="13-591106-10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Pudahuel"/>
    <s v="Ponien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0"/>
    <s v="13-591106-10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Renca"/>
    <s v="Poniente"/>
    <x v="5"/>
    <s v="YO_EMP_SEM._Servicio_de_Apoyo_Integral_SSyO"/>
    <n v="5911"/>
    <n v="25"/>
    <n v="21350000"/>
    <n v="854000"/>
    <m/>
    <n v="2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0"/>
    <s v="13-591106-10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</r>
  <r>
    <x v="12"/>
    <s v="Cerrillos"/>
    <s v="Sur Poniente"/>
    <x v="5"/>
    <s v="YO_EMP_SEM._Servicio_de_Apoyo_Integral_SSyO"/>
    <n v="5911"/>
    <n v="13"/>
    <n v="11102000"/>
    <n v="854000"/>
    <m/>
    <n v="13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1"/>
    <s v="13-591106-1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110200"/>
    <m/>
    <m/>
    <n v="9991800"/>
    <m/>
    <m/>
    <m/>
    <n v="11102000"/>
    <n v="11102000"/>
    <s v="OK"/>
    <n v="2"/>
  </r>
  <r>
    <x v="12"/>
    <s v="El Bosque"/>
    <s v="Sur Poniente"/>
    <x v="5"/>
    <s v="YO_EMP_SEM._Servicio_de_Apoyo_Integral_SSyO"/>
    <n v="5911"/>
    <n v="25"/>
    <n v="21350000"/>
    <n v="854000"/>
    <m/>
    <n v="2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1"/>
    <s v="13-591106-1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</r>
  <r>
    <x v="12"/>
    <s v="La Cisterna"/>
    <s v="Sur Poniente"/>
    <x v="5"/>
    <s v="YO_EMP_SEM._Servicio_de_Apoyo_Integral_SSyO"/>
    <n v="5911"/>
    <n v="12"/>
    <n v="10248000"/>
    <n v="854000"/>
    <m/>
    <n v="12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1"/>
    <s v="13-591106-1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</r>
  <r>
    <x v="12"/>
    <s v="Lo Espejo"/>
    <s v="Sur Ponien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1"/>
    <s v="13-591106-11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2"/>
    <s v="Maipú"/>
    <s v="Sur Poniente"/>
    <x v="5"/>
    <s v="YO_EMP_SEM._Servicio_de_Apoyo_Integral_SSyO"/>
    <n v="5911"/>
    <n v="25"/>
    <n v="21350000"/>
    <n v="854000"/>
    <m/>
    <n v="25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2"/>
    <s v="13-591106-1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2135000"/>
    <m/>
    <m/>
    <n v="19215000"/>
    <m/>
    <m/>
    <m/>
    <n v="21350000"/>
    <n v="21350000"/>
    <s v="OK"/>
    <n v="2"/>
  </r>
  <r>
    <x v="12"/>
    <s v="Pedro Aguirre Cerda"/>
    <s v="Sur Poniente"/>
    <x v="5"/>
    <s v="YO_EMP_SEM._Servicio_de_Apoyo_Integral_SSyO"/>
    <n v="5911"/>
    <n v="18"/>
    <n v="15372000"/>
    <n v="854000"/>
    <m/>
    <n v="18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2"/>
    <s v="13-591106-1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537200"/>
    <m/>
    <m/>
    <n v="13834800"/>
    <m/>
    <m/>
    <m/>
    <n v="15372000"/>
    <n v="15372000"/>
    <s v="OK"/>
    <n v="2"/>
  </r>
  <r>
    <x v="12"/>
    <s v="San Miguel"/>
    <s v="Sur Poniente"/>
    <x v="5"/>
    <s v="YO_EMP_SEM._Servicio_de_Apoyo_Integral_SSyO"/>
    <n v="5911"/>
    <n v="12"/>
    <n v="10248000"/>
    <n v="854000"/>
    <m/>
    <n v="12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2"/>
    <s v="13-591106-1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024800"/>
    <m/>
    <m/>
    <n v="9223200"/>
    <m/>
    <m/>
    <m/>
    <n v="10248000"/>
    <n v="10248000"/>
    <s v="OK"/>
    <n v="2"/>
  </r>
  <r>
    <x v="12"/>
    <s v="San Ramón"/>
    <s v="Sur Poniente"/>
    <x v="5"/>
    <s v="YO_EMP_SEM._Servicio_de_Apoyo_Integral_SSyO"/>
    <n v="5911"/>
    <n v="20"/>
    <n v="17080000"/>
    <n v="854000"/>
    <m/>
    <n v="20"/>
    <x v="1"/>
    <x v="3"/>
    <s v="Grupo objetivo del Programa/Componente"/>
    <s v="Usuarios/as Programa YES SSYO 2020-2021, que cumplen con requisitos para acceder a un segundo nivel."/>
    <s v="Listado Predeterminado con SPP"/>
    <s v="Licitación Pública Regular"/>
    <n v="6"/>
    <n v="591106"/>
    <m/>
    <n v="12"/>
    <s v="13-591106-12-22"/>
    <m/>
    <m/>
    <m/>
    <s v="--"/>
    <d v="2022-04-20T00:00:00"/>
    <n v="20"/>
    <d v="2022-05-10T00:00:00"/>
    <m/>
    <m/>
    <s v="--"/>
    <d v="2022-06-06T00:00:00"/>
    <n v="10"/>
    <d v="2022-06-16T00:00:00"/>
    <n v="7"/>
    <d v="2023-01-16T00:00:00"/>
    <d v="2023-03-17T00:00:00"/>
    <m/>
    <m/>
    <m/>
    <m/>
    <m/>
    <n v="1708000"/>
    <m/>
    <m/>
    <n v="15372000"/>
    <m/>
    <m/>
    <m/>
    <n v="17080000"/>
    <n v="17080000"/>
    <s v="OK"/>
    <n v="2"/>
  </r>
  <r>
    <x v="13"/>
    <s v="Valdivia"/>
    <s v="Norte Grande"/>
    <x v="0"/>
    <s v="Fortalecimiento_Planes_de_Trabajo_Comunitario"/>
    <n v="3882"/>
    <n v="45"/>
    <n v="22141202"/>
    <n v="492026.7111111111"/>
    <n v="45"/>
    <m/>
    <x v="0"/>
    <x v="0"/>
    <s v="Grupo objetivo del Programa/Componente"/>
    <s v="3 comunidades con las cuales se trabajo en el Acción en Familia 2020"/>
    <s v="Listado Predeterminado"/>
    <s v="Licitación Pública Regular"/>
    <s v="01"/>
    <s v="388201"/>
    <s v="14"/>
    <s v="03"/>
    <s v="14-388201-03-22"/>
    <m/>
    <m/>
    <m/>
    <s v="--"/>
    <d v="2022-01-18T00:00:00"/>
    <n v="21"/>
    <d v="2022-02-08T00:00:00"/>
    <d v="2022-02-10T00:00:00"/>
    <n v="21"/>
    <d v="2022-03-03T00:00:00"/>
    <d v="2022-03-07T00:00:00"/>
    <n v="21"/>
    <d v="2022-03-28T00:00:00"/>
    <n v="10"/>
    <d v="2023-01-28T00:00:00"/>
    <d v="2023-03-29T00:00:00"/>
    <m/>
    <m/>
    <m/>
    <n v="3321180.3"/>
    <m/>
    <m/>
    <m/>
    <n v="18820021.699999999"/>
    <m/>
    <m/>
    <m/>
    <m/>
    <n v="22141202"/>
    <n v="22141202"/>
    <s v="OK"/>
    <n v="2"/>
  </r>
  <r>
    <x v="13"/>
    <s v="Panguipulli"/>
    <s v="Ruca Suyai"/>
    <x v="0"/>
    <s v="Fortalecimiento_Planes_de_Trabajo_Familiar"/>
    <n v="3881"/>
    <n v="25"/>
    <n v="16250000"/>
    <n v="650000"/>
    <n v="25"/>
    <m/>
    <x v="0"/>
    <x v="0"/>
    <s v="Niños, niñas y jóvenes"/>
    <s v="Familia relaciondas a hogar de niñas Ruca Suyai"/>
    <s v="Listado Predeterminado"/>
    <s v="Licitación Pública Regular"/>
    <s v="02"/>
    <s v="388102"/>
    <s v="14"/>
    <s v="04"/>
    <s v="14-388102-04-22"/>
    <m/>
    <m/>
    <m/>
    <s v="--"/>
    <d v="2022-02-21T00:00:00"/>
    <n v="21"/>
    <d v="2022-03-14T00:00:00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2437500"/>
    <m/>
    <m/>
    <m/>
    <n v="13812500"/>
    <m/>
    <m/>
    <m/>
    <m/>
    <n v="16250000"/>
    <n v="16250000"/>
    <s v="OK"/>
    <n v="2"/>
  </r>
  <r>
    <x v="13"/>
    <s v="Los Lagos"/>
    <s v="Sector Urbano"/>
    <x v="0"/>
    <s v="Fortalecimiento_Planes_de_Trabajo_Familiar"/>
    <n v="3881"/>
    <n v="56"/>
    <n v="37250000"/>
    <n v="665178.57142857148"/>
    <m/>
    <n v="56"/>
    <x v="0"/>
    <x v="0"/>
    <s v="Grupo objetivo del Programa/Componente"/>
    <s v="Familias relacionadas a programas del cesfam"/>
    <s v="Listado Predeterminado"/>
    <s v="Licitación Pública Regular"/>
    <s v="02"/>
    <s v="388102"/>
    <s v="14"/>
    <s v="04"/>
    <s v="14-388102-04-22"/>
    <m/>
    <m/>
    <m/>
    <s v="--"/>
    <d v="2022-02-21T00:00:00"/>
    <n v="21"/>
    <d v="2022-03-14T00:00:00"/>
    <d v="2022-03-16T00:00:00"/>
    <n v="21"/>
    <d v="2022-04-06T00:00:00"/>
    <d v="2022-04-08T00:00:00"/>
    <n v="21"/>
    <d v="2022-04-29T00:00:00"/>
    <n v="10"/>
    <d v="2023-02-28T00:00:00"/>
    <d v="2023-04-29T00:00:00"/>
    <m/>
    <m/>
    <m/>
    <n v="5587500"/>
    <m/>
    <m/>
    <m/>
    <n v="31662500"/>
    <m/>
    <m/>
    <m/>
    <m/>
    <n v="37250000"/>
    <n v="37250000"/>
    <s v="OK"/>
    <n v="2"/>
  </r>
  <r>
    <x v="13"/>
    <s v="Regional/Provincial"/>
    <s v="Provicnia de Ranco"/>
    <x v="1"/>
    <s v="Financiamiento_iniciativas_autogestionadas"/>
    <n v="3701"/>
    <n v="3"/>
    <n v="6264000"/>
    <n v="2088000"/>
    <n v="3"/>
    <m/>
    <x v="0"/>
    <x v="1"/>
    <s v="Grupo objetivo del Programa/Componente"/>
    <s v="Organizaciones (comunitarias, funcionales y territoriales, regidas por ley 19.418) de Adultos mayores"/>
    <s v="Autogestionados"/>
    <s v="Licitación Pública Regular"/>
    <s v="01"/>
    <s v="370101"/>
    <s v="14"/>
    <s v="01"/>
    <s v="14-370101-01-22"/>
    <m/>
    <m/>
    <m/>
    <s v="--"/>
    <d v="2022-04-04T00:00:00"/>
    <n v="30"/>
    <d v="2022-05-04T00:00:00"/>
    <d v="2022-05-06T00:00:00"/>
    <n v="14"/>
    <d v="2022-05-20T00:00:00"/>
    <d v="2022-05-23T00:00:00"/>
    <n v="21"/>
    <d v="2022-06-13T00:00:00"/>
    <n v="6"/>
    <d v="2022-12-13T00:00:00"/>
    <d v="2023-02-11T00:00:00"/>
    <m/>
    <m/>
    <m/>
    <m/>
    <m/>
    <n v="6264000"/>
    <m/>
    <m/>
    <m/>
    <m/>
    <m/>
    <m/>
    <n v="6264000"/>
    <n v="6264000"/>
    <s v="OK"/>
    <n v="1"/>
  </r>
  <r>
    <x v="13"/>
    <s v="Mariquina"/>
    <s v="Tralcao"/>
    <x v="2"/>
    <s v="Accion_local_territorios_vulnerables"/>
    <n v="7233"/>
    <n v="1"/>
    <n v="35700000"/>
    <n v="35700000"/>
    <n v="1"/>
    <m/>
    <x v="1"/>
    <x v="2"/>
    <s v="Campamento y barrios prioritarios"/>
    <s v="Sector rural con trabajo comunitario de rescate del humedal por conflicto ambiental"/>
    <s v="Listado Predeterminado"/>
    <s v="Licitación Pública Regular"/>
    <s v="01"/>
    <s v="723301"/>
    <s v="14"/>
    <s v="02"/>
    <s v="14-723301-02-22"/>
    <m/>
    <m/>
    <m/>
    <s v="--"/>
    <d v="2022-02-24T00:00:00"/>
    <n v="21"/>
    <d v="2022-03-17T00:00:00"/>
    <d v="2022-03-18T00:00:00"/>
    <n v="19"/>
    <d v="2022-04-06T00:00:00"/>
    <d v="2022-04-08T00:00:00"/>
    <n v="21"/>
    <d v="2022-04-29T00:00:00"/>
    <n v="11"/>
    <d v="2023-03-29T00:00:00"/>
    <d v="2023-05-28T00:00:00"/>
    <m/>
    <m/>
    <m/>
    <n v="5355000"/>
    <m/>
    <m/>
    <m/>
    <n v="30345000"/>
    <m/>
    <m/>
    <m/>
    <m/>
    <n v="35700000"/>
    <n v="35700000"/>
    <s v="OK"/>
    <n v="2"/>
  </r>
  <r>
    <x v="13"/>
    <s v="Valdivia"/>
    <s v="Comunal"/>
    <x v="6"/>
    <s v="YO_TR_SSyO_Apoyo_a_tu_Plan_Laboral"/>
    <n v="8913"/>
    <n v="24"/>
    <n v="15264000"/>
    <n v="636000"/>
    <m/>
    <n v="24"/>
    <x v="1"/>
    <x v="3"/>
    <s v="Grupo objetivo del Programa/Componente"/>
    <s v="Personas que participen del programa Familia con plan laboral"/>
    <s v="Listado Predeterminado con SPP"/>
    <s v="Licitación Pública Regular"/>
    <s v="01"/>
    <s v="891301"/>
    <s v="14"/>
    <s v="05"/>
    <s v="14-891301-05-22"/>
    <m/>
    <m/>
    <m/>
    <s v="--"/>
    <d v="2022-01-24T00:00:00"/>
    <n v="21"/>
    <d v="2022-02-14T00:00:00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289600"/>
    <m/>
    <m/>
    <n v="12974400"/>
    <m/>
    <m/>
    <m/>
    <m/>
    <m/>
    <n v="15264000"/>
    <n v="15264000"/>
    <s v="OK"/>
    <n v="2"/>
  </r>
  <r>
    <x v="13"/>
    <s v="Los Lagos"/>
    <s v="Comunal"/>
    <x v="6"/>
    <s v="YO_TR_SSyO_Apoyo_a_tu_Plan_Laboral"/>
    <n v="8913"/>
    <n v="5"/>
    <n v="3180000"/>
    <n v="636000"/>
    <m/>
    <n v="5"/>
    <x v="1"/>
    <x v="3"/>
    <s v="Grupo objetivo del Programa/Componente"/>
    <s v="Personas que participen del programa Familia con plan laboral"/>
    <s v="Listado Predeterminado con SPP"/>
    <s v="Licitación Pública Regular"/>
    <s v="01"/>
    <s v="891301"/>
    <s v="14"/>
    <s v="05"/>
    <s v="14-891301-05-22"/>
    <m/>
    <m/>
    <m/>
    <s v="--"/>
    <d v="2022-01-24T00:00:00"/>
    <n v="21"/>
    <d v="2022-02-14T00:00:00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477000"/>
    <m/>
    <m/>
    <n v="2703000"/>
    <m/>
    <m/>
    <m/>
    <m/>
    <m/>
    <n v="3180000"/>
    <n v="3180000"/>
    <s v="OK"/>
    <n v="2"/>
  </r>
  <r>
    <x v="13"/>
    <s v="Paillaco"/>
    <s v="Comunal"/>
    <x v="6"/>
    <s v="YO_TR_SSyO_Apoyo_a_tu_Plan_Laboral"/>
    <n v="8913"/>
    <n v="10"/>
    <n v="6360000"/>
    <n v="636000"/>
    <m/>
    <n v="10"/>
    <x v="1"/>
    <x v="3"/>
    <s v="Grupo objetivo del Programa/Componente"/>
    <s v="Personas que participen del programa Familia con plan laboral"/>
    <s v="Listado Predeterminado con SPP"/>
    <s v="Licitación Pública Regular"/>
    <s v="01"/>
    <s v="891301"/>
    <s v="14"/>
    <s v="05"/>
    <s v="14-891301-05-22"/>
    <m/>
    <m/>
    <m/>
    <s v="--"/>
    <d v="2022-01-24T00:00:00"/>
    <n v="21"/>
    <d v="2022-02-14T00:00:00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954000"/>
    <m/>
    <m/>
    <n v="5406000"/>
    <m/>
    <m/>
    <m/>
    <m/>
    <m/>
    <n v="6360000"/>
    <n v="6360000"/>
    <s v="OK"/>
    <n v="2"/>
  </r>
  <r>
    <x v="13"/>
    <s v="Regional/Provincial"/>
    <s v="Territorio"/>
    <x v="6"/>
    <s v="YO_TR_SSyO_Apoyo_a_tu_Plan_Laboral"/>
    <n v="8913"/>
    <n v="3"/>
    <n v="1908000"/>
    <n v="636000"/>
    <m/>
    <n v="3"/>
    <x v="1"/>
    <x v="3"/>
    <s v="Grupo objetivo del Programa/Componente"/>
    <s v="Personas que formen parte de los Programas Calle; Camino; Vínculos "/>
    <s v="Listado Predeterminado con SPP"/>
    <s v="Licitación Pública Regular"/>
    <s v="01"/>
    <s v="891301"/>
    <s v="14"/>
    <s v="05"/>
    <s v="14-891301-05-22"/>
    <m/>
    <m/>
    <m/>
    <s v="--"/>
    <d v="2022-01-24T00:00:00"/>
    <n v="21"/>
    <d v="2022-02-14T00:00:00"/>
    <d v="2022-02-16T00:00:00"/>
    <n v="21"/>
    <d v="2022-03-09T00:00:00"/>
    <d v="2022-03-14T00:00:00"/>
    <n v="21"/>
    <d v="2022-04-04T00:00:00"/>
    <n v="8"/>
    <d v="2022-12-04T00:00:00"/>
    <d v="2023-02-02T00:00:00"/>
    <m/>
    <m/>
    <m/>
    <n v="286200"/>
    <m/>
    <m/>
    <n v="1621800"/>
    <m/>
    <m/>
    <m/>
    <m/>
    <m/>
    <n v="1908000"/>
    <n v="1908000"/>
    <s v="OK"/>
    <n v="2"/>
  </r>
  <r>
    <x v="13"/>
    <s v="Río Bueno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s v="15"/>
    <s v="14-488301-15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La Unión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s v="15"/>
    <s v="14-488301-15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Futrono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s v="15"/>
    <s v="14-488301-15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Lago Ranco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s v="15"/>
    <s v="14-488301-15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Mariquina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n v="17"/>
    <s v="14-488301-17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Máfil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n v="17"/>
    <s v="14-488301-17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Lanco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n v="17"/>
    <s v="14-488301-17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Panguipulli"/>
    <s v="Comunal"/>
    <x v="3"/>
    <s v="YO_EMPR._Avanzado"/>
    <n v="4883"/>
    <n v="6"/>
    <n v="5865000"/>
    <n v="977500"/>
    <n v="6"/>
    <m/>
    <x v="0"/>
    <x v="3"/>
    <s v="Grupo objetivo del Programa/Componente"/>
    <s v="Foco Comercio Digital  (Evento exclusivo y revisar mensaje comunicacional)"/>
    <s v="SPP"/>
    <s v="Licitación Pública Regular"/>
    <s v="01"/>
    <s v="488301"/>
    <s v="14"/>
    <n v="17"/>
    <s v="14-488301-17-22"/>
    <m/>
    <d v="2021-03-21T00:00:00"/>
    <n v="20"/>
    <d v="2021-04-10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Valdivia"/>
    <s v="Comunal Piloto Metodología"/>
    <x v="3"/>
    <s v="YO_EMPR._Avanzado_Piloto"/>
    <n v="4874"/>
    <n v="6"/>
    <n v="5865000"/>
    <n v="977500"/>
    <n v="6"/>
    <m/>
    <x v="0"/>
    <x v="3"/>
    <s v="Otro"/>
    <s v="Rediseño contenidos"/>
    <s v="SPP"/>
    <s v="Licitación Pública Regular"/>
    <s v="02"/>
    <s v="487402"/>
    <s v="14"/>
    <s v="16"/>
    <s v="14-487402-16-22"/>
    <m/>
    <d v="2021-03-14T00:00:00"/>
    <n v="20"/>
    <d v="2021-04-03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Paillaco"/>
    <s v="Comunal Piloto Metodología"/>
    <x v="3"/>
    <s v="YO_EMPR._Avanzado_Piloto"/>
    <n v="4874"/>
    <n v="6"/>
    <n v="5865000"/>
    <n v="977500"/>
    <n v="6"/>
    <m/>
    <x v="0"/>
    <x v="3"/>
    <s v="Otro"/>
    <s v="Rediseño contenidos"/>
    <s v="SPP"/>
    <s v="Licitación Pública Regular"/>
    <s v="02"/>
    <s v="487402"/>
    <s v="14"/>
    <s v="16"/>
    <s v="14-487402-16-22"/>
    <m/>
    <d v="2021-03-14T00:00:00"/>
    <n v="20"/>
    <d v="2021-04-03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Corral"/>
    <s v="Comunal Piloto Metodología"/>
    <x v="3"/>
    <s v="YO_EMPR._Avanzado_Piloto"/>
    <n v="4874"/>
    <n v="6"/>
    <n v="5865000"/>
    <n v="977500"/>
    <n v="6"/>
    <m/>
    <x v="0"/>
    <x v="3"/>
    <s v="Otro"/>
    <s v="Rediseño contenidos"/>
    <s v="SPP"/>
    <s v="Licitación Pública Regular"/>
    <s v="02"/>
    <s v="487402"/>
    <s v="14"/>
    <s v="16"/>
    <s v="14-487402-16-22"/>
    <m/>
    <d v="2021-03-14T00:00:00"/>
    <n v="20"/>
    <d v="2021-04-03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Los Lagos"/>
    <s v="Comunal Piloto Metodología"/>
    <x v="3"/>
    <s v="YO_EMPR._Avanzado_Piloto"/>
    <n v="4874"/>
    <n v="6"/>
    <n v="5865000"/>
    <n v="977500"/>
    <n v="6"/>
    <m/>
    <x v="0"/>
    <x v="3"/>
    <s v="Otro"/>
    <s v="Rediseño contenidos"/>
    <s v="SPP"/>
    <s v="Licitación Pública Regular"/>
    <s v="02"/>
    <s v="487402"/>
    <s v="14"/>
    <s v="16"/>
    <s v="14-487402-16-22"/>
    <m/>
    <d v="2021-03-14T00:00:00"/>
    <n v="20"/>
    <d v="2021-04-03T00:00:00"/>
    <d v="2022-01-26T00:00:00"/>
    <n v="21"/>
    <d v="2022-02-16T00:00:00"/>
    <d v="2022-02-18T00:00:00"/>
    <n v="21"/>
    <d v="2022-03-11T00:00:00"/>
    <d v="2022-03-28T00:00:00"/>
    <n v="21"/>
    <d v="2022-04-18T00:00:00"/>
    <n v="8"/>
    <d v="2022-12-18T00:00:00"/>
    <d v="2023-02-16T00:00:00"/>
    <m/>
    <m/>
    <m/>
    <n v="879750"/>
    <m/>
    <m/>
    <m/>
    <n v="4985250"/>
    <m/>
    <m/>
    <m/>
    <m/>
    <n v="5865000"/>
    <n v="5865000"/>
    <s v="OK"/>
    <n v="2"/>
  </r>
  <r>
    <x v="13"/>
    <s v="Regional/Provincial"/>
    <s v="Regional"/>
    <x v="3"/>
    <s v="YO_EMPR._Básico"/>
    <n v="4881"/>
    <n v="15"/>
    <n v="14100000"/>
    <n v="940000"/>
    <n v="15"/>
    <m/>
    <x v="0"/>
    <x v="3"/>
    <s v="Otro"/>
    <s v="Personas derivadas del Convenio con Senda"/>
    <s v="Listado Predeterminado"/>
    <s v="Licitación Pública Regular"/>
    <s v="03"/>
    <s v="488103"/>
    <s v="14"/>
    <n v="18"/>
    <s v="14-488103-18-22"/>
    <m/>
    <m/>
    <m/>
    <s v="--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115000"/>
    <m/>
    <m/>
    <m/>
    <n v="11985000"/>
    <m/>
    <m/>
    <m/>
    <m/>
    <n v="14100000"/>
    <n v="14100000"/>
    <s v="OK"/>
    <n v="2"/>
  </r>
  <r>
    <x v="13"/>
    <s v="Valdivia"/>
    <s v="Comunal"/>
    <x v="3"/>
    <s v="YO_EMPR._Básico"/>
    <n v="4881"/>
    <n v="20"/>
    <n v="18800000"/>
    <n v="940000"/>
    <n v="20"/>
    <m/>
    <x v="0"/>
    <x v="3"/>
    <s v="Grupo objetivo del Programa/Componente"/>
    <m/>
    <s v="SPP"/>
    <s v="Licitación Pública Regular"/>
    <s v="03"/>
    <s v="488103"/>
    <s v="14"/>
    <n v="18"/>
    <s v="14-488103-18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2820000"/>
    <m/>
    <m/>
    <m/>
    <n v="15980000"/>
    <m/>
    <m/>
    <m/>
    <m/>
    <n v="18800000"/>
    <n v="18800000"/>
    <s v="OK"/>
    <n v="2"/>
  </r>
  <r>
    <x v="13"/>
    <s v="Los Lagos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8"/>
    <s v="14-488103-18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Paillaco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8"/>
    <s v="14-488103-18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Corral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8"/>
    <s v="14-488103-18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Lanco"/>
    <s v="Aylin"/>
    <x v="3"/>
    <s v="YO_EMPR._Básico"/>
    <n v="4881"/>
    <n v="4"/>
    <n v="3760000"/>
    <n v="940000"/>
    <n v="4"/>
    <m/>
    <x v="0"/>
    <x v="3"/>
    <s v="Grupo objetivo del Programa/Componente"/>
    <s v="Personas que viven en el territorio donde se ejecuto el programaAcción Local"/>
    <s v="SPP"/>
    <s v="Licitación Pública Regular"/>
    <s v="03"/>
    <s v="488103"/>
    <s v="14"/>
    <n v="19"/>
    <s v="14-488103-19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</r>
  <r>
    <x v="13"/>
    <s v="Lanco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9"/>
    <s v="14-488103-19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Máfil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9"/>
    <s v="14-488103-19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Mariquina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9"/>
    <s v="14-488103-19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Panguipulli"/>
    <s v="Comunal"/>
    <x v="3"/>
    <s v="YO_EMPR._Básico"/>
    <n v="4881"/>
    <n v="10"/>
    <n v="9400000"/>
    <n v="940000"/>
    <n v="10"/>
    <m/>
    <x v="0"/>
    <x v="3"/>
    <s v="Grupo objetivo del Programa/Componente"/>
    <m/>
    <s v="SPP"/>
    <s v="Licitación Pública Regular"/>
    <s v="03"/>
    <s v="488103"/>
    <s v="14"/>
    <n v="19"/>
    <s v="14-488103-19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Futrono"/>
    <s v="Dulce hogar Lago verde Piloto"/>
    <x v="3"/>
    <s v="YO_EMPR._Básico_Piloto"/>
    <n v="4872"/>
    <n v="4"/>
    <n v="3760000"/>
    <n v="940000"/>
    <n v="4"/>
    <m/>
    <x v="0"/>
    <x v="3"/>
    <s v="Otro"/>
    <s v="Personas que viven en el territorio donde se ejecuto el programa Acción Local Rediseño contenidos"/>
    <s v="SPP"/>
    <s v="Licitación Pública Regular"/>
    <s v="04"/>
    <s v="487204"/>
    <s v="14"/>
    <n v="20"/>
    <s v="14-487204-20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564000"/>
    <m/>
    <m/>
    <m/>
    <n v="3196000"/>
    <m/>
    <m/>
    <m/>
    <m/>
    <n v="3760000"/>
    <n v="3760000"/>
    <s v="OK"/>
    <n v="2"/>
  </r>
  <r>
    <x v="13"/>
    <s v="Futrono"/>
    <s v="Comunal Piloto metodología"/>
    <x v="3"/>
    <s v="YO_EMPR._Básico_Piloto"/>
    <n v="4872"/>
    <n v="10"/>
    <n v="9400000"/>
    <n v="940000"/>
    <n v="10"/>
    <m/>
    <x v="0"/>
    <x v="3"/>
    <s v="Otro"/>
    <s v="Rediseño contenidos"/>
    <s v="SPP"/>
    <s v="Licitación Pública Regular"/>
    <s v="04"/>
    <s v="487204"/>
    <s v="14"/>
    <n v="20"/>
    <s v="14-487204-20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Lago Ranco"/>
    <s v="Comunal Piloto metodología"/>
    <x v="3"/>
    <s v="YO_EMPR._Básico_Piloto"/>
    <n v="4872"/>
    <n v="10"/>
    <n v="9400000"/>
    <n v="940000"/>
    <n v="10"/>
    <m/>
    <x v="0"/>
    <x v="3"/>
    <s v="Otro"/>
    <s v="Rediseño contenidos"/>
    <s v="SPP"/>
    <s v="Licitación Pública Regular"/>
    <s v="04"/>
    <s v="487204"/>
    <s v="14"/>
    <n v="20"/>
    <s v="14-487204-20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Río Bueno"/>
    <s v="Comunal Piloto metodología"/>
    <x v="3"/>
    <s v="YO_EMPR._Básico_Piloto"/>
    <n v="4872"/>
    <n v="10"/>
    <n v="9400000"/>
    <n v="940000"/>
    <n v="10"/>
    <m/>
    <x v="0"/>
    <x v="3"/>
    <s v="Otro"/>
    <s v="Rediseño contenidos"/>
    <s v="SPP"/>
    <s v="Licitación Pública Regular"/>
    <s v="04"/>
    <s v="487204"/>
    <s v="14"/>
    <n v="20"/>
    <s v="14-487204-20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La Union"/>
    <s v="Comunal Piloto metodología"/>
    <x v="3"/>
    <s v="YO_EMPR._Básico_Piloto"/>
    <n v="4872"/>
    <n v="10"/>
    <n v="9400000"/>
    <n v="940000"/>
    <n v="10"/>
    <m/>
    <x v="0"/>
    <x v="3"/>
    <s v="Otro"/>
    <s v="Rediseño contenidos"/>
    <s v="SPP"/>
    <s v="Licitación Pública Regular"/>
    <s v="04"/>
    <s v="487204"/>
    <s v="14"/>
    <n v="20"/>
    <s v="14-487204-20-22"/>
    <m/>
    <d v="2022-03-14T00:00:00"/>
    <n v="20"/>
    <d v="2022-04-03T00:00:00"/>
    <d v="2022-01-28T00:00:00"/>
    <n v="21"/>
    <d v="2022-02-18T00:00:00"/>
    <d v="2022-02-21T00:00:00"/>
    <n v="21"/>
    <d v="2022-03-14T00:00:00"/>
    <d v="2022-03-28T00:00:00"/>
    <n v="21"/>
    <d v="2022-04-18T00:00:00"/>
    <n v="8"/>
    <d v="2022-12-18T00:00:00"/>
    <d v="2023-02-16T00:00:00"/>
    <m/>
    <m/>
    <m/>
    <n v="1410000"/>
    <m/>
    <m/>
    <m/>
    <n v="7990000"/>
    <m/>
    <m/>
    <m/>
    <m/>
    <n v="9400000"/>
    <n v="9400000"/>
    <s v="OK"/>
    <n v="2"/>
  </r>
  <r>
    <x v="13"/>
    <s v="Regional/Provincial"/>
    <s v="Regional"/>
    <x v="3"/>
    <s v="YO_EMPR._Feria_de_Emprendimiento"/>
    <n v="4889"/>
    <n v="18"/>
    <n v="14000000"/>
    <n v="777777.77777777775"/>
    <n v="18"/>
    <m/>
    <x v="1"/>
    <x v="3"/>
    <s v="Grupo objetivo del Programa/Componente"/>
    <m/>
    <s v="SPP"/>
    <s v="Licitación Pública Regular"/>
    <s v="06"/>
    <s v="488906"/>
    <s v="14"/>
    <n v="24"/>
    <s v="14-488906-24-22"/>
    <m/>
    <d v="2021-08-15T00:00:00"/>
    <n v="15"/>
    <d v="2021-08-30T00:00:00"/>
    <d v="2022-06-06T00:00:00"/>
    <n v="15"/>
    <d v="2022-06-21T00:00:00"/>
    <d v="2022-06-23T00:00:00"/>
    <n v="21"/>
    <d v="2022-07-14T00:00:00"/>
    <d v="2022-07-18T00:00:00"/>
    <n v="21"/>
    <d v="2022-08-08T00:00:00"/>
    <n v="5"/>
    <d v="2023-01-08T00:00:00"/>
    <d v="2023-03-09T00:00:00"/>
    <m/>
    <m/>
    <m/>
    <m/>
    <m/>
    <m/>
    <m/>
    <n v="700000"/>
    <m/>
    <n v="13300000"/>
    <m/>
    <m/>
    <n v="14000000"/>
    <n v="14000000"/>
    <s v="OK"/>
    <n v="2"/>
  </r>
  <r>
    <x v="13"/>
    <s v="Corral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1"/>
    <s v="14-489105-21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Los Lagos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1"/>
    <s v="14-489105-21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Paillaco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1"/>
    <s v="14-489105-21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Lanco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2"/>
    <s v="14-489105-22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Panguipulli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2"/>
    <s v="14-489105-22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Máfil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2"/>
    <s v="14-489105-22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Mariquina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2"/>
    <s v="14-489105-22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Futrono"/>
    <s v="Comunal"/>
    <x v="3"/>
    <s v="YO_EMPR._Grupal"/>
    <n v="4891"/>
    <n v="5"/>
    <n v="6480000"/>
    <n v="1296000"/>
    <n v="5"/>
    <m/>
    <x v="1"/>
    <x v="4"/>
    <s v="Grupo objetivo del Programa/Componente"/>
    <s v="Agrupación perteneciente al territorio donde se ejecuta el acción Local"/>
    <s v="Listado Predeterminado"/>
    <s v="Licitación Pública Regular"/>
    <s v="05"/>
    <s v="489105"/>
    <s v="14"/>
    <n v="23"/>
    <s v="14-489105-23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Río Bueno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3"/>
    <s v="14-489105-23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Lago Ranco"/>
    <s v="Comunal"/>
    <x v="3"/>
    <s v="YO_EMPR._Grupal"/>
    <n v="4891"/>
    <n v="5"/>
    <n v="6480000"/>
    <n v="1296000"/>
    <n v="5"/>
    <m/>
    <x v="1"/>
    <x v="4"/>
    <s v="Grupo objetivo del Programa/Componente"/>
    <m/>
    <s v="Listado Predeterminado"/>
    <s v="Licitación Pública Regular"/>
    <s v="05"/>
    <s v="489105"/>
    <s v="14"/>
    <n v="23"/>
    <s v="14-489105-23-22"/>
    <m/>
    <m/>
    <m/>
    <s v="--"/>
    <d v="2022-01-31T00:00:00"/>
    <n v="21"/>
    <d v="2022-02-21T00:00:00"/>
    <d v="2022-02-23T00:00:00"/>
    <n v="21"/>
    <d v="2022-03-16T00:00:00"/>
    <d v="2022-03-18T00:00:00"/>
    <n v="21"/>
    <d v="2022-04-08T00:00:00"/>
    <n v="6"/>
    <d v="2022-10-08T00:00:00"/>
    <d v="2022-12-07T00:00:00"/>
    <m/>
    <m/>
    <m/>
    <n v="972000"/>
    <m/>
    <m/>
    <m/>
    <n v="5508000"/>
    <m/>
    <m/>
    <m/>
    <m/>
    <n v="6480000"/>
    <n v="6480000"/>
    <s v="OK"/>
    <n v="2"/>
  </r>
  <r>
    <x v="13"/>
    <s v="Lago Ranco"/>
    <s v="Comunal"/>
    <x v="4"/>
    <s v="YO_EMP_SEM._Servicio_de_Apoyo_Integral_Regular"/>
    <n v="5811"/>
    <n v="25"/>
    <n v="21750000"/>
    <n v="870000"/>
    <n v="25"/>
    <m/>
    <x v="1"/>
    <x v="3"/>
    <s v="Grupo objetivo del Programa/Componente"/>
    <s v="Grupo objetivo del programa "/>
    <s v="SPP"/>
    <s v="Licitación Pública Regular"/>
    <s v="01"/>
    <s v="581101"/>
    <s v="14"/>
    <s v="13"/>
    <s v="14-581101-13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3262500"/>
    <m/>
    <m/>
    <m/>
    <n v="18487500"/>
    <m/>
    <m/>
    <m/>
    <m/>
    <m/>
    <n v="21750000"/>
    <n v="21750000"/>
    <s v="OK"/>
    <n v="2"/>
  </r>
  <r>
    <x v="13"/>
    <s v="Futrono"/>
    <s v="Comunal"/>
    <x v="4"/>
    <s v="YO_EMP_SEM._Servicio_de_Apoyo_Integral_Regular"/>
    <n v="5811"/>
    <n v="20"/>
    <n v="17400000"/>
    <n v="870000"/>
    <n v="20"/>
    <m/>
    <x v="1"/>
    <x v="3"/>
    <s v="Grupo objetivo del Programa/Componente"/>
    <s v="Grupo objetivo del programa "/>
    <s v="SPP"/>
    <s v="Licitación Pública Regular"/>
    <s v="01"/>
    <s v="581101"/>
    <s v="14"/>
    <s v="13"/>
    <s v="14-581101-13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2610000"/>
    <m/>
    <m/>
    <m/>
    <n v="14790000"/>
    <m/>
    <m/>
    <m/>
    <m/>
    <m/>
    <n v="17400000"/>
    <n v="17400000"/>
    <s v="OK"/>
    <n v="2"/>
  </r>
  <r>
    <x v="13"/>
    <s v="Futrono"/>
    <s v="Dulce hogar Lago verde"/>
    <x v="4"/>
    <s v="YO_EMP_SEM._Servicio_de_Apoyo_Integral_Regular"/>
    <n v="5811"/>
    <n v="5"/>
    <n v="4350000"/>
    <n v="870000"/>
    <n v="5"/>
    <m/>
    <x v="1"/>
    <x v="3"/>
    <s v="Grupo objetivo del Programa/Componente"/>
    <s v="Personas que viven en el territorio donde se ejecuto el programaAcción Local"/>
    <s v="SPP"/>
    <s v="Licitación Pública Regular"/>
    <s v="01"/>
    <s v="581101"/>
    <s v="14"/>
    <s v="13"/>
    <s v="14-581101-13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652500"/>
    <m/>
    <m/>
    <m/>
    <n v="3697500"/>
    <m/>
    <m/>
    <m/>
    <m/>
    <m/>
    <n v="4350000"/>
    <n v="4350000"/>
    <s v="OK"/>
    <n v="2"/>
  </r>
  <r>
    <x v="13"/>
    <s v="Corral"/>
    <s v="Comunal"/>
    <x v="4"/>
    <s v="YO_EMP_SEM._Servicio_de_Apoyo_Integral_Regular"/>
    <n v="5811"/>
    <n v="10"/>
    <n v="8700000"/>
    <n v="870000"/>
    <n v="20"/>
    <m/>
    <x v="1"/>
    <x v="3"/>
    <s v="Grupo objetivo del Programa/Componente"/>
    <s v="Grupo objetivo del programa "/>
    <s v="SPP"/>
    <s v="Licitación Pública Regular"/>
    <s v="01"/>
    <s v="581101"/>
    <s v="14"/>
    <s v="14"/>
    <s v="14-581101-14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</r>
  <r>
    <x v="13"/>
    <s v="Regional/Provincial"/>
    <s v="Regional"/>
    <x v="4"/>
    <s v="YO_EMP_SEM._Servicio_de_Apoyo_Integral_Regular"/>
    <n v="5811"/>
    <n v="18"/>
    <n v="15660000"/>
    <n v="870000"/>
    <n v="11"/>
    <m/>
    <x v="1"/>
    <x v="3"/>
    <s v="Personas cumpliendo condena"/>
    <s v="Personas derivadas del Convenio con Gendarmería"/>
    <s v="Listado Predeterminado"/>
    <s v="Licitación Pública Regular"/>
    <s v="01"/>
    <s v="581101"/>
    <s v="14"/>
    <s v="14"/>
    <s v="14-581101-14-22"/>
    <m/>
    <m/>
    <m/>
    <s v="--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</r>
  <r>
    <x v="13"/>
    <s v="Regional/Provincial"/>
    <s v="Regional"/>
    <x v="4"/>
    <s v="YO_EMP_SEM._Servicio_de_Apoyo_Integral_Regular"/>
    <n v="5811"/>
    <n v="10"/>
    <n v="8700000"/>
    <n v="870000"/>
    <n v="10"/>
    <m/>
    <x v="1"/>
    <x v="3"/>
    <s v="Mujer víctima de violencia"/>
    <s v="Personas derivadas del Convenio con Fiscalía"/>
    <s v="Listado Predeterminado"/>
    <s v="Licitación Pública Regular"/>
    <s v="01"/>
    <s v="581101"/>
    <s v="14"/>
    <s v="14"/>
    <s v="14-581101-14-22"/>
    <m/>
    <m/>
    <m/>
    <s v="--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</r>
  <r>
    <x v="13"/>
    <s v="Regional/Provincial"/>
    <s v="Regional"/>
    <x v="4"/>
    <s v="YO_EMP_SEM._Servicio_de_Apoyo_Integral_Regular"/>
    <n v="5811"/>
    <n v="18"/>
    <n v="15660000"/>
    <n v="870000"/>
    <n v="15"/>
    <m/>
    <x v="1"/>
    <x v="3"/>
    <s v="Personas con dependencia y cuidadores"/>
    <s v="Teletón"/>
    <s v="Listado Predeterminado"/>
    <s v="Licitación Pública Regular"/>
    <s v="01"/>
    <s v="581101"/>
    <s v="14"/>
    <s v="14"/>
    <s v="14-581101-14-22"/>
    <m/>
    <m/>
    <m/>
    <s v="--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2349000"/>
    <m/>
    <m/>
    <m/>
    <n v="13311000"/>
    <m/>
    <m/>
    <m/>
    <m/>
    <m/>
    <n v="15660000"/>
    <n v="15660000"/>
    <s v="OK"/>
    <n v="2"/>
  </r>
  <r>
    <x v="13"/>
    <s v="Regional/Provincial"/>
    <s v="Regional"/>
    <x v="4"/>
    <s v="YO_EMP_SEM._Servicio_de_Apoyo_Integral_Regular"/>
    <n v="5811"/>
    <n v="10"/>
    <n v="8700000"/>
    <n v="870000"/>
    <n v="10"/>
    <m/>
    <x v="1"/>
    <x v="3"/>
    <s v="Niños, niñas y jóvenes"/>
    <s v="Personas derivadas del Convenio Mi Abogado"/>
    <s v="Listado Predeterminado"/>
    <s v="Licitación Pública Regular"/>
    <s v="01"/>
    <s v="581101"/>
    <s v="14"/>
    <s v="14"/>
    <s v="14-581101-14-22"/>
    <m/>
    <m/>
    <m/>
    <s v="--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1305000"/>
    <m/>
    <m/>
    <m/>
    <n v="7395000"/>
    <m/>
    <m/>
    <m/>
    <m/>
    <m/>
    <n v="8700000"/>
    <n v="8700000"/>
    <s v="OK"/>
    <n v="2"/>
  </r>
  <r>
    <x v="13"/>
    <s v="Lanco"/>
    <s v="Comunal Piloto metodología"/>
    <x v="4"/>
    <s v="YO_EMP_SEM_Reg_Piloto"/>
    <n v="5815"/>
    <n v="20"/>
    <n v="19092000"/>
    <n v="954600"/>
    <n v="20"/>
    <m/>
    <x v="1"/>
    <x v="3"/>
    <s v="Otro"/>
    <s v="Rediseño contenidos"/>
    <s v="SPP"/>
    <s v="Licitación Pública Regular"/>
    <s v="02"/>
    <s v="581502"/>
    <s v="14"/>
    <s v="12"/>
    <s v="14-581502-12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2863800"/>
    <m/>
    <m/>
    <m/>
    <n v="16228200"/>
    <m/>
    <m/>
    <m/>
    <m/>
    <m/>
    <n v="19092000"/>
    <n v="19092000"/>
    <s v="OK"/>
    <n v="2"/>
  </r>
  <r>
    <x v="13"/>
    <s v="Lanco"/>
    <s v="Aylin Piloto metodología"/>
    <x v="4"/>
    <s v="YO_EMP_SEM_Reg_Piloto"/>
    <n v="5815"/>
    <n v="5"/>
    <n v="4773000"/>
    <n v="954600"/>
    <n v="5"/>
    <m/>
    <x v="1"/>
    <x v="3"/>
    <s v="Otro"/>
    <s v="Personas que viven en el territorio donde se ejecuto el programa Acción Local Rediseño contenidos"/>
    <s v="SPP"/>
    <s v="Licitación Pública Regular"/>
    <s v="02"/>
    <s v="581502"/>
    <s v="14"/>
    <s v="12"/>
    <s v="14-581502-12-22"/>
    <m/>
    <d v="2022-03-14T00:00:00"/>
    <n v="20"/>
    <d v="2022-04-03T00:00:00"/>
    <d v="2022-01-20T00:00:00"/>
    <n v="21"/>
    <d v="2022-02-10T00:00:00"/>
    <d v="2022-02-14T00:00:00"/>
    <n v="21"/>
    <d v="2022-03-07T00:00:00"/>
    <d v="2022-03-10T00:00:00"/>
    <n v="21"/>
    <d v="2022-03-31T00:00:00"/>
    <n v="8"/>
    <d v="2022-11-30T00:00:00"/>
    <d v="2023-01-29T00:00:00"/>
    <m/>
    <m/>
    <n v="715950"/>
    <m/>
    <m/>
    <m/>
    <n v="4057050"/>
    <m/>
    <m/>
    <m/>
    <m/>
    <m/>
    <n v="4773000"/>
    <n v="4773000"/>
    <s v="OK"/>
    <n v="2"/>
  </r>
  <r>
    <x v="13"/>
    <s v="Río Bueno"/>
    <s v="Comunal"/>
    <x v="5"/>
    <s v="YO_EMP_SEM._Servicio_de_Apoyo_Integral_SSyO"/>
    <n v="5911"/>
    <n v="25"/>
    <n v="20450000"/>
    <n v="818000"/>
    <m/>
    <n v="25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6"/>
    <s v="14-591101-06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</r>
  <r>
    <x v="13"/>
    <s v="La Unión"/>
    <s v="Comunal"/>
    <x v="5"/>
    <s v="YO_EMP_SEM._Servicio_de_Apoyo_Integral_SSyO"/>
    <n v="5911"/>
    <n v="36"/>
    <n v="29448000"/>
    <n v="818000"/>
    <m/>
    <n v="36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6"/>
    <s v="14-591101-06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944800"/>
    <m/>
    <m/>
    <m/>
    <n v="26503200"/>
    <m/>
    <m/>
    <m/>
    <n v="29448000"/>
    <n v="29448000"/>
    <s v="OK"/>
    <n v="2"/>
  </r>
  <r>
    <x v="13"/>
    <s v="Futrono"/>
    <s v="Comunal"/>
    <x v="5"/>
    <s v="YO_EMP_SEM._Servicio_de_Apoyo_Integral_SSyO"/>
    <n v="5911"/>
    <n v="19"/>
    <n v="15542000"/>
    <n v="818000"/>
    <m/>
    <n v="19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6"/>
    <s v="14-591101-06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</r>
  <r>
    <x v="13"/>
    <s v="Lago Ranco"/>
    <s v="Comunal"/>
    <x v="5"/>
    <s v="YO_EMP_SEM._Servicio_de_Apoyo_Integral_SSyO"/>
    <n v="5911"/>
    <n v="13"/>
    <n v="10634000"/>
    <n v="818000"/>
    <m/>
    <n v="13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6"/>
    <s v="14-591101-06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</r>
  <r>
    <x v="13"/>
    <s v="Valdivia"/>
    <s v="Comunal"/>
    <x v="5"/>
    <s v="YO_EMP_SEM._Servicio_de_Apoyo_Integral_SSyO"/>
    <n v="5911"/>
    <n v="61"/>
    <n v="49898000"/>
    <n v="818000"/>
    <m/>
    <n v="61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7"/>
    <s v="14-591101-07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89800"/>
    <m/>
    <m/>
    <m/>
    <n v="44908200"/>
    <m/>
    <m/>
    <m/>
    <n v="49898000"/>
    <n v="49898000"/>
    <s v="OK"/>
    <n v="2"/>
  </r>
  <r>
    <x v="13"/>
    <s v="Paillaco"/>
    <s v="Comunal"/>
    <x v="5"/>
    <s v="YO_EMP_SEM._Servicio_de_Apoyo_Integral_SSyO"/>
    <n v="5911"/>
    <n v="13"/>
    <n v="10634000"/>
    <n v="818000"/>
    <m/>
    <n v="13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7"/>
    <s v="14-591101-07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</r>
  <r>
    <x v="13"/>
    <s v="Corral"/>
    <s v="Comunal"/>
    <x v="5"/>
    <s v="YO_EMP_SEM._Servicio_de_Apoyo_Integral_SSyO"/>
    <n v="5911"/>
    <n v="13"/>
    <n v="10634000"/>
    <n v="818000"/>
    <m/>
    <n v="13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7"/>
    <s v="14-591101-07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</r>
  <r>
    <x v="13"/>
    <s v="Los Lagos"/>
    <s v="Comunal"/>
    <x v="5"/>
    <s v="YO_EMP_SEM._Servicio_de_Apoyo_Integral_SSyO"/>
    <n v="5911"/>
    <n v="15"/>
    <n v="12270000"/>
    <n v="818000"/>
    <m/>
    <n v="15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7"/>
    <s v="14-591101-07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</r>
  <r>
    <x v="13"/>
    <s v="Regional/Provincial"/>
    <s v="Comunal"/>
    <x v="5"/>
    <s v="YO_EMP_SEM._Servicio_de_Apoyo_Integral_SSyO"/>
    <n v="5911"/>
    <n v="10"/>
    <n v="8180000"/>
    <n v="818000"/>
    <m/>
    <n v="10"/>
    <x v="1"/>
    <x v="3"/>
    <s v="Grupo objetivo del Programa/Componente"/>
    <s v="Personas que formen parte de los Programas Calle; Camino"/>
    <s v="Listado Predeterminado con SPP"/>
    <s v="Licitación Pública Regular"/>
    <s v="01"/>
    <s v="591101"/>
    <s v="14"/>
    <s v="07"/>
    <s v="14-591101-07-22"/>
    <m/>
    <m/>
    <m/>
    <s v="--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</r>
  <r>
    <x v="13"/>
    <s v="Mariquina"/>
    <s v="Comunal"/>
    <x v="5"/>
    <s v="YO_EMP_SEM._Servicio_de_Apoyo_Integral_SSyO"/>
    <n v="5911"/>
    <n v="25"/>
    <n v="20450000"/>
    <n v="818000"/>
    <m/>
    <n v="25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8"/>
    <s v="14-591101-08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</r>
  <r>
    <x v="13"/>
    <s v="Máfil"/>
    <s v="Comunal"/>
    <x v="5"/>
    <s v="YO_EMP_SEM._Servicio_de_Apoyo_Integral_SSyO"/>
    <n v="5911"/>
    <n v="13"/>
    <n v="10634000"/>
    <n v="818000"/>
    <m/>
    <n v="13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8"/>
    <s v="14-591101-08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063400"/>
    <m/>
    <m/>
    <m/>
    <n v="9570600"/>
    <m/>
    <m/>
    <m/>
    <n v="10634000"/>
    <n v="10634000"/>
    <s v="OK"/>
    <n v="2"/>
  </r>
  <r>
    <x v="13"/>
    <s v="Lanco"/>
    <s v="Comunal"/>
    <x v="5"/>
    <s v="YO_EMP_SEM._Servicio_de_Apoyo_Integral_SSyO"/>
    <n v="5911"/>
    <n v="28"/>
    <n v="22904000"/>
    <n v="818000"/>
    <m/>
    <n v="28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8"/>
    <s v="14-591101-08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90400"/>
    <m/>
    <m/>
    <m/>
    <n v="20613600"/>
    <m/>
    <m/>
    <m/>
    <n v="22904000"/>
    <n v="22904000"/>
    <s v="OK"/>
    <n v="2"/>
  </r>
  <r>
    <x v="13"/>
    <s v="Panguipulli"/>
    <s v="Comunal"/>
    <x v="5"/>
    <s v="YO_EMP_SEM._Servicio_de_Apoyo_Integral_SSyO"/>
    <n v="5911"/>
    <n v="37"/>
    <n v="30266000"/>
    <n v="818000"/>
    <m/>
    <n v="37"/>
    <x v="1"/>
    <x v="3"/>
    <s v="Grupo objetivo del Programa/Componente"/>
    <s v="Personas que participen del programa Familia menores de 50"/>
    <s v="SPP"/>
    <s v="Licitación Pública Regular"/>
    <s v="01"/>
    <s v="591101"/>
    <s v="14"/>
    <s v="08"/>
    <s v="14-591101-08-22"/>
    <m/>
    <d v="2022-03-14T00:00:00"/>
    <n v="20"/>
    <d v="2022-04-03T00:00:00"/>
    <d v="2022-02-10T00:00:00"/>
    <n v="28"/>
    <d v="2022-03-10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</r>
  <r>
    <x v="13"/>
    <s v="Río Bueno"/>
    <s v="Comunal"/>
    <x v="5"/>
    <s v="YO_EMP_SEM._Servicio_de_Apoyo_Integral_SSyO"/>
    <n v="5911"/>
    <n v="24"/>
    <n v="19632000"/>
    <n v="818000"/>
    <m/>
    <n v="24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09"/>
    <s v="14-591102-09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963200"/>
    <m/>
    <m/>
    <m/>
    <n v="17668800"/>
    <m/>
    <m/>
    <m/>
    <n v="19632000"/>
    <n v="19632000"/>
    <s v="OK"/>
    <n v="2"/>
  </r>
  <r>
    <x v="13"/>
    <s v="La Unión"/>
    <s v="Comunal"/>
    <x v="5"/>
    <s v="YO_EMP_SEM._Servicio_de_Apoyo_Integral_SSyO"/>
    <n v="5911"/>
    <n v="37"/>
    <n v="30266000"/>
    <n v="818000"/>
    <m/>
    <n v="37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09"/>
    <s v="14-591102-09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</r>
  <r>
    <x v="13"/>
    <s v="Futrono"/>
    <s v="Comunal"/>
    <x v="5"/>
    <s v="YO_EMP_SEM._Servicio_de_Apoyo_Integral_SSyO"/>
    <n v="5911"/>
    <n v="19"/>
    <n v="15542000"/>
    <n v="818000"/>
    <m/>
    <n v="19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09"/>
    <s v="14-591102-09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554200"/>
    <m/>
    <m/>
    <m/>
    <n v="13987800"/>
    <m/>
    <m/>
    <m/>
    <n v="15542000"/>
    <n v="15542000"/>
    <s v="OK"/>
    <n v="2"/>
  </r>
  <r>
    <x v="13"/>
    <s v="Lago Ranco"/>
    <s v="Comunal"/>
    <x v="5"/>
    <s v="YO_EMP_SEM._Servicio_de_Apoyo_Integral_SSyO"/>
    <n v="5911"/>
    <n v="12"/>
    <n v="9816000"/>
    <n v="818000"/>
    <m/>
    <n v="12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09"/>
    <s v="14-591102-09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</r>
  <r>
    <x v="13"/>
    <s v="Regional/Provincial"/>
    <s v="Comunal"/>
    <x v="5"/>
    <s v="YO_EMP_SEM._Servicio_de_Apoyo_Integral_SSyO"/>
    <n v="5911"/>
    <n v="10"/>
    <n v="8180000"/>
    <n v="818000"/>
    <m/>
    <n v="10"/>
    <x v="1"/>
    <x v="3"/>
    <s v="Grupo objetivo del Programa/Componente"/>
    <s v="Personas que formen parte de los Programas Vínculos "/>
    <s v="Listado Predeterminado con SPP"/>
    <s v="Licitación Pública Regular"/>
    <s v="02"/>
    <s v="591102"/>
    <s v="14"/>
    <s v="09"/>
    <s v="14-591102-09-22"/>
    <m/>
    <m/>
    <m/>
    <s v="--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</r>
  <r>
    <x v="13"/>
    <s v="Valdivia"/>
    <s v="Comunal"/>
    <x v="5"/>
    <s v="YO_EMP_SEM._Servicio_de_Apoyo_Integral_SSyO"/>
    <n v="5911"/>
    <n v="60"/>
    <n v="49080000"/>
    <n v="818000"/>
    <m/>
    <n v="60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0"/>
    <s v="14-591102-10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4908000"/>
    <m/>
    <m/>
    <m/>
    <n v="44172000"/>
    <m/>
    <m/>
    <m/>
    <n v="49080000"/>
    <n v="49080000"/>
    <s v="OK"/>
    <n v="2"/>
  </r>
  <r>
    <x v="13"/>
    <s v="Paillaco"/>
    <s v="Comunal"/>
    <x v="5"/>
    <s v="YO_EMP_SEM._Servicio_de_Apoyo_Integral_SSyO"/>
    <n v="5911"/>
    <n v="12"/>
    <n v="9816000"/>
    <n v="818000"/>
    <m/>
    <n v="12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0"/>
    <s v="14-591102-10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</r>
  <r>
    <x v="13"/>
    <s v="Corral"/>
    <s v="Comunal"/>
    <x v="5"/>
    <s v="YO_EMP_SEM._Servicio_de_Apoyo_Integral_SSyO"/>
    <n v="5911"/>
    <n v="12"/>
    <n v="9816000"/>
    <n v="818000"/>
    <m/>
    <n v="12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0"/>
    <s v="14-591102-10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</r>
  <r>
    <x v="13"/>
    <s v="Los Lagos"/>
    <s v="Comunal"/>
    <x v="5"/>
    <s v="YO_EMP_SEM._Servicio_de_Apoyo_Integral_SSyO"/>
    <n v="5911"/>
    <n v="15"/>
    <n v="12270000"/>
    <n v="818000"/>
    <m/>
    <n v="15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0"/>
    <s v="14-591102-10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1227000"/>
    <m/>
    <m/>
    <m/>
    <n v="11043000"/>
    <m/>
    <m/>
    <m/>
    <n v="12270000"/>
    <n v="12270000"/>
    <s v="OK"/>
    <n v="2"/>
  </r>
  <r>
    <x v="13"/>
    <s v="Regional/Provincial"/>
    <s v="Comunal"/>
    <x v="5"/>
    <s v="YO_EMP_SEM._Servicio_de_Apoyo_Integral_SSyO"/>
    <n v="5911"/>
    <n v="10"/>
    <n v="8180000"/>
    <n v="818000"/>
    <m/>
    <n v="10"/>
    <x v="1"/>
    <x v="3"/>
    <s v="Grupo objetivo del Programa/Componente"/>
    <s v="Personas que formen parte de los Programas Calle; Camino; Vínculos "/>
    <s v="Listado Predeterminado con SPP"/>
    <s v="Licitación Pública Regular"/>
    <s v="02"/>
    <s v="591102"/>
    <s v="14"/>
    <s v="10"/>
    <s v="14-591102-10-22"/>
    <m/>
    <m/>
    <m/>
    <s v="--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818000"/>
    <m/>
    <m/>
    <m/>
    <n v="7362000"/>
    <m/>
    <m/>
    <m/>
    <n v="8180000"/>
    <n v="8180000"/>
    <s v="OK"/>
    <n v="2"/>
  </r>
  <r>
    <x v="13"/>
    <s v="Mariquina"/>
    <s v="Comunal"/>
    <x v="5"/>
    <s v="YO_EMP_SEM._Servicio_de_Apoyo_Integral_SSyO"/>
    <n v="5911"/>
    <n v="25"/>
    <n v="20450000"/>
    <n v="818000"/>
    <m/>
    <n v="25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1"/>
    <s v="14-591102-11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045000"/>
    <m/>
    <m/>
    <m/>
    <n v="18405000"/>
    <m/>
    <m/>
    <m/>
    <n v="20450000"/>
    <n v="20450000"/>
    <s v="OK"/>
    <n v="2"/>
  </r>
  <r>
    <x v="13"/>
    <s v="Máfil"/>
    <s v="Comunal"/>
    <x v="5"/>
    <s v="YO_EMP_SEM._Servicio_de_Apoyo_Integral_SSyO"/>
    <n v="5911"/>
    <n v="12"/>
    <n v="9816000"/>
    <n v="818000"/>
    <m/>
    <n v="12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1"/>
    <s v="14-591102-11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981600"/>
    <m/>
    <m/>
    <m/>
    <n v="8834400"/>
    <m/>
    <m/>
    <m/>
    <n v="9816000"/>
    <n v="9816000"/>
    <s v="OK"/>
    <n v="2"/>
  </r>
  <r>
    <x v="13"/>
    <s v="Lanco"/>
    <s v="Comunal"/>
    <x v="5"/>
    <s v="YO_EMP_SEM._Servicio_de_Apoyo_Integral_SSyO"/>
    <n v="5911"/>
    <n v="27"/>
    <n v="22086000"/>
    <n v="818000"/>
    <m/>
    <n v="27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1"/>
    <s v="14-591102-11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2208600"/>
    <m/>
    <m/>
    <m/>
    <n v="19877400"/>
    <m/>
    <m/>
    <m/>
    <n v="22086000"/>
    <n v="22086000"/>
    <s v="OK"/>
    <n v="2"/>
  </r>
  <r>
    <x v="13"/>
    <s v="Panguipulli"/>
    <s v="Comunal"/>
    <x v="5"/>
    <s v="YO_EMP_SEM._Servicio_de_Apoyo_Integral_SSyO"/>
    <n v="5911"/>
    <n v="37"/>
    <n v="30266000"/>
    <n v="818000"/>
    <m/>
    <n v="37"/>
    <x v="1"/>
    <x v="3"/>
    <s v="Grupo objetivo del Programa/Componente"/>
    <s v="Personas que participen del programa Familia  de 50 años omás"/>
    <s v="SPP"/>
    <s v="Licitación Pública Regular"/>
    <s v="02"/>
    <s v="591102"/>
    <s v="14"/>
    <s v="11"/>
    <s v="14-591102-11-22"/>
    <m/>
    <d v="2022-03-14T00:00:00"/>
    <n v="20"/>
    <d v="2022-04-03T00:00:00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3026600"/>
    <m/>
    <m/>
    <m/>
    <n v="27239400"/>
    <m/>
    <m/>
    <m/>
    <n v="30266000"/>
    <n v="30266000"/>
    <s v="OK"/>
    <n v="2"/>
  </r>
  <r>
    <x v="13"/>
    <s v="Regional/Provincial"/>
    <s v="Comunal"/>
    <x v="5"/>
    <s v="YO_EMP_SEM._Servicio_de_Apoyo_Integral_SSyO"/>
    <n v="5911"/>
    <n v="9"/>
    <n v="7362000"/>
    <n v="818000"/>
    <m/>
    <n v="9"/>
    <x v="1"/>
    <x v="3"/>
    <s v="Grupo objetivo del Programa/Componente"/>
    <s v="Personas que formen parte de los Programas Calle; Camino; Vínculos "/>
    <s v="Listado Predeterminado con SPP"/>
    <s v="Licitación Pública Regular"/>
    <s v="02"/>
    <s v="591102"/>
    <s v="14"/>
    <s v="11"/>
    <s v="14-591102-11-22"/>
    <m/>
    <m/>
    <m/>
    <s v="--"/>
    <d v="2022-02-11T00:00:00"/>
    <n v="28"/>
    <d v="2022-03-11T00:00:00"/>
    <d v="2022-03-14T00:00:00"/>
    <n v="28"/>
    <d v="2022-04-11T00:00:00"/>
    <d v="2022-04-13T00:00:00"/>
    <n v="21"/>
    <d v="2022-05-04T00:00:00"/>
    <n v="8"/>
    <d v="2023-01-04T00:00:00"/>
    <d v="2023-03-05T00:00:00"/>
    <m/>
    <m/>
    <m/>
    <m/>
    <n v="736200"/>
    <m/>
    <m/>
    <m/>
    <n v="6625800"/>
    <m/>
    <m/>
    <m/>
    <n v="7362000"/>
    <n v="7362000"/>
    <s v="OK"/>
    <n v="2"/>
  </r>
  <r>
    <x v="14"/>
    <s v="Regional/Provincial"/>
    <s v="Arica-Putre"/>
    <x v="0"/>
    <s v="Fortalecimiento_Planes_de_Trabajo_Familiar"/>
    <n v="3881"/>
    <n v="30"/>
    <n v="18009810"/>
    <n v="600327"/>
    <n v="30"/>
    <n v="0"/>
    <x v="0"/>
    <x v="0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1"/>
    <n v="15"/>
    <n v="1"/>
    <s v="15-38811-1-22"/>
    <m/>
    <m/>
    <m/>
    <s v="--"/>
    <d v="2022-03-08T00:00:00"/>
    <n v="14"/>
    <d v="2022-03-22T00:00:0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00981"/>
    <m/>
    <m/>
    <n v="16208829"/>
    <m/>
    <m/>
    <m/>
    <m/>
    <m/>
    <n v="18009810"/>
    <n v="18009810"/>
    <s v="OK"/>
    <n v="2"/>
  </r>
  <r>
    <x v="14"/>
    <s v="Arica"/>
    <s v="Arica"/>
    <x v="0"/>
    <s v="Fortalecimiento_Planes_de_Trabajo_Familiar"/>
    <n v="3881"/>
    <n v="31"/>
    <n v="18610137"/>
    <n v="600327"/>
    <n v="31"/>
    <n v="0"/>
    <x v="0"/>
    <x v="0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1"/>
    <n v="15"/>
    <n v="2"/>
    <s v="15-38811-2-22"/>
    <m/>
    <m/>
    <m/>
    <s v="--"/>
    <d v="2022-03-08T00:00:00"/>
    <n v="14"/>
    <d v="2022-03-22T00:00:0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</r>
  <r>
    <x v="14"/>
    <s v="Arica"/>
    <s v="Arica"/>
    <x v="0"/>
    <s v="Fortalecimiento_Planes_de_Trabajo_Familiar"/>
    <n v="3881"/>
    <n v="31"/>
    <n v="18610137"/>
    <n v="600327"/>
    <n v="31"/>
    <n v="0"/>
    <x v="0"/>
    <x v="0"/>
    <s v="Grupo objetivo del Programa/Componente"/>
    <s v=" Hogares presentes en el Registro Social de Hogares que se encuentran en los tramos de hasta 60% de vulnerabilidad, con presencia de niños, niñas y adolescentes hasta 18 años."/>
    <s v="Listado Predeterminado"/>
    <s v="Licitación Pública Regular"/>
    <n v="1"/>
    <n v="38811"/>
    <n v="15"/>
    <n v="3"/>
    <s v="15-38811-3-22"/>
    <m/>
    <m/>
    <m/>
    <s v="--"/>
    <d v="2022-03-08T00:00:00"/>
    <n v="14"/>
    <d v="2022-03-22T00:00:00"/>
    <d v="2022-03-23T00:00:00"/>
    <n v="10"/>
    <d v="2022-04-02T00:00:00"/>
    <d v="2022-04-05T00:00:00"/>
    <n v="10"/>
    <d v="2022-04-15T00:00:00"/>
    <n v="10"/>
    <d v="2023-02-15T00:00:00"/>
    <d v="2023-04-16T00:00:00"/>
    <m/>
    <m/>
    <m/>
    <n v="1861014"/>
    <m/>
    <m/>
    <n v="16749123"/>
    <m/>
    <m/>
    <m/>
    <m/>
    <m/>
    <n v="18610137"/>
    <n v="18610137"/>
    <s v="OK"/>
    <n v="2"/>
  </r>
  <r>
    <x v="14"/>
    <s v="Regional/Provincial"/>
    <s v="Arica Rural"/>
    <x v="1"/>
    <s v="Financiamiento_iniciativas_autogestionadas"/>
    <n v="3701"/>
    <n v="1"/>
    <n v="2088000"/>
    <n v="2088000"/>
    <n v="1"/>
    <n v="0"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n v="37011"/>
    <n v="15"/>
    <n v="1"/>
    <s v="15-37011-1-22"/>
    <m/>
    <m/>
    <m/>
    <s v="--"/>
    <d v="2022-03-29T00:00:00"/>
    <n v="14"/>
    <d v="2022-04-12T00:00:00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</r>
  <r>
    <x v="14"/>
    <s v="Regional/Provincial"/>
    <s v="Arica Rural"/>
    <x v="1"/>
    <s v="Financiamiento_iniciativas_autogestionadas"/>
    <n v="3701"/>
    <n v="1"/>
    <n v="2088000"/>
    <n v="2088000"/>
    <n v="1"/>
    <n v="0"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n v="37011"/>
    <n v="15"/>
    <n v="2"/>
    <s v="15-37011-2-22"/>
    <m/>
    <m/>
    <m/>
    <s v="--"/>
    <d v="2022-03-29T00:00:00"/>
    <n v="14"/>
    <d v="2022-04-12T00:00:00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</r>
  <r>
    <x v="14"/>
    <s v="Regional/Provincial"/>
    <s v="Arica Rural"/>
    <x v="1"/>
    <s v="Financiamiento_iniciativas_autogestionadas"/>
    <n v="3701"/>
    <n v="1"/>
    <n v="2088000"/>
    <n v="2088000"/>
    <n v="1"/>
    <n v="0"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n v="1"/>
    <n v="37011"/>
    <n v="15"/>
    <n v="3"/>
    <s v="15-37011-3-22"/>
    <m/>
    <m/>
    <m/>
    <s v="--"/>
    <d v="2022-03-29T00:00:00"/>
    <n v="14"/>
    <d v="2022-04-12T00:00:00"/>
    <d v="2022-04-13T00:00:00"/>
    <n v="10"/>
    <d v="2022-04-23T00:00:00"/>
    <d v="2022-04-26T00:00:00"/>
    <n v="10"/>
    <d v="2022-05-06T00:00:00"/>
    <n v="6"/>
    <d v="2022-11-06T00:00:00"/>
    <d v="2023-01-05T00:00:00"/>
    <m/>
    <m/>
    <m/>
    <m/>
    <n v="2088000"/>
    <m/>
    <m/>
    <m/>
    <m/>
    <m/>
    <m/>
    <m/>
    <n v="2088000"/>
    <n v="2088000"/>
    <s v="OK"/>
    <n v="1"/>
  </r>
  <r>
    <x v="14"/>
    <s v="Arica"/>
    <s v="Junta de Vecinos N°39, Aurora de Chile. Núcleo urbano ubicado entre las calles al norte con; calle Fuertes Bulnes, al sur con Robinson Rojas y concepción, al este con calle Robinson Rojas y al oeste con El Roble. Barrio con viviendas sólidas, compuesta de 1422 viviendas y 6.422 familias, posee un alto porcentaje de Adultos mayores y Niños. Familias en su mayoría nuclear y extensa."/>
    <x v="2"/>
    <s v="Accion_local_territorios_vulnerables"/>
    <n v="7233"/>
    <n v="1"/>
    <n v="35700000"/>
    <n v="35700000"/>
    <n v="1"/>
    <n v="0"/>
    <x v="1"/>
    <x v="2"/>
    <s v="Grupo objetivo del Programa/Componente"/>
    <s v="Barrios vulnerables, compuestas por unidades vecinales, donde: A lo menos 60% de los hogares se encuentra en el tramo del 40% de vulnerabilidad según RSH (hogares según definición del RSH), tienen una identidad propia y sus habitantes cuentan con un sentido de pertenencia."/>
    <s v="Listado Predeterminado"/>
    <s v="Licitación Pública Regular"/>
    <n v="1"/>
    <n v="72331"/>
    <n v="15"/>
    <n v="1"/>
    <s v="15-72331-1-22"/>
    <m/>
    <m/>
    <m/>
    <s v="--"/>
    <d v="2022-03-08T00:00:00"/>
    <n v="14"/>
    <d v="2022-03-22T00:00:00"/>
    <d v="2022-03-23T00:00:00"/>
    <n v="10"/>
    <d v="2022-04-02T00:00:00"/>
    <d v="2022-04-05T00:00:00"/>
    <n v="10"/>
    <d v="2022-04-15T00:00:00"/>
    <n v="11"/>
    <d v="2023-03-15T00:00:00"/>
    <d v="2023-05-14T00:00:00"/>
    <m/>
    <m/>
    <m/>
    <n v="3570000"/>
    <m/>
    <m/>
    <n v="32130000"/>
    <m/>
    <m/>
    <m/>
    <m/>
    <m/>
    <n v="35700000"/>
    <n v="35700000"/>
    <s v="OK"/>
    <n v="2"/>
  </r>
  <r>
    <x v="14"/>
    <s v="Arica"/>
    <s v="Arica"/>
    <x v="3"/>
    <s v="YO_EMPR._Avanzado"/>
    <n v="4883"/>
    <n v="5"/>
    <n v="5250000"/>
    <n v="1050000"/>
    <n v="5"/>
    <n v="0"/>
    <x v="0"/>
    <x v="3"/>
    <s v="Personas con dependencia y cuidadores"/>
    <s v="Personas en situación de pobreza o vulnerabilidad, que desarrollan actividades económicas autónomas, perciben ingresos mayores y más estables fruto de su actividad independiente de generación de ingresos.Foco TELETON"/>
    <s v="Listado Predeterminado con SPP"/>
    <s v="Licitación Pública Regular"/>
    <n v="1"/>
    <n v="48831"/>
    <n v="15"/>
    <n v="1"/>
    <s v="15-48831-1-22"/>
    <m/>
    <m/>
    <m/>
    <s v="--"/>
    <d v="2022-03-03T00:00:00"/>
    <n v="20"/>
    <d v="2022-03-23T00:00:00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25000"/>
    <m/>
    <m/>
    <n v="4725000"/>
    <m/>
    <m/>
    <m/>
    <m/>
    <m/>
    <n v="5250000"/>
    <n v="5250000"/>
    <s v="OK"/>
    <n v="2"/>
  </r>
  <r>
    <x v="14"/>
    <s v="Arica"/>
    <s v="Arica"/>
    <x v="3"/>
    <s v="YO_EMPR._Avanzado"/>
    <n v="4883"/>
    <n v="55"/>
    <n v="57750000"/>
    <n v="1050000"/>
    <n v="5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n v="48831"/>
    <n v="15"/>
    <n v="1"/>
    <s v="15-48831-1-22"/>
    <m/>
    <d v="2022-03-07T00:00:00"/>
    <n v="14"/>
    <d v="2022-03-21T00:00:00"/>
    <d v="2022-03-03T00:00:00"/>
    <n v="20"/>
    <d v="2022-03-23T00:00:00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775000"/>
    <m/>
    <m/>
    <n v="51975000"/>
    <m/>
    <m/>
    <m/>
    <m/>
    <m/>
    <n v="57750000"/>
    <n v="57750000"/>
    <s v="OK"/>
    <n v="2"/>
  </r>
  <r>
    <x v="14"/>
    <s v="Arica"/>
    <s v="Putre"/>
    <x v="3"/>
    <s v="YO_EMPR._Avanzado"/>
    <n v="4883"/>
    <n v="5"/>
    <n v="5500000"/>
    <n v="1100000"/>
    <n v="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n v="48831"/>
    <n v="15"/>
    <n v="1"/>
    <s v="15-48831-1-22"/>
    <m/>
    <d v="2022-03-07T00:00:00"/>
    <n v="14"/>
    <d v="2022-03-21T00:00:00"/>
    <d v="2022-03-03T00:00:00"/>
    <n v="20"/>
    <d v="2022-03-23T00:00:00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</r>
  <r>
    <x v="14"/>
    <s v="Arica"/>
    <s v="Camarones"/>
    <x v="3"/>
    <s v="YO_EMPR._Avanzado"/>
    <n v="4883"/>
    <n v="5"/>
    <n v="5500000"/>
    <n v="1100000"/>
    <n v="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n v="48831"/>
    <n v="15"/>
    <n v="1"/>
    <s v="15-48831-1-22"/>
    <m/>
    <d v="2022-03-07T00:00:00"/>
    <n v="14"/>
    <d v="2022-03-21T00:00:00"/>
    <d v="2022-03-03T00:00:00"/>
    <n v="20"/>
    <d v="2022-03-23T00:00:00"/>
    <d v="2022-03-24T00:00:00"/>
    <n v="10"/>
    <d v="2022-04-03T00:00:00"/>
    <d v="2022-04-08T00:00:00"/>
    <n v="10"/>
    <d v="2022-04-18T00:00:00"/>
    <n v="8"/>
    <d v="2022-12-18T00:00:00"/>
    <d v="2023-02-16T00:00:00"/>
    <m/>
    <m/>
    <m/>
    <n v="550000"/>
    <m/>
    <m/>
    <n v="4950000"/>
    <m/>
    <m/>
    <m/>
    <m/>
    <m/>
    <n v="5500000"/>
    <n v="5500000"/>
    <s v="OK"/>
    <n v="2"/>
  </r>
  <r>
    <x v="14"/>
    <s v="Arica"/>
    <s v="Arica"/>
    <x v="3"/>
    <s v="YO_EMPR._Básico"/>
    <n v="4881"/>
    <n v="77"/>
    <n v="80850000"/>
    <n v="1050000"/>
    <n v="77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n v="48811"/>
    <n v="15"/>
    <n v="1"/>
    <s v="15-48811-1-22"/>
    <m/>
    <d v="2022-03-07T00:00:00"/>
    <n v="14"/>
    <d v="2022-03-21T00:00:00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8085000"/>
    <m/>
    <m/>
    <n v="72765000"/>
    <m/>
    <m/>
    <m/>
    <m/>
    <m/>
    <n v="80850000"/>
    <n v="80850000"/>
    <s v="OK"/>
    <n v="2"/>
  </r>
  <r>
    <x v="14"/>
    <s v="Camarones"/>
    <s v="Camarones"/>
    <x v="3"/>
    <s v="YO_EMPR._Básico"/>
    <n v="4881"/>
    <n v="5"/>
    <n v="5500000"/>
    <n v="1100000"/>
    <n v="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."/>
    <s v="SPP"/>
    <s v="Licitación Pública Regular"/>
    <n v="1"/>
    <n v="48811"/>
    <n v="15"/>
    <n v="1"/>
    <s v="15-48811-1-22"/>
    <m/>
    <d v="2022-03-07T00:00:00"/>
    <n v="14"/>
    <d v="2022-03-21T00:00:00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</r>
  <r>
    <x v="14"/>
    <s v="Arica"/>
    <s v="Arica"/>
    <x v="3"/>
    <s v="YO_EMPR._Básico"/>
    <n v="4881"/>
    <n v="5"/>
    <n v="5250000"/>
    <n v="1050000"/>
    <n v="5"/>
    <n v="0"/>
    <x v="0"/>
    <x v="3"/>
    <s v="Personas con dependencia y cuidadores"/>
    <s v="Personas en situación de pobreza o vulnerabilidad, que desarrollan actividades económicas autónomas, perciben ingresos mayores y más estables fruto de su actividad independiente de generación de ingresos. Foco TELETON"/>
    <s v="Listado Predeterminado con SPP"/>
    <s v="Licitación Pública Regular"/>
    <n v="1"/>
    <n v="48811"/>
    <n v="15"/>
    <n v="1"/>
    <s v="15-48811-1-22"/>
    <m/>
    <m/>
    <m/>
    <s v="--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25000"/>
    <m/>
    <m/>
    <n v="4725000"/>
    <m/>
    <m/>
    <m/>
    <m/>
    <m/>
    <n v="5250000"/>
    <n v="5250000"/>
    <s v="OK"/>
    <n v="2"/>
  </r>
  <r>
    <x v="14"/>
    <s v="Arica"/>
    <s v="Arica"/>
    <x v="3"/>
    <s v="YO_EMPR._Básico"/>
    <n v="4881"/>
    <n v="52"/>
    <n v="54600000"/>
    <n v="1050000"/>
    <n v="57"/>
    <n v="0"/>
    <x v="0"/>
    <x v="3"/>
    <s v="Grupo objetivo del Programa/Componente"/>
    <s v="Personas en situación de pobreza o vulnerabilidad, que desarrollan"/>
    <s v="SPP"/>
    <s v="Licitación Pública Regular"/>
    <n v="1"/>
    <n v="48811"/>
    <n v="15"/>
    <n v="2"/>
    <s v="15-48811-2-22"/>
    <m/>
    <d v="2022-03-07T00:00:00"/>
    <n v="14"/>
    <d v="2022-03-21T00:00:00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460000"/>
    <m/>
    <m/>
    <n v="49140000"/>
    <m/>
    <m/>
    <m/>
    <m/>
    <m/>
    <n v="54600000"/>
    <n v="54600000"/>
    <s v="OK"/>
    <n v="2"/>
  </r>
  <r>
    <x v="14"/>
    <s v="Putre"/>
    <s v="Putre"/>
    <x v="3"/>
    <s v="YO_EMPR._Básico"/>
    <n v="4881"/>
    <n v="5"/>
    <n v="5500000"/>
    <n v="1100000"/>
    <n v="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n v="48811"/>
    <n v="15"/>
    <n v="2"/>
    <s v="15-48811-2-22"/>
    <m/>
    <d v="2022-03-07T00:00:00"/>
    <n v="14"/>
    <d v="2022-03-21T00:00:00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</r>
  <r>
    <x v="14"/>
    <s v="General Lagos"/>
    <s v="General Lagos"/>
    <x v="3"/>
    <s v="YO_EMPR._Básico"/>
    <n v="4881"/>
    <n v="5"/>
    <n v="5500000"/>
    <n v="1100000"/>
    <n v="5"/>
    <n v="0"/>
    <x v="0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. "/>
    <s v="SPP"/>
    <s v="Licitación Pública Regular"/>
    <n v="1"/>
    <n v="48811"/>
    <n v="15"/>
    <n v="2"/>
    <s v="15-48811-2-22"/>
    <m/>
    <d v="2022-03-07T00:00:00"/>
    <n v="14"/>
    <d v="2022-03-21T00:00:00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550000"/>
    <m/>
    <m/>
    <n v="4950000"/>
    <m/>
    <m/>
    <m/>
    <m/>
    <m/>
    <n v="5500000"/>
    <n v="5500000"/>
    <s v="OK"/>
    <n v="2"/>
  </r>
  <r>
    <x v="14"/>
    <s v="Arica"/>
    <s v="Arica"/>
    <x v="3"/>
    <s v="YO_EMPR._Básico"/>
    <n v="4881"/>
    <n v="20"/>
    <n v="21000000"/>
    <n v="1050000"/>
    <n v="20"/>
    <n v="0"/>
    <x v="0"/>
    <x v="3"/>
    <s v="Personas cumpliendo condena"/>
    <s v="Personas en situación de pobreza o vulnerabilidad, que desarrollan actividades económicas autónomas, perciben ingresos mayores y más estables fruto de su actividad independiente de generación de ingresos. Foco GENCHI"/>
    <s v="Listado Predeterminado con SPP"/>
    <s v="Licitación Pública Regular"/>
    <n v="1"/>
    <n v="48811"/>
    <n v="15"/>
    <n v="2"/>
    <s v="15-48811-2-22"/>
    <m/>
    <m/>
    <m/>
    <s v="--"/>
    <d v="2022-02-24T00:00:00"/>
    <n v="20"/>
    <d v="2022-03-16T00:00:00"/>
    <d v="2022-03-17T00:00:00"/>
    <n v="10"/>
    <d v="2022-03-27T00:00:00"/>
    <d v="2022-04-01T00:00:00"/>
    <n v="10"/>
    <d v="2022-04-11T00:00:00"/>
    <n v="8"/>
    <d v="2022-12-11T00:00:00"/>
    <d v="2023-02-09T00:00:00"/>
    <m/>
    <m/>
    <m/>
    <n v="2100000"/>
    <m/>
    <m/>
    <n v="18900000"/>
    <m/>
    <m/>
    <m/>
    <m/>
    <m/>
    <n v="21000000"/>
    <n v="21000000"/>
    <s v="OK"/>
    <n v="2"/>
  </r>
  <r>
    <x v="14"/>
    <s v="Regional/Provincial"/>
    <s v="Arica,Putre,General Lagos, Putre"/>
    <x v="3"/>
    <s v="YO_EMPR._Feria_de_Emprendimiento"/>
    <n v="4889"/>
    <n v="40"/>
    <n v="26800000"/>
    <n v="670000"/>
    <n v="40"/>
    <n v="0"/>
    <x v="1"/>
    <x v="3"/>
    <s v="Grupo objetivo del Programa/Componente"/>
    <s v="Personas en situación de pobreza o vulnerabilidad, que desarrollan actividades económicas autónomas, perciben ingresos mayores y más estables fruto de su actividad independiente de generación de ingresos"/>
    <s v="SPP"/>
    <s v="Licitación Pública Regular"/>
    <n v="1"/>
    <n v="48891"/>
    <n v="15"/>
    <n v="1"/>
    <s v="15-48891-1-22"/>
    <m/>
    <d v="2022-07-19T00:00:00"/>
    <n v="14"/>
    <d v="2022-08-02T00:00:00"/>
    <d v="2022-07-01T00:00:00"/>
    <n v="20"/>
    <d v="2022-07-21T00:00:00"/>
    <d v="2022-07-22T00:00:00"/>
    <n v="10"/>
    <d v="2022-08-01T00:00:00"/>
    <d v="2022-08-02T00:00:00"/>
    <n v="10"/>
    <d v="2022-08-12T00:00:00"/>
    <n v="5"/>
    <d v="2023-01-12T00:00:00"/>
    <d v="2023-03-13T00:00:00"/>
    <m/>
    <m/>
    <m/>
    <m/>
    <m/>
    <m/>
    <m/>
    <n v="26800000"/>
    <m/>
    <m/>
    <m/>
    <m/>
    <n v="26800000"/>
    <n v="26800000"/>
    <s v="OK"/>
    <n v="1"/>
  </r>
  <r>
    <x v="14"/>
    <s v="Arica"/>
    <s v="Arica"/>
    <x v="4"/>
    <s v="YO_EMP_SEM._Servicio_de_Apoyo_Integral_Regular"/>
    <n v="5811"/>
    <n v="63"/>
    <n v="55440000"/>
    <n v="880000"/>
    <n v="63"/>
    <n v="0"/>
    <x v="1"/>
    <x v="3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n v="58111"/>
    <n v="15"/>
    <n v="1"/>
    <s v="15-58111-1-22"/>
    <m/>
    <d v="2022-03-07T00:00:00"/>
    <n v="14"/>
    <d v="2022-03-21T00:00:00"/>
    <d v="2022-02-01T00:00:00"/>
    <n v="20"/>
    <d v="2022-02-21T00:00:0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5544000"/>
    <m/>
    <m/>
    <n v="49896000"/>
    <m/>
    <m/>
    <m/>
    <m/>
    <m/>
    <n v="55440000"/>
    <n v="55440000"/>
    <s v="OK"/>
    <n v="2"/>
  </r>
  <r>
    <x v="14"/>
    <s v="Camarones"/>
    <s v="Camarones"/>
    <x v="4"/>
    <s v="YO_EMP_SEM._Servicio_de_Apoyo_Integral_Regular"/>
    <n v="5811"/>
    <n v="5"/>
    <n v="4725000"/>
    <n v="945000"/>
    <n v="5"/>
    <n v="0"/>
    <x v="1"/>
    <x v="3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n v="58111"/>
    <n v="15"/>
    <n v="1"/>
    <s v="15-58111-1-22"/>
    <m/>
    <d v="2022-03-07T00:00:00"/>
    <n v="14"/>
    <d v="2022-03-21T00:00:00"/>
    <d v="2022-02-01T00:00:00"/>
    <n v="20"/>
    <d v="2022-02-21T00:00:0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2500"/>
    <m/>
    <m/>
    <n v="4252500"/>
    <m/>
    <m/>
    <m/>
    <m/>
    <m/>
    <n v="4725000"/>
    <n v="4725000"/>
    <s v="OK"/>
    <n v="2"/>
  </r>
  <r>
    <x v="14"/>
    <s v="Arica"/>
    <s v="Arica"/>
    <x v="4"/>
    <s v="YO_EMP_SEM._Servicio_de_Apoyo_Integral_Regular"/>
    <n v="5811"/>
    <n v="62"/>
    <n v="54560000"/>
    <n v="880000"/>
    <n v="62"/>
    <n v="0"/>
    <x v="1"/>
    <x v="3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n v="58111"/>
    <n v="15"/>
    <n v="2"/>
    <s v="15-58111-2-22"/>
    <m/>
    <d v="2022-03-07T00:00:00"/>
    <n v="14"/>
    <d v="2022-03-21T00:00:00"/>
    <d v="2022-02-01T00:00:00"/>
    <n v="20"/>
    <d v="2022-02-21T00:00:00"/>
    <d v="2022-02-22T00:00:00"/>
    <n v="10"/>
    <d v="2022-03-04T00:00:00"/>
    <d v="2022-03-09T00:00:00"/>
    <n v="10"/>
    <d v="2022-03-19T00:00:00"/>
    <n v="8"/>
    <d v="2022-11-19T00:00:00"/>
    <d v="2023-01-18T00:00:00"/>
    <m/>
    <m/>
    <s v=" $-   "/>
    <n v="5456000"/>
    <m/>
    <m/>
    <n v="49104000"/>
    <m/>
    <m/>
    <m/>
    <m/>
    <m/>
    <n v="54560000"/>
    <n v="54560000"/>
    <s v="OK"/>
    <n v="2"/>
  </r>
  <r>
    <x v="14"/>
    <s v="Putre"/>
    <s v="Putre"/>
    <x v="4"/>
    <s v="YO_EMP_SEM._Servicio_de_Apoyo_Integral_Regular"/>
    <n v="5811"/>
    <n v="5"/>
    <n v="4775000"/>
    <n v="955000"/>
    <n v="5"/>
    <n v="0"/>
    <x v="1"/>
    <x v="3"/>
    <s v="Grupo objetivo del Programa/Componente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"/>
    <s v="SPP"/>
    <s v="Licitación Pública Regular"/>
    <n v="1"/>
    <n v="58111"/>
    <n v="15"/>
    <n v="2"/>
    <s v="15-58111-2-22"/>
    <m/>
    <d v="2022-03-07T00:00:00"/>
    <n v="14"/>
    <d v="2022-03-21T00:00:00"/>
    <d v="2022-02-01T00:00:00"/>
    <n v="20"/>
    <d v="2022-02-21T00:00:0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77500"/>
    <m/>
    <m/>
    <n v="4297500"/>
    <m/>
    <m/>
    <m/>
    <m/>
    <m/>
    <n v="4775000"/>
    <n v="4775000"/>
    <s v="OK"/>
    <n v="2"/>
  </r>
  <r>
    <x v="14"/>
    <s v="Arica"/>
    <s v="Arica"/>
    <x v="4"/>
    <s v="YO_EMP_SEM._Servicio_de_Apoyo_Integral_Regular"/>
    <n v="5811"/>
    <n v="5"/>
    <n v="4400000"/>
    <n v="880000"/>
    <n v="5"/>
    <n v="0"/>
    <x v="1"/>
    <x v="3"/>
    <s v="Personas con dependencia y cuidadores"/>
    <s v="Personas mayores de 18 años, desocupadas o con empleo precario, pertenecientes al 40% CSE, o personas en situación de pobreza o vulnerabilidad específica que no cuentan con RSH, acceden a financiamiento y formación de capacidades para el desarrollo de un emprendimiento. Foco TELETON"/>
    <s v="Listado Predeterminado con SPP"/>
    <s v="Licitación Pública Regular"/>
    <n v="1"/>
    <n v="58111"/>
    <n v="15"/>
    <n v="2"/>
    <s v="15-58111-2-22"/>
    <m/>
    <m/>
    <m/>
    <s v="--"/>
    <d v="2022-02-01T00:00:00"/>
    <n v="20"/>
    <d v="2022-02-21T00:00:00"/>
    <d v="2022-02-22T00:00:00"/>
    <n v="10"/>
    <d v="2022-03-04T00:00:00"/>
    <d v="2022-03-09T00:00:00"/>
    <n v="10"/>
    <d v="2022-03-19T00:00:00"/>
    <n v="8"/>
    <d v="2022-11-19T00:00:00"/>
    <d v="2023-01-18T00:00:00"/>
    <m/>
    <m/>
    <m/>
    <n v="440000"/>
    <m/>
    <m/>
    <n v="3960000"/>
    <m/>
    <m/>
    <m/>
    <m/>
    <m/>
    <n v="4400000"/>
    <n v="4400000"/>
    <s v="OK"/>
    <n v="2"/>
  </r>
  <r>
    <x v="14"/>
    <s v="Arica"/>
    <s v="Arica"/>
    <x v="5"/>
    <s v="YO_EMP_SEM._Servicio_de_Apoyo_Integral_SSyO"/>
    <n v="5911"/>
    <n v="144"/>
    <n v="117792000"/>
    <n v="818000"/>
    <n v="0"/>
    <n v="144"/>
    <x v="1"/>
    <x v="3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n v="59111"/>
    <n v="15"/>
    <n v="1"/>
    <s v="15-59111-1-22"/>
    <m/>
    <d v="2022-03-07T00:00:00"/>
    <n v="14"/>
    <d v="2022-03-21T00:00:00"/>
    <d v="2022-02-03T00:00:00"/>
    <n v="20"/>
    <d v="2022-02-23T00:00:00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779200"/>
    <m/>
    <m/>
    <n v="106012800"/>
    <m/>
    <m/>
    <m/>
    <m/>
    <m/>
    <n v="117792000"/>
    <n v="117792000"/>
    <s v="OK"/>
    <n v="2"/>
  </r>
  <r>
    <x v="14"/>
    <s v="Camarones"/>
    <s v="Camarones"/>
    <x v="5"/>
    <s v="YO_EMP_SEM._Servicio_de_Apoyo_Integral_SSyO"/>
    <n v="5911"/>
    <n v="5"/>
    <n v="4090000"/>
    <n v="818000"/>
    <n v="0"/>
    <n v="5"/>
    <x v="1"/>
    <x v="3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n v="59111"/>
    <n v="15"/>
    <n v="1"/>
    <s v="15-59111-1-22"/>
    <m/>
    <d v="2022-03-07T00:00:00"/>
    <n v="14"/>
    <d v="2022-03-21T00:00:00"/>
    <d v="2022-02-03T00:00:00"/>
    <n v="20"/>
    <d v="2022-02-23T00:00:00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</r>
  <r>
    <x v="14"/>
    <s v="Arica"/>
    <s v="Arica"/>
    <x v="5"/>
    <s v="YO_EMP_SEM._Servicio_de_Apoyo_Integral_SSyO"/>
    <n v="5911"/>
    <n v="143"/>
    <n v="116974000"/>
    <n v="818000"/>
    <n v="0"/>
    <n v="143"/>
    <x v="1"/>
    <x v="3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n v="59111"/>
    <n v="15"/>
    <n v="2"/>
    <s v="15-59111-2-22"/>
    <m/>
    <d v="2022-03-07T00:00:00"/>
    <n v="14"/>
    <d v="2022-03-21T00:00:00"/>
    <d v="2022-02-03T00:00:00"/>
    <n v="20"/>
    <d v="2022-02-23T00:00:00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11697400"/>
    <m/>
    <m/>
    <n v="105276600"/>
    <m/>
    <m/>
    <m/>
    <m/>
    <m/>
    <n v="116974000"/>
    <n v="116974000"/>
    <s v="OK"/>
    <n v="2"/>
  </r>
  <r>
    <x v="14"/>
    <s v="Putre"/>
    <s v="Putre"/>
    <x v="5"/>
    <s v="YO_EMP_SEM._Servicio_de_Apoyo_Integral_SSyO"/>
    <n v="5911"/>
    <n v="5"/>
    <n v="4090000"/>
    <n v="818000"/>
    <n v="0"/>
    <n v="5"/>
    <x v="1"/>
    <x v="3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n v="59111"/>
    <n v="15"/>
    <n v="2"/>
    <s v="15-59111-2-22"/>
    <m/>
    <d v="2022-03-07T00:00:00"/>
    <n v="14"/>
    <d v="2022-03-21T00:00:00"/>
    <d v="2022-02-03T00:00:00"/>
    <n v="20"/>
    <d v="2022-02-23T00:00:00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</r>
  <r>
    <x v="14"/>
    <s v="General Lagos"/>
    <s v="General Lagos"/>
    <x v="5"/>
    <s v="YO_EMP_SEM._Servicio_de_Apoyo_Integral_SSyO"/>
    <n v="5911"/>
    <n v="5"/>
    <n v="4090000"/>
    <n v="818000"/>
    <n v="0"/>
    <n v="5"/>
    <x v="1"/>
    <x v="3"/>
    <s v="Grupo objetivo del Programa/Componente"/>
    <s v="Personas mayores de 18 años, desocupadas o con empleo precario, pertenecientes al subsistema SSyOO, acceden a financiamiento y formación de capacidades para el desarrollo de un emprendimiento"/>
    <s v="SPP"/>
    <s v="Licitación Pública Regular"/>
    <n v="1"/>
    <n v="59111"/>
    <n v="15"/>
    <n v="2"/>
    <s v="15-59111-2-22"/>
    <m/>
    <d v="2022-03-07T00:00:00"/>
    <n v="14"/>
    <d v="2022-03-21T00:00:00"/>
    <d v="2022-02-03T00:00:00"/>
    <n v="20"/>
    <d v="2022-02-23T00:00:00"/>
    <d v="2022-02-24T00:00:00"/>
    <n v="13"/>
    <d v="2022-03-09T00:00:00"/>
    <d v="2022-03-14T00:00:00"/>
    <n v="10"/>
    <d v="2022-03-24T00:00:00"/>
    <n v="8"/>
    <d v="2022-11-24T00:00:00"/>
    <d v="2023-01-23T00:00:00"/>
    <m/>
    <m/>
    <m/>
    <n v="409000"/>
    <m/>
    <m/>
    <n v="3681000"/>
    <m/>
    <m/>
    <m/>
    <m/>
    <m/>
    <n v="4090000"/>
    <n v="4090000"/>
    <s v="OK"/>
    <n v="2"/>
  </r>
  <r>
    <x v="15"/>
    <s v="Bulnes"/>
    <s v="Diguillín - Punilla"/>
    <x v="0"/>
    <s v="Fortalecimiento_Planes_de_Trabajo_Familiar"/>
    <n v="3881"/>
    <n v="25"/>
    <n v="15008175"/>
    <n v="600327"/>
    <n v="25"/>
    <m/>
    <x v="0"/>
    <x v="0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s v="388101"/>
    <s v="16"/>
    <s v="01"/>
    <s v="16-388101-01-22"/>
    <m/>
    <m/>
    <m/>
    <s v="--"/>
    <d v="2022-04-15T00:00:00"/>
    <n v="17"/>
    <d v="2022-05-02T00:00:00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500817.5"/>
    <m/>
    <m/>
    <n v="13507357.5"/>
    <m/>
    <m/>
    <m/>
    <n v="15008175"/>
    <n v="15008175"/>
    <s v="OK"/>
    <n v="2"/>
  </r>
  <r>
    <x v="15"/>
    <s v="Chillán Viejo"/>
    <s v="Diguillín - Punilla"/>
    <x v="0"/>
    <s v="Fortalecimiento_Planes_de_Trabajo_Familiar"/>
    <n v="3881"/>
    <n v="35"/>
    <n v="21011445"/>
    <n v="600327"/>
    <n v="35"/>
    <m/>
    <x v="0"/>
    <x v="0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s v="388101"/>
    <s v="16"/>
    <s v="01"/>
    <s v="16-388101-01-22"/>
    <m/>
    <m/>
    <m/>
    <s v="--"/>
    <d v="2022-04-15T00:00:00"/>
    <n v="17"/>
    <d v="2022-05-02T00:00:00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2101144.5"/>
    <m/>
    <m/>
    <n v="18910300.5"/>
    <m/>
    <m/>
    <m/>
    <n v="21011445"/>
    <n v="21011445"/>
    <s v="OK"/>
    <n v="2"/>
  </r>
  <r>
    <x v="15"/>
    <s v="San Nicolás"/>
    <s v="Diguillín - Punilla"/>
    <x v="0"/>
    <s v="Fortalecimiento_Planes_de_Trabajo_Familiar"/>
    <n v="3881"/>
    <n v="30"/>
    <n v="18009810"/>
    <n v="600327"/>
    <n v="30"/>
    <m/>
    <x v="0"/>
    <x v="0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s v="388101"/>
    <s v="16"/>
    <s v="01"/>
    <s v="16-388101-01-22"/>
    <m/>
    <m/>
    <m/>
    <s v="--"/>
    <d v="2022-04-15T00:00:00"/>
    <n v="17"/>
    <d v="2022-05-02T00:00:00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800981"/>
    <m/>
    <m/>
    <n v="16208829"/>
    <m/>
    <m/>
    <m/>
    <n v="18009810"/>
    <n v="18009810"/>
    <s v="OK"/>
    <n v="2"/>
  </r>
  <r>
    <x v="15"/>
    <s v="Quillón"/>
    <s v="Diguillín - Punilla"/>
    <x v="0"/>
    <s v="Fortalecimiento_Planes_de_Trabajo_Familiar"/>
    <n v="3881"/>
    <n v="29"/>
    <n v="17409483"/>
    <n v="600327"/>
    <n v="29"/>
    <m/>
    <x v="0"/>
    <x v="0"/>
    <s v="Grupo objetivo del Programa/Componente"/>
    <s v="Hogares que se encuentren en los tramos de hasta 60%  de vulnerabilidad, con NNA de hasta 18 años, todos según RSH "/>
    <s v="Listado Predeterminado"/>
    <s v="Licitación Pública Regular"/>
    <s v="01"/>
    <s v="388101"/>
    <s v="16"/>
    <s v="01"/>
    <s v="16-388101-01-22"/>
    <m/>
    <m/>
    <m/>
    <s v="--"/>
    <d v="2022-04-15T00:00:00"/>
    <n v="17"/>
    <d v="2022-05-02T00:00:00"/>
    <d v="2022-05-03T00:00:00"/>
    <n v="15"/>
    <d v="2022-05-18T00:00:00"/>
    <d v="2022-05-24T00:00:00"/>
    <n v="10"/>
    <d v="2022-06-03T00:00:00"/>
    <n v="10"/>
    <d v="2023-04-03T00:00:00"/>
    <d v="2023-06-02T00:00:00"/>
    <m/>
    <m/>
    <m/>
    <m/>
    <m/>
    <n v="1740948.3"/>
    <m/>
    <m/>
    <n v="15668534.700000001"/>
    <m/>
    <m/>
    <m/>
    <n v="17409483"/>
    <n v="17409483"/>
    <s v="OK"/>
    <n v="2"/>
  </r>
  <r>
    <x v="15"/>
    <s v="Ránquil"/>
    <s v="Itata - Diguillín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s v="370101"/>
    <s v="16"/>
    <s v="01"/>
    <s v="16-370101-01-22"/>
    <m/>
    <m/>
    <m/>
    <s v="--"/>
    <d v="2022-05-06T00:00:00"/>
    <n v="17"/>
    <d v="2022-05-23T00:00:00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</r>
  <r>
    <x v="15"/>
    <s v="El Carmen"/>
    <s v="Itata - Diguillín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s v="370101"/>
    <s v="16"/>
    <s v="02"/>
    <s v="16-370101-02-22"/>
    <m/>
    <m/>
    <m/>
    <s v="--"/>
    <d v="2022-05-06T00:00:00"/>
    <n v="17"/>
    <d v="2022-05-23T00:00:00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</r>
  <r>
    <x v="15"/>
    <s v="Quirihue"/>
    <s v="Itata - Diguillín"/>
    <x v="1"/>
    <s v="Financiamiento_iniciativas_autogestionadas"/>
    <n v="3701"/>
    <n v="1"/>
    <n v="2088000"/>
    <n v="2088000"/>
    <n v="1"/>
    <m/>
    <x v="0"/>
    <x v="1"/>
    <s v="Grupo objetivo del Programa/Componente"/>
    <s v="Organizaciones de tipo funcionales y territoriales, regidas por la Ley 19.418, vigentes en el registro de organizaciones sociales del Registro Civil que representan a comunas que tienen una concentración igual o mayor al 65% de hogares con RSH en tramo 60%"/>
    <s v="Autogestionados"/>
    <s v="Licitación Pública Regular"/>
    <s v="01"/>
    <s v="370101"/>
    <s v="16"/>
    <s v="03"/>
    <s v="16-370101-03-22"/>
    <m/>
    <m/>
    <m/>
    <s v="--"/>
    <d v="2022-05-06T00:00:00"/>
    <n v="17"/>
    <d v="2022-05-23T00:00:00"/>
    <d v="2022-05-24T00:00:00"/>
    <n v="15"/>
    <d v="2022-06-08T00:00:00"/>
    <d v="2022-06-15T00:00:00"/>
    <n v="10"/>
    <d v="2022-06-25T00:00:00"/>
    <n v="6"/>
    <d v="2022-12-25T00:00:00"/>
    <d v="2023-02-23T00:00:00"/>
    <m/>
    <m/>
    <m/>
    <m/>
    <m/>
    <n v="2088000"/>
    <m/>
    <m/>
    <m/>
    <m/>
    <m/>
    <m/>
    <n v="2088000"/>
    <n v="2088000"/>
    <s v="OK"/>
    <n v="1"/>
  </r>
  <r>
    <x v="15"/>
    <s v="Bulnes"/>
    <s v="Sector Santa Clara"/>
    <x v="2"/>
    <s v="Accion_local_territorios_vulnerables"/>
    <n v="7233"/>
    <n v="1"/>
    <n v="35700000"/>
    <n v="35700000"/>
    <n v="1"/>
    <m/>
    <x v="1"/>
    <x v="2"/>
    <s v="Campamento y barrios prioritarios"/>
    <s v="Territorio o barrio vulnerable donde a lo menos el 60% de los hogares se encuentra en el tramo del 40% de vulnerabilidad según RSH."/>
    <s v="Listado Predeterminado"/>
    <s v="Licitación Pública Regular"/>
    <s v="01"/>
    <s v="723301"/>
    <s v="16"/>
    <s v="01"/>
    <s v="16-723301-01-22"/>
    <m/>
    <m/>
    <m/>
    <s v="--"/>
    <d v="2022-03-31T00:00:00"/>
    <n v="15"/>
    <d v="2022-04-15T00:00:00"/>
    <d v="2022-04-18T00:00:00"/>
    <n v="15"/>
    <d v="2022-05-03T00:00:00"/>
    <d v="2022-05-10T00:00:00"/>
    <n v="10"/>
    <d v="2022-05-20T00:00:00"/>
    <n v="11"/>
    <d v="2023-04-20T00:00:00"/>
    <d v="2023-06-19T00:00:00"/>
    <m/>
    <m/>
    <m/>
    <m/>
    <m/>
    <n v="3570000"/>
    <m/>
    <m/>
    <n v="32130000"/>
    <m/>
    <m/>
    <m/>
    <n v="35700000"/>
    <n v="35700000"/>
    <s v="OK"/>
    <n v="2"/>
  </r>
  <r>
    <x v="15"/>
    <s v="Chillán"/>
    <s v="Diguillín"/>
    <x v="6"/>
    <s v="YO_TR_SSyO_Apoyo_a_tu_Plan_Laboral"/>
    <n v="8913"/>
    <n v="22"/>
    <n v="13992000"/>
    <n v="636000"/>
    <m/>
    <n v="22"/>
    <x v="1"/>
    <x v="3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s v="891301"/>
    <s v="16"/>
    <s v="01"/>
    <s v="16-891301-01-22"/>
    <m/>
    <d v="2022-03-14T00:00:00"/>
    <n v="18"/>
    <d v="2022-04-01T00:00:00"/>
    <d v="2022-03-04T00:00:00"/>
    <n v="24"/>
    <d v="2022-03-28T00:00:0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399200"/>
    <m/>
    <m/>
    <n v="12592800"/>
    <m/>
    <m/>
    <m/>
    <m/>
    <n v="13992000"/>
    <n v="13992000"/>
    <s v="OK"/>
    <n v="2"/>
  </r>
  <r>
    <x v="15"/>
    <s v="Chillán Viejo"/>
    <s v="Diguillín "/>
    <x v="6"/>
    <s v="YO_TR_SSyO_Apoyo_a_tu_Plan_Laboral"/>
    <n v="8913"/>
    <n v="20"/>
    <n v="12720000"/>
    <n v="636000"/>
    <m/>
    <n v="20"/>
    <x v="1"/>
    <x v="3"/>
    <s v="Grupo objetivo del Programa/Componente"/>
    <s v="Personas mayores de 18 años pertenecientes al SSyOO (programas Familias, Calle, Caminos y Vínculos), que participen del acompañamiento sociolaboral y que tengan plan laboral. No haber participado del APL."/>
    <s v="SPP"/>
    <s v="Licitación Pública Regular"/>
    <s v="01"/>
    <s v="891301"/>
    <s v="16"/>
    <s v="01"/>
    <s v="16-891301-01-22"/>
    <m/>
    <d v="2022-03-14T00:00:00"/>
    <n v="18"/>
    <d v="2022-04-01T00:00:00"/>
    <d v="2022-03-04T00:00:00"/>
    <n v="24"/>
    <d v="2022-03-28T00:00:00"/>
    <d v="2022-03-29T00:00:00"/>
    <n v="15"/>
    <d v="2022-04-13T00:00:00"/>
    <d v="2022-04-21T00:00:00"/>
    <n v="13"/>
    <d v="2022-05-04T00:00:00"/>
    <n v="8"/>
    <d v="2023-01-04T00:00:00"/>
    <d v="2023-03-05T00:00:00"/>
    <m/>
    <m/>
    <m/>
    <m/>
    <n v="1272000"/>
    <m/>
    <m/>
    <n v="11448000"/>
    <m/>
    <m/>
    <m/>
    <m/>
    <n v="12720000"/>
    <n v="12720000"/>
    <s v="OK"/>
    <n v="2"/>
  </r>
  <r>
    <x v="15"/>
    <s v="Chillán"/>
    <s v="Diguillín - Punilla"/>
    <x v="3"/>
    <s v="YO_EMPR._Avanzado"/>
    <n v="4883"/>
    <n v="30"/>
    <n v="30000000"/>
    <n v="1000000"/>
    <n v="30"/>
    <m/>
    <x v="0"/>
    <x v="3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s v="488302"/>
    <s v="16"/>
    <s v="01"/>
    <s v="16-488302-01-22"/>
    <m/>
    <d v="2022-03-14T00:00:00"/>
    <n v="18"/>
    <d v="2022-04-01T00:00:00"/>
    <d v="2022-03-11T00:00:00"/>
    <n v="20"/>
    <d v="2022-03-31T00:00:00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3000000"/>
    <m/>
    <m/>
    <n v="27000000"/>
    <m/>
    <m/>
    <m/>
    <m/>
    <n v="30000000"/>
    <n v="30000000"/>
    <s v="OK"/>
    <n v="2"/>
  </r>
  <r>
    <x v="15"/>
    <s v="San Carlos"/>
    <s v="Diguillín - Punilla"/>
    <x v="3"/>
    <s v="YO_EMPR._Avanzado"/>
    <n v="4883"/>
    <n v="20"/>
    <n v="20000000"/>
    <n v="1000000"/>
    <n v="20"/>
    <m/>
    <x v="0"/>
    <x v="3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s v="488302"/>
    <s v="16"/>
    <s v="01"/>
    <s v="16-488302-01-22"/>
    <m/>
    <d v="2022-03-14T00:00:00"/>
    <n v="18"/>
    <d v="2022-04-01T00:00:00"/>
    <d v="2022-03-11T00:00:00"/>
    <n v="20"/>
    <d v="2022-03-31T00:00:00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</r>
  <r>
    <x v="15"/>
    <s v="Pinto"/>
    <s v="Diguillín - Punilla"/>
    <x v="3"/>
    <s v="YO_EMPR._Avanzado"/>
    <n v="4883"/>
    <n v="20"/>
    <n v="20000000"/>
    <n v="1000000"/>
    <n v="20"/>
    <m/>
    <x v="0"/>
    <x v="3"/>
    <s v="Grupo objetivo del Programa/Componente"/>
    <s v="Personas mayores de 18 años, cuya situación ocupacional sea ocupado independiente, con una actividad económica en funcionamiento, con características socioeconómicas de pobreza y/o vulnerabilidad, priorizando según tramo RSH en el 40% más vulnerable"/>
    <s v="SPP"/>
    <s v="Licitación Pública Regular"/>
    <s v="02"/>
    <s v="488302"/>
    <s v="16"/>
    <s v="01"/>
    <s v="16-488302-01-22"/>
    <m/>
    <d v="2022-03-14T00:00:00"/>
    <n v="18"/>
    <d v="2022-04-01T00:00:00"/>
    <d v="2022-03-11T00:00:00"/>
    <n v="20"/>
    <d v="2022-03-31T00:00:00"/>
    <d v="2022-04-01T00:00:00"/>
    <n v="20"/>
    <d v="2022-04-21T00:00:00"/>
    <d v="2022-04-28T00:00:00"/>
    <n v="15"/>
    <d v="2022-05-13T00:00:00"/>
    <n v="8"/>
    <d v="2023-01-13T00:00:00"/>
    <d v="2023-03-14T00:00:00"/>
    <m/>
    <m/>
    <m/>
    <m/>
    <n v="2000000"/>
    <m/>
    <m/>
    <n v="18000000"/>
    <m/>
    <m/>
    <m/>
    <m/>
    <n v="20000000"/>
    <n v="20000000"/>
    <s v="OK"/>
    <n v="2"/>
  </r>
  <r>
    <x v="15"/>
    <s v="Chillán"/>
    <s v="Diguillín"/>
    <x v="3"/>
    <s v="YO_EMPR._Básico"/>
    <n v="4881"/>
    <n v="35"/>
    <n v="35000000"/>
    <n v="1000000"/>
    <n v="3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1"/>
    <s v="16-488101-01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3500000"/>
    <m/>
    <m/>
    <n v="31500000"/>
    <m/>
    <m/>
    <m/>
    <m/>
    <m/>
    <n v="35000000"/>
    <n v="35000000"/>
    <s v="OK"/>
    <n v="2"/>
  </r>
  <r>
    <x v="15"/>
    <s v="Chillán Viejo"/>
    <s v="Diguillín"/>
    <x v="3"/>
    <s v="YO_EMPR._Básico"/>
    <n v="4881"/>
    <n v="17"/>
    <n v="17000000"/>
    <n v="1000000"/>
    <n v="17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1"/>
    <s v="16-488101-01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700000"/>
    <m/>
    <m/>
    <n v="15300000"/>
    <m/>
    <m/>
    <m/>
    <m/>
    <m/>
    <n v="17000000"/>
    <n v="17000000"/>
    <s v="OK"/>
    <n v="2"/>
  </r>
  <r>
    <x v="15"/>
    <s v="Pemuco"/>
    <s v="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1"/>
    <s v="16-488101-01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Quirihue"/>
    <s v="Punilla - Diguillín"/>
    <x v="3"/>
    <s v="YO_EMPR._Básico"/>
    <n v="4881"/>
    <n v="20"/>
    <n v="20000000"/>
    <n v="1000000"/>
    <n v="20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2"/>
    <s v="16-488101-02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</r>
  <r>
    <x v="15"/>
    <s v="Ñiquén"/>
    <s v="Punill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2"/>
    <s v="16-488101-02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San Fabián"/>
    <s v="Punill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2"/>
    <s v="16-488101-02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Quillón"/>
    <s v="Punill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2"/>
    <s v="16-488101-02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Coelemu"/>
    <s v="Itat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3"/>
    <s v="16-488101-03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San Nicolás"/>
    <s v="Itat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3"/>
    <s v="16-488101-03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Bulnes"/>
    <s v="Itat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3"/>
    <s v="16-488101-03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Cobquecura"/>
    <s v="Itata - Diguillín"/>
    <x v="3"/>
    <s v="YO_EMPR._Básico"/>
    <n v="4881"/>
    <n v="15"/>
    <n v="15000000"/>
    <n v="1000000"/>
    <n v="15"/>
    <m/>
    <x v="0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3"/>
    <s v="16-488101-03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1500000"/>
    <m/>
    <m/>
    <n v="13500000"/>
    <m/>
    <m/>
    <m/>
    <m/>
    <m/>
    <n v="15000000"/>
    <n v="15000000"/>
    <s v="OK"/>
    <n v="2"/>
  </r>
  <r>
    <x v="15"/>
    <s v="Coihueco"/>
    <s v="Punilla - Itata - Diguillín"/>
    <x v="3"/>
    <s v="YO_EMPR._Básico"/>
    <n v="4881"/>
    <n v="20"/>
    <n v="20000000"/>
    <n v="1000000"/>
    <n v="20"/>
    <m/>
    <x v="1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4"/>
    <s v="16-488101-04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</r>
  <r>
    <x v="15"/>
    <s v="Ránquil"/>
    <s v="Punilla - Itata - Diguillín"/>
    <x v="3"/>
    <s v="YO_EMPR._Básico"/>
    <n v="4881"/>
    <n v="20"/>
    <n v="20000000"/>
    <n v="1000000"/>
    <n v="20"/>
    <m/>
    <x v="1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4"/>
    <s v="16-488101-04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000000"/>
    <m/>
    <m/>
    <n v="18000000"/>
    <m/>
    <m/>
    <m/>
    <m/>
    <m/>
    <n v="20000000"/>
    <n v="20000000"/>
    <s v="OK"/>
    <n v="2"/>
  </r>
  <r>
    <x v="15"/>
    <s v="Pinto"/>
    <s v="Punilla - Itata - Diguillín"/>
    <x v="3"/>
    <s v="YO_EMPR._Básico"/>
    <n v="4881"/>
    <n v="27"/>
    <n v="27000000"/>
    <n v="1000000"/>
    <n v="27"/>
    <m/>
    <x v="1"/>
    <x v="3"/>
    <s v="Grupo objetivo del Programa/Componente"/>
    <s v="Personas mayores de 18 años, cuya situación ocupacional sea ocupado u ocupado precario, en ambos casos independiente, con una actividad económica en funcionamiento, con características socioeconómicas de pobreza y/o vulnerabilidad, priorizando según tramo RSH en el 40% más vulnerable, preferentemente jefas de hogar con NNA menores de 18 años a su cargo, mujeres víctimas de VIF, personas con discapacidad o cuidadores de personas en situación de dependencia."/>
    <s v="SPP"/>
    <s v="Licitación Pública Regular"/>
    <s v="01"/>
    <s v="488101"/>
    <s v="16"/>
    <s v="04"/>
    <s v="16-488101-04-22"/>
    <m/>
    <d v="2022-03-14T00:00:00"/>
    <n v="18"/>
    <d v="2022-04-01T00:00:00"/>
    <d v="2022-02-24T00:00:00"/>
    <n v="20"/>
    <d v="2022-03-16T00:00:00"/>
    <d v="2022-03-18T00:00:00"/>
    <n v="20"/>
    <d v="2022-04-07T00:00:00"/>
    <d v="2022-04-11T00:00:00"/>
    <n v="10"/>
    <d v="2022-04-21T00:00:00"/>
    <n v="8"/>
    <d v="2022-12-21T00:00:00"/>
    <d v="2023-02-19T00:00:00"/>
    <m/>
    <m/>
    <m/>
    <n v="2700000"/>
    <m/>
    <m/>
    <n v="24300000"/>
    <m/>
    <m/>
    <m/>
    <m/>
    <m/>
    <n v="27000000"/>
    <n v="27000000"/>
    <s v="OK"/>
    <n v="2"/>
  </r>
  <r>
    <x v="15"/>
    <s v="Regional/Provincial"/>
    <s v="Punilla - Itata - Diguillín"/>
    <x v="3"/>
    <s v="YO_EMPR._Feria_de_Emprendimiento"/>
    <n v="4889"/>
    <n v="45"/>
    <n v="45000000"/>
    <n v="1000000"/>
    <n v="45"/>
    <m/>
    <x v="1"/>
    <x v="3"/>
    <s v="Grupo objetivo del Programa/Componente"/>
    <s v="Personas que hayan participado anteriormente y/o estén participando de programas de emprendimiento y/o empleabilidad del FOSIS, en un plazo no superior al definido regionalmente. Excepcionalmente podrían aceptarse usuarias/os de otros programas siempre que cuenten con una actividad económica independiente en funcionamiento (FNDR, Innova u otro del FOSIS). Podrán participar también organizaciones productivas que hayan participando del programa Apoyo a Organizaciones Productivas el 2021."/>
    <s v="Listado Predeterminado"/>
    <s v="Licitación Pública Regular"/>
    <s v="03"/>
    <s v="488903"/>
    <s v="16"/>
    <s v="01"/>
    <s v="16-488903-01-22"/>
    <m/>
    <m/>
    <m/>
    <s v="--"/>
    <d v="2022-08-30T00:00:00"/>
    <n v="15"/>
    <d v="2022-09-14T00:00:00"/>
    <d v="2022-09-15T00:00:00"/>
    <n v="14"/>
    <d v="2022-09-29T00:00:00"/>
    <d v="2022-10-05T00:00:00"/>
    <n v="10"/>
    <d v="2022-10-15T00:00:00"/>
    <n v="5"/>
    <d v="2023-03-15T00:00:00"/>
    <d v="2023-05-14T00:00:00"/>
    <m/>
    <m/>
    <m/>
    <m/>
    <m/>
    <m/>
    <m/>
    <m/>
    <m/>
    <n v="45000000"/>
    <m/>
    <m/>
    <n v="45000000"/>
    <n v="45000000"/>
    <s v="OK"/>
    <n v="1"/>
  </r>
  <r>
    <x v="15"/>
    <s v="Chillán"/>
    <s v="Diguillín - Itata"/>
    <x v="4"/>
    <s v="YO_EMP_SEM._Servicio_de_Apoyo_Integral_Regular"/>
    <n v="5811"/>
    <n v="40"/>
    <n v="35400000"/>
    <n v="885000"/>
    <n v="40"/>
    <m/>
    <x v="1"/>
    <x v="3"/>
    <s v="Grupo objetivo del Programa/Componente"/>
    <s v="Personas mayores de 18 años, preferentemente jefas de hogar con NNA menores  de 18 años a su cargo, mujeres víctimas de VIF,  personas en situación de discapacidad y/o dependencia, provenientes del convenio Teletón,  convenio Gendarmería, desempleadas o con ingresos precarios, idea de negocio y/o emprendimientos precarios en funcionamiento."/>
    <s v="Listado Predeterminado con SPP"/>
    <s v="Licitación Pública Regular"/>
    <s v="01"/>
    <s v="581101"/>
    <s v="16"/>
    <s v="01"/>
    <s v="16-581101-01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540000"/>
    <m/>
    <m/>
    <n v="31860000"/>
    <m/>
    <m/>
    <m/>
    <m/>
    <m/>
    <n v="35400000"/>
    <n v="35400000"/>
    <s v="OK"/>
    <n v="2"/>
  </r>
  <r>
    <x v="15"/>
    <s v="Portezuelo"/>
    <s v="Diguillín - Itata"/>
    <x v="4"/>
    <s v="YO_EMP_SEM._Servicio_de_Apoyo_Integral_Regular"/>
    <n v="5811"/>
    <n v="20"/>
    <n v="17700000"/>
    <n v="885000"/>
    <n v="20"/>
    <m/>
    <x v="1"/>
    <x v="3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81101"/>
    <s v="16"/>
    <s v="01"/>
    <s v="16-581101-01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1770000"/>
    <m/>
    <m/>
    <n v="15930000"/>
    <m/>
    <m/>
    <m/>
    <m/>
    <m/>
    <n v="17700000"/>
    <n v="17700000"/>
    <s v="OK"/>
    <n v="2"/>
  </r>
  <r>
    <x v="15"/>
    <s v="Pinto"/>
    <s v="Diguillín - Itata"/>
    <x v="4"/>
    <s v="YO_EMP_SEM._Servicio_de_Apoyo_Integral_Regular"/>
    <n v="5811"/>
    <n v="30"/>
    <n v="26550000"/>
    <n v="885000"/>
    <n v="30"/>
    <m/>
    <x v="1"/>
    <x v="3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81101"/>
    <s v="16"/>
    <s v="01"/>
    <s v="16-581101-01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</r>
  <r>
    <x v="15"/>
    <s v="San Carlos"/>
    <s v="Punilla"/>
    <x v="4"/>
    <s v="YO_EMP_SEM._Servicio_de_Apoyo_Integral_Regular"/>
    <n v="5811"/>
    <n v="34"/>
    <n v="30090000"/>
    <n v="885000"/>
    <n v="34"/>
    <m/>
    <x v="1"/>
    <x v="3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81101"/>
    <s v="16"/>
    <s v="02"/>
    <s v="16-581101-02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3009000"/>
    <m/>
    <m/>
    <n v="27081000"/>
    <m/>
    <m/>
    <m/>
    <m/>
    <m/>
    <n v="30090000"/>
    <n v="30090000"/>
    <s v="OK"/>
    <n v="2"/>
  </r>
  <r>
    <x v="15"/>
    <s v="Ñiquén"/>
    <s v="Punilla"/>
    <x v="4"/>
    <s v="YO_EMP_SEM._Servicio_de_Apoyo_Integral_Regular"/>
    <n v="5811"/>
    <n v="30"/>
    <n v="26550000"/>
    <n v="885000"/>
    <n v="30"/>
    <m/>
    <x v="1"/>
    <x v="3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81101"/>
    <s v="16"/>
    <s v="02"/>
    <s v="16-581101-02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</r>
  <r>
    <x v="15"/>
    <s v="Coihueco"/>
    <s v="Punilla"/>
    <x v="4"/>
    <s v="YO_EMP_SEM._Servicio_de_Apoyo_Integral_Regular"/>
    <n v="5811"/>
    <n v="30"/>
    <n v="26550000"/>
    <n v="885000"/>
    <n v="30"/>
    <m/>
    <x v="1"/>
    <x v="3"/>
    <s v="Grupo objetivo del Programa/Componente"/>
    <s v="Personas mayores de 18 años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81101"/>
    <s v="16"/>
    <s v="02"/>
    <s v="16-581101-02-22"/>
    <m/>
    <d v="2022-03-14T00:00:00"/>
    <n v="18"/>
    <d v="2022-04-01T00:00:00"/>
    <d v="2022-02-10T00:00:00"/>
    <n v="20"/>
    <d v="2022-03-02T00:00:00"/>
    <d v="2022-03-03T00:00:00"/>
    <n v="15"/>
    <d v="2022-03-18T00:00:00"/>
    <d v="2022-03-25T00:00:00"/>
    <n v="14"/>
    <d v="2022-04-08T00:00:00"/>
    <n v="8"/>
    <d v="2022-12-08T00:00:00"/>
    <d v="2023-02-06T00:00:00"/>
    <m/>
    <m/>
    <m/>
    <n v="2655000"/>
    <m/>
    <m/>
    <n v="23895000"/>
    <m/>
    <m/>
    <m/>
    <m/>
    <m/>
    <n v="26550000"/>
    <n v="26550000"/>
    <s v="OK"/>
    <n v="2"/>
  </r>
  <r>
    <x v="15"/>
    <s v="Chillán"/>
    <s v="Chillán"/>
    <x v="5"/>
    <s v="YO_EMP_SEM._Servicio_de_Apoyo_Integral_SSyO"/>
    <n v="5911"/>
    <n v="120"/>
    <n v="98160000"/>
    <n v="818000"/>
    <m/>
    <n v="12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1"/>
    <s v="16-591101-01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9816000"/>
    <m/>
    <m/>
    <n v="88344000"/>
    <m/>
    <m/>
    <m/>
    <m/>
    <m/>
    <n v="98160000"/>
    <n v="98160000"/>
    <s v="OK"/>
    <n v="2"/>
  </r>
  <r>
    <x v="15"/>
    <s v="San Carlos"/>
    <s v="Punilla I"/>
    <x v="5"/>
    <s v="YO_EMP_SEM._Servicio_de_Apoyo_Integral_SSyO"/>
    <n v="5911"/>
    <n v="85"/>
    <n v="69530000"/>
    <n v="818000"/>
    <m/>
    <n v="8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2"/>
    <s v="16-591101-02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6953000"/>
    <m/>
    <m/>
    <n v="62577000"/>
    <m/>
    <m/>
    <m/>
    <m/>
    <m/>
    <n v="69530000"/>
    <n v="69530000"/>
    <s v="OK"/>
    <n v="2"/>
  </r>
  <r>
    <x v="15"/>
    <s v="San Fabián"/>
    <s v="Punilla I"/>
    <x v="5"/>
    <s v="YO_EMP_SEM._Servicio_de_Apoyo_Integral_SSyO"/>
    <n v="5911"/>
    <n v="30"/>
    <n v="24540000"/>
    <n v="818000"/>
    <m/>
    <n v="3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2"/>
    <s v="16-591101-02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</r>
  <r>
    <x v="15"/>
    <s v="Bulnes"/>
    <s v="Diguillín - Itata"/>
    <x v="5"/>
    <s v="YO_EMP_SEM._Servicio_de_Apoyo_Integral_SSyO"/>
    <n v="5911"/>
    <n v="40"/>
    <n v="32720000"/>
    <n v="818000"/>
    <m/>
    <n v="4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3"/>
    <s v="16-591101-03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</r>
  <r>
    <x v="15"/>
    <s v="Quillón"/>
    <s v="Diguillín - Itata"/>
    <x v="5"/>
    <s v="YO_EMP_SEM._Servicio_de_Apoyo_Integral_SSyO"/>
    <n v="5911"/>
    <n v="35"/>
    <n v="28630000"/>
    <n v="818000"/>
    <m/>
    <n v="3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3"/>
    <s v="16-591101-03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</r>
  <r>
    <x v="15"/>
    <s v="Ránquil"/>
    <s v="Diguillín - Itata"/>
    <x v="5"/>
    <s v="YO_EMP_SEM._Servicio_de_Apoyo_Integral_SSyO"/>
    <n v="5911"/>
    <n v="35"/>
    <n v="28630000"/>
    <n v="818000"/>
    <m/>
    <n v="3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3"/>
    <s v="16-591101-03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</r>
  <r>
    <x v="15"/>
    <s v="Chillán Viejo"/>
    <s v="Diguillín I"/>
    <x v="5"/>
    <s v="YO_EMP_SEM._Servicio_de_Apoyo_Integral_SSyO"/>
    <n v="5911"/>
    <n v="50"/>
    <n v="40900000"/>
    <n v="818000"/>
    <m/>
    <n v="5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4"/>
    <s v="16-591101-04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</r>
  <r>
    <x v="15"/>
    <s v="San Ignacio"/>
    <s v="Diguillín I"/>
    <x v="5"/>
    <s v="YO_EMP_SEM._Servicio_de_Apoyo_Integral_SSyO"/>
    <n v="5911"/>
    <n v="30"/>
    <n v="24540000"/>
    <n v="818000"/>
    <m/>
    <n v="3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4"/>
    <s v="16-591101-04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</r>
  <r>
    <x v="15"/>
    <s v="Coihueco"/>
    <s v="Punilla - Diguillín"/>
    <x v="5"/>
    <s v="YO_EMP_SEM._Servicio_de_Apoyo_Integral_SSyO"/>
    <n v="5911"/>
    <n v="50"/>
    <n v="40900000"/>
    <n v="818000"/>
    <m/>
    <n v="5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5"/>
    <s v="16-591101-05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</r>
  <r>
    <x v="15"/>
    <s v="Pinto"/>
    <s v="Punilla - Diguillín"/>
    <x v="5"/>
    <s v="YO_EMP_SEM._Servicio_de_Apoyo_Integral_SSyO"/>
    <n v="5911"/>
    <n v="45"/>
    <n v="36810000"/>
    <n v="818000"/>
    <m/>
    <n v="4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5"/>
    <s v="16-591101-05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681000"/>
    <m/>
    <m/>
    <n v="33129000"/>
    <m/>
    <m/>
    <m/>
    <m/>
    <m/>
    <n v="36810000"/>
    <n v="36810000"/>
    <s v="OK"/>
    <n v="2"/>
  </r>
  <r>
    <x v="15"/>
    <s v="El Carmen"/>
    <s v="Diguillín II"/>
    <x v="5"/>
    <s v="YO_EMP_SEM._Servicio_de_Apoyo_Integral_SSyO"/>
    <n v="5911"/>
    <n v="35"/>
    <n v="28630000"/>
    <n v="818000"/>
    <m/>
    <n v="3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6"/>
    <s v="16-591101-06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</r>
  <r>
    <x v="15"/>
    <s v="Pemuco"/>
    <s v="Diguillín II"/>
    <x v="5"/>
    <s v="YO_EMP_SEM._Servicio_de_Apoyo_Integral_SSyO"/>
    <n v="5911"/>
    <n v="40"/>
    <n v="32720000"/>
    <n v="818000"/>
    <m/>
    <n v="4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6"/>
    <s v="16-591101-06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</r>
  <r>
    <x v="15"/>
    <s v="Yungay"/>
    <s v="Diguillín II"/>
    <x v="5"/>
    <s v="YO_EMP_SEM._Servicio_de_Apoyo_Integral_SSyO"/>
    <n v="5911"/>
    <n v="20"/>
    <n v="16360000"/>
    <n v="818000"/>
    <m/>
    <n v="2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6"/>
    <s v="16-591101-06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1636000"/>
    <m/>
    <m/>
    <n v="14724000"/>
    <m/>
    <m/>
    <m/>
    <m/>
    <m/>
    <n v="16360000"/>
    <n v="16360000"/>
    <s v="OK"/>
    <n v="2"/>
  </r>
  <r>
    <x v="15"/>
    <s v="Ñiquén"/>
    <s v="Punilla II"/>
    <x v="5"/>
    <s v="YO_EMP_SEM._Servicio_de_Apoyo_Integral_SSyO"/>
    <n v="5911"/>
    <n v="50"/>
    <n v="40900000"/>
    <n v="818000"/>
    <m/>
    <n v="5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7"/>
    <s v="16-591101-07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4090000"/>
    <m/>
    <m/>
    <n v="36810000"/>
    <m/>
    <m/>
    <m/>
    <m/>
    <m/>
    <n v="40900000"/>
    <n v="40900000"/>
    <s v="OK"/>
    <n v="2"/>
  </r>
  <r>
    <x v="15"/>
    <s v="San Nicolás"/>
    <s v="Punilla II"/>
    <x v="5"/>
    <s v="YO_EMP_SEM._Servicio_de_Apoyo_Integral_SSyO"/>
    <n v="5911"/>
    <n v="30"/>
    <n v="24540000"/>
    <n v="818000"/>
    <m/>
    <n v="3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7"/>
    <s v="16-591101-07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</r>
  <r>
    <x v="15"/>
    <s v="Ninhue"/>
    <s v="Itata I"/>
    <x v="5"/>
    <s v="YO_EMP_SEM._Servicio_de_Apoyo_Integral_SSyO"/>
    <n v="5911"/>
    <n v="40"/>
    <n v="32720000"/>
    <n v="818000"/>
    <m/>
    <n v="4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8"/>
    <s v="16-591101-08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3272000"/>
    <m/>
    <m/>
    <n v="29448000"/>
    <m/>
    <m/>
    <m/>
    <m/>
    <m/>
    <n v="32720000"/>
    <n v="32720000"/>
    <s v="OK"/>
    <n v="2"/>
  </r>
  <r>
    <x v="15"/>
    <s v="Portezuelo"/>
    <s v="Itata I"/>
    <x v="5"/>
    <s v="YO_EMP_SEM._Servicio_de_Apoyo_Integral_SSyO"/>
    <n v="5911"/>
    <n v="30"/>
    <n v="24540000"/>
    <n v="818000"/>
    <m/>
    <n v="3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8"/>
    <s v="16-591101-08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</r>
  <r>
    <x v="15"/>
    <s v="Quirihue"/>
    <s v="Itata I"/>
    <x v="5"/>
    <s v="YO_EMP_SEM._Servicio_de_Apoyo_Integral_SSyO"/>
    <n v="5911"/>
    <n v="25"/>
    <n v="20450000"/>
    <n v="818000"/>
    <m/>
    <n v="2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8"/>
    <s v="16-591101-08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</r>
  <r>
    <x v="15"/>
    <s v="Cobquecura"/>
    <s v="Itata II"/>
    <x v="5"/>
    <s v="YO_EMP_SEM._Servicio_de_Apoyo_Integral_SSyO"/>
    <n v="5911"/>
    <n v="25"/>
    <n v="20450000"/>
    <n v="818000"/>
    <m/>
    <n v="2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9"/>
    <s v="16-591101-09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045000"/>
    <m/>
    <m/>
    <n v="18405000"/>
    <m/>
    <m/>
    <m/>
    <m/>
    <m/>
    <n v="20450000"/>
    <n v="20450000"/>
    <s v="OK"/>
    <n v="2"/>
  </r>
  <r>
    <x v="15"/>
    <s v="Coelemu"/>
    <s v="Itata II"/>
    <x v="5"/>
    <s v="YO_EMP_SEM._Servicio_de_Apoyo_Integral_SSyO"/>
    <n v="5911"/>
    <n v="35"/>
    <n v="28630000"/>
    <n v="818000"/>
    <m/>
    <n v="35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9"/>
    <s v="16-591101-09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863000"/>
    <m/>
    <m/>
    <n v="25767000"/>
    <m/>
    <m/>
    <m/>
    <m/>
    <m/>
    <n v="28630000"/>
    <n v="28630000"/>
    <s v="OK"/>
    <n v="2"/>
  </r>
  <r>
    <x v="15"/>
    <s v="Treguaco"/>
    <s v="Itata II"/>
    <x v="5"/>
    <s v="YO_EMP_SEM._Servicio_de_Apoyo_Integral_SSyO"/>
    <n v="5911"/>
    <n v="30"/>
    <n v="24540000"/>
    <n v="818000"/>
    <m/>
    <n v="30"/>
    <x v="1"/>
    <x v="3"/>
    <s v="Grupo objetivo del Programa/Componente"/>
    <s v="Personas mayores de 18 años pertenecientes al SSYOO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1"/>
    <s v="591101"/>
    <s v="16"/>
    <s v="09"/>
    <s v="16-591101-09-22"/>
    <m/>
    <d v="2022-03-14T00:00:00"/>
    <n v="18"/>
    <d v="2022-04-01T00:00:00"/>
    <d v="2022-01-24T00:00:00"/>
    <n v="25"/>
    <d v="2022-02-18T00:00:00"/>
    <d v="2022-02-21T00:00:00"/>
    <n v="25"/>
    <d v="2022-03-18T00:00:00"/>
    <d v="2022-03-28T00:00:00"/>
    <n v="15"/>
    <d v="2022-04-12T00:00:00"/>
    <n v="8"/>
    <d v="2022-12-12T00:00:00"/>
    <d v="2023-02-10T00:00:00"/>
    <m/>
    <m/>
    <m/>
    <n v="2454000"/>
    <m/>
    <m/>
    <n v="22086000"/>
    <m/>
    <m/>
    <m/>
    <m/>
    <m/>
    <n v="24540000"/>
    <n v="24540000"/>
    <s v="OK"/>
    <n v="2"/>
  </r>
  <r>
    <x v="15"/>
    <s v="Chillán"/>
    <s v="Diguillín III"/>
    <x v="5"/>
    <s v="YO_EMP_SEM._Servicio_de_Apoyo_Integral_SSyO"/>
    <n v="5911"/>
    <n v="65"/>
    <n v="53170000"/>
    <n v="818000"/>
    <m/>
    <n v="6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1"/>
    <s v="16-591102-01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5317000"/>
    <m/>
    <m/>
    <n v="47853000"/>
    <m/>
    <m/>
    <m/>
    <m/>
    <m/>
    <n v="53170000"/>
    <n v="53170000"/>
    <s v="OK"/>
    <n v="2"/>
  </r>
  <r>
    <x v="15"/>
    <s v="Quillón"/>
    <s v="Diguillín III"/>
    <x v="5"/>
    <s v="YO_EMP_SEM._Servicio_de_Apoyo_Integral_SSyO"/>
    <n v="5911"/>
    <n v="15"/>
    <n v="12270000"/>
    <n v="818000"/>
    <m/>
    <n v="1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1"/>
    <s v="16-591102-01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</r>
  <r>
    <x v="15"/>
    <s v="San Ignacio"/>
    <s v="Diguillín III"/>
    <x v="5"/>
    <s v="YO_EMP_SEM._Servicio_de_Apoyo_Integral_SSyO"/>
    <n v="5911"/>
    <n v="20"/>
    <n v="16360000"/>
    <n v="818000"/>
    <m/>
    <n v="20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1"/>
    <s v="16-591102-01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</r>
  <r>
    <x v="15"/>
    <s v="Chillán Viejo"/>
    <s v="Diguillín IV"/>
    <x v="5"/>
    <s v="YO_EMP_SEM._Servicio_de_Apoyo_Integral_SSyO"/>
    <n v="5911"/>
    <n v="26"/>
    <n v="21268000"/>
    <n v="818000"/>
    <m/>
    <n v="26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2"/>
    <s v="16-591102-02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126800"/>
    <m/>
    <m/>
    <n v="19141200"/>
    <m/>
    <m/>
    <m/>
    <m/>
    <m/>
    <n v="21268000"/>
    <n v="21268000"/>
    <s v="OK"/>
    <n v="2"/>
  </r>
  <r>
    <x v="15"/>
    <s v="El Carmen"/>
    <s v="Diguillín IV"/>
    <x v="5"/>
    <s v="YO_EMP_SEM._Servicio_de_Apoyo_Integral_SSyO"/>
    <n v="5911"/>
    <n v="25"/>
    <n v="20450000"/>
    <n v="818000"/>
    <m/>
    <n v="2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2"/>
    <s v="16-591102-02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</r>
  <r>
    <x v="15"/>
    <s v="Pemuco"/>
    <s v="Diguillín IV"/>
    <x v="5"/>
    <s v="YO_EMP_SEM._Servicio_de_Apoyo_Integral_SSyO"/>
    <n v="5911"/>
    <n v="20"/>
    <n v="16360000"/>
    <n v="818000"/>
    <m/>
    <n v="20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2"/>
    <s v="16-591102-02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</r>
  <r>
    <x v="15"/>
    <s v="Yungay"/>
    <s v="Diguillín IV"/>
    <x v="5"/>
    <s v="YO_EMP_SEM._Servicio_de_Apoyo_Integral_SSyO"/>
    <n v="5911"/>
    <n v="15"/>
    <n v="12270000"/>
    <n v="818000"/>
    <m/>
    <n v="1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2"/>
    <s v="16-591102-02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</r>
  <r>
    <x v="15"/>
    <s v="Coihueco"/>
    <s v="Punilla Itata"/>
    <x v="5"/>
    <s v="YO_EMP_SEM._Servicio_de_Apoyo_Integral_SSyO"/>
    <n v="5911"/>
    <n v="35"/>
    <n v="28630000"/>
    <n v="818000"/>
    <m/>
    <n v="3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3"/>
    <s v="16-591102-03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863000"/>
    <m/>
    <m/>
    <n v="25767000"/>
    <m/>
    <m/>
    <m/>
    <m/>
    <m/>
    <n v="28630000"/>
    <n v="28630000"/>
    <s v="OK"/>
    <n v="2"/>
  </r>
  <r>
    <x v="15"/>
    <s v="Ñiquén"/>
    <s v="Punilla Itata"/>
    <x v="5"/>
    <s v="YO_EMP_SEM._Servicio_de_Apoyo_Integral_SSyO"/>
    <n v="5911"/>
    <n v="25"/>
    <n v="20450000"/>
    <n v="818000"/>
    <m/>
    <n v="2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3"/>
    <s v="16-591102-03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2045000"/>
    <m/>
    <m/>
    <n v="18405000"/>
    <m/>
    <m/>
    <m/>
    <m/>
    <m/>
    <n v="20450000"/>
    <n v="20450000"/>
    <s v="OK"/>
    <n v="2"/>
  </r>
  <r>
    <x v="15"/>
    <s v="Portezuelo"/>
    <s v="Punilla Itata"/>
    <x v="5"/>
    <s v="YO_EMP_SEM._Servicio_de_Apoyo_Integral_SSyO"/>
    <n v="5911"/>
    <n v="15"/>
    <n v="12270000"/>
    <n v="818000"/>
    <m/>
    <n v="15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3"/>
    <s v="16-591102-03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227000"/>
    <m/>
    <m/>
    <n v="11043000"/>
    <m/>
    <m/>
    <m/>
    <m/>
    <m/>
    <n v="12270000"/>
    <n v="12270000"/>
    <s v="OK"/>
    <n v="2"/>
  </r>
  <r>
    <x v="15"/>
    <s v="San Nicolás"/>
    <s v="Punilla Itata"/>
    <x v="5"/>
    <s v="YO_EMP_SEM._Servicio_de_Apoyo_Integral_SSyO"/>
    <n v="5911"/>
    <n v="20"/>
    <n v="16360000"/>
    <n v="818000"/>
    <m/>
    <n v="20"/>
    <x v="1"/>
    <x v="3"/>
    <s v="Grupo objetivo del Programa/Componente"/>
    <s v="Personas mayores de 18 años pertenecientes al SSYOO con trayectoria laboral, preferentemente jefas de hogar con NNA menores de 18 años a su cargo, mujeres víctimas de VIF,  personas en situación de discapacidad y/o dependencia,  desempleadas o con ingresos precarios, idea de negocio y/o emprendimientos precarios en funcionamiento."/>
    <s v="SPP"/>
    <s v="Licitación Pública Regular"/>
    <s v="02"/>
    <s v="591102"/>
    <s v="16"/>
    <s v="03"/>
    <s v="16-591102-03-22"/>
    <m/>
    <d v="2022-03-14T00:00:00"/>
    <n v="18"/>
    <d v="2022-04-01T00:00:00"/>
    <d v="2022-02-02T00:00:00"/>
    <n v="20"/>
    <d v="2022-02-22T00:00:00"/>
    <d v="2022-02-23T00:00:00"/>
    <n v="20"/>
    <d v="2022-03-15T00:00:00"/>
    <d v="2022-03-23T00:00:00"/>
    <n v="15"/>
    <d v="2022-04-07T00:00:00"/>
    <n v="8"/>
    <d v="2022-12-07T00:00:00"/>
    <d v="2023-02-05T00:00:00"/>
    <m/>
    <m/>
    <m/>
    <n v="1636000"/>
    <m/>
    <m/>
    <n v="14724000"/>
    <m/>
    <m/>
    <m/>
    <m/>
    <m/>
    <n v="16360000"/>
    <n v="16360000"/>
    <s v="OK"/>
    <n v="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n v="2022"/>
    <x v="0"/>
    <s v="No Habilitado"/>
    <x v="0"/>
    <x v="0"/>
    <s v="No Asignado"/>
    <s v="Subsidio al Crédito"/>
    <s v="No Asignado"/>
    <s v="No Asignado"/>
    <n v="561101"/>
    <n v="1"/>
    <s v="Pública"/>
    <s v="No Habilitado"/>
    <n v="1047474000"/>
    <s v="2021-12-28 00:00:00.0"/>
    <s v="PAM 2022"/>
    <s v="Ins. asig. Nuevo - C/obs."/>
    <x v="0"/>
  </r>
  <r>
    <n v="2022"/>
    <x v="1"/>
    <s v="No Habilitado"/>
    <x v="1"/>
    <x v="1"/>
    <n v="4882"/>
    <s v="Avanzado"/>
    <n v="4883"/>
    <s v="Avanzado"/>
    <n v="488302"/>
    <n v="2"/>
    <s v="Pública"/>
    <s v="No Habilitado"/>
    <n v="132600000"/>
    <s v="2022-03-07 00:00:00.0"/>
    <s v="PRIMERA LICITACIÓN PÚBLICA PROGRAMA YO EMPRENDO AVANZADO 2022"/>
    <s v="Ins. asig. Nuevo - C/obs."/>
    <x v="1"/>
  </r>
  <r>
    <n v="2022"/>
    <x v="1"/>
    <s v="No Habilitado"/>
    <x v="2"/>
    <x v="2"/>
    <n v="7230"/>
    <s v="Accion Local"/>
    <n v="7233"/>
    <s v="Accion local territorios vulnerables"/>
    <n v="723301"/>
    <n v="1"/>
    <s v="Pública"/>
    <s v="No Habilitado"/>
    <n v="35700000"/>
    <s v="2022-02-10 00:00:00.0"/>
    <s v="PRIMERA LICITACIÓN PÚBLICA PROGRAMA ACCIÓN LOCAL TERRITORIOS VULNERABLES 2022."/>
    <s v="Ins. asig. Nuevo - C/obs."/>
    <x v="1"/>
  </r>
  <r>
    <n v="2022"/>
    <x v="1"/>
    <s v="No Habilitado"/>
    <x v="1"/>
    <x v="1"/>
    <n v="4880"/>
    <s v="Básico"/>
    <n v="4881"/>
    <s v="Básico"/>
    <n v="488101"/>
    <n v="1"/>
    <s v="Pública"/>
    <s v="No Habilitado"/>
    <n v="222300000"/>
    <s v="2022-03-07 00:00:00.0"/>
    <s v="PRIMERA LICITACIÓN PÚBLICA PROGRAMA YO EMPRENDO BÁSICO 2022"/>
    <s v="Ins. asig. Nuevo - C/obs."/>
    <x v="1"/>
  </r>
  <r>
    <n v="2022"/>
    <x v="1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434358000"/>
    <s v="2022-02-10 00:00:00.0"/>
    <s v="PRIMERA LICITACIÓN PÚBLICA PROGRAMA YO EMPRENDO SEMILLA SSYOO 2022"/>
    <s v="Ins. asig. Nuevo - C/obs."/>
    <x v="1"/>
  </r>
  <r>
    <n v="2022"/>
    <x v="1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226560000"/>
    <s v="2022-02-22 00:00:00.0"/>
    <s v="PRIMERA LICITACIÓN PÚBLICA PROGRAMA YO EMPRENDO SEMILLA 2022"/>
    <s v="Ins. asig. Nuevo - C/obs."/>
    <x v="1"/>
  </r>
  <r>
    <n v="2022"/>
    <x v="2"/>
    <s v="No Habilitado"/>
    <x v="2"/>
    <x v="2"/>
    <n v="7230"/>
    <s v="Accion Local"/>
    <n v="7233"/>
    <s v="Accion local territorios vulnerables"/>
    <n v="723301"/>
    <n v="1"/>
    <s v="Pública"/>
    <s v="No Habilitado"/>
    <n v="35738500"/>
    <s v="2022-02-10 00:00:00.0"/>
    <s v="PRIMERA CONVOCATORIA POGRAMA ACCION LOCAL"/>
    <s v="Rev.Jur.Ins. OK"/>
    <x v="0"/>
  </r>
  <r>
    <n v="2022"/>
    <x v="2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501600000"/>
    <s v="2022-01-31 00:00:00.0"/>
    <s v="PRIMERA CONVOCATORIA PROGRAMA YO EMPRENDO SEMILLA REGULAR"/>
    <s v="Rev. Tec. Ins."/>
    <x v="0"/>
  </r>
  <r>
    <n v="2022"/>
    <x v="2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1337430000"/>
    <s v="2022-01-31 00:00:00.0"/>
    <s v="PRIMERA CONVOCATORIA PROGRAMA YO EMPRENDO SEMILLA SSYOO"/>
    <s v="Rev. Tec. Ins."/>
    <x v="0"/>
  </r>
  <r>
    <n v="2022"/>
    <x v="2"/>
    <s v="No Habilitado"/>
    <x v="5"/>
    <x v="5"/>
    <n v="8912"/>
    <s v="YO TRABAJO - CHISOL IEF Fondo de Apoyo"/>
    <n v="8913"/>
    <s v="YO TRABAJO - CHISOL IEF Fondo de Apoyo"/>
    <n v="891301"/>
    <n v="1"/>
    <s v="Pública"/>
    <s v="No Habilitado"/>
    <n v="62328000"/>
    <s v="2022-02-03 00:00:00.0"/>
    <s v="PRIMERA CONVOCATORIA PROGRAMA YO TRABAJO- APOYO A TU PLAN LABORAL"/>
    <s v="Rev. Tec. Ins."/>
    <x v="0"/>
  </r>
  <r>
    <n v="2022"/>
    <x v="3"/>
    <s v="No Habilitado"/>
    <x v="2"/>
    <x v="2"/>
    <n v="7230"/>
    <s v="Accion Local"/>
    <n v="7233"/>
    <s v="Accion local territorios vulnerables"/>
    <n v="723301"/>
    <n v="1"/>
    <s v="Pública"/>
    <s v="No Habilitado"/>
    <n v="35700000"/>
    <s v="2022-02-01 00:00:00.0"/>
    <s v="ACCIÓN LOCAL"/>
    <s v="Ins. asig. Nuevo - C/obs."/>
    <x v="1"/>
  </r>
  <r>
    <n v="2022"/>
    <x v="4"/>
    <s v="No Habilitado"/>
    <x v="1"/>
    <x v="1"/>
    <n v="4882"/>
    <s v="Avanzado"/>
    <n v="4883"/>
    <s v="Avanzado"/>
    <n v="488302"/>
    <n v="2"/>
    <s v="Pública"/>
    <s v="No Habilitado"/>
    <n v="261999925"/>
    <s v="2022-01-27 00:00:00.0"/>
    <s v="YO EMPRENDO AVANZADO 2022 PRIMERA CONVOCATORIA"/>
    <s v="Ins. sin observaciones"/>
    <x v="0"/>
  </r>
  <r>
    <n v="2022"/>
    <x v="4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289395000"/>
    <s v="2022-01-19 00:00:00.0"/>
    <s v="YO EMPRENDO SEMILLA REGULAR"/>
    <s v="Ins. sin observaciones"/>
    <x v="0"/>
  </r>
  <r>
    <n v="2022"/>
    <x v="4"/>
    <s v="No Habilitado"/>
    <x v="1"/>
    <x v="1"/>
    <n v="4880"/>
    <s v="Básico"/>
    <n v="4881"/>
    <s v="Básico"/>
    <n v="488103"/>
    <n v="3"/>
    <s v="Pública"/>
    <s v="No Habilitado"/>
    <n v="340000075"/>
    <s v="2022-01-27 00:00:00.0"/>
    <s v="YO EMPRENDO BASICO PRIMERA CONVOCATORIA 2022"/>
    <s v="Ins. sin observaciones"/>
    <x v="0"/>
  </r>
  <r>
    <n v="2022"/>
    <x v="4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782008000"/>
    <s v="2022-01-19 00:00:00.0"/>
    <s v="YO EMPRENDO SEMILLA CHISOL-SSYO"/>
    <s v="Ins. sin observaciones"/>
    <x v="0"/>
  </r>
  <r>
    <n v="2022"/>
    <x v="5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65440000"/>
    <s v="2022-02-02 00:00:00.0"/>
    <s v="PRIMERA LICITACIÓN PÚBLICA YO EMPRENDO SEMILLA, PRIMERA CONVOCATORIA JÓVENES 2022, REGIÓN DEL BIO BÍO"/>
    <s v="Ins. asig. Nuevo - C/obs."/>
    <x v="0"/>
  </r>
  <r>
    <n v="2022"/>
    <x v="5"/>
    <s v="No Habilitado"/>
    <x v="3"/>
    <x v="3"/>
    <n v="5910"/>
    <s v="Servicio de Apoyo Integral - Chisol"/>
    <n v="5911"/>
    <s v="Servicio de Apoyo Integral - Chisol IEF"/>
    <n v="591102"/>
    <n v="2"/>
    <s v="Pública"/>
    <s v="No Habilitado"/>
    <n v="1390600000"/>
    <s v="2022-02-10 00:00:00.0"/>
    <s v="SEGUNDA LICITACION PUBLICA YO EMPRENDO SEMILLA SSYO PRIMERA CONVOCATORIA REGION DEL BIO BIO"/>
    <s v="Ins. asig. Nuevo - C/obs."/>
    <x v="0"/>
  </r>
  <r>
    <n v="2022"/>
    <x v="5"/>
    <s v="No Habilitado"/>
    <x v="5"/>
    <x v="5"/>
    <n v="8912"/>
    <s v="YO TRABAJO - CHISOL IEF Fondo de Apoyo"/>
    <n v="8913"/>
    <s v="YO TRABAJO - CHISOL IEF Fondo de Apoyo"/>
    <n v="891301"/>
    <n v="1"/>
    <s v="Pública"/>
    <s v="No Habilitado"/>
    <n v="57240000"/>
    <s v="2022-02-04 00:00:00.0"/>
    <s v="PRIMERA LICITACIÓN PUBLICA PROGRAMA APOYO A TU PLAN LABORAL, PRIMERA CONVOCATORIA 2022, REGIÓN DEL BIO BÍO"/>
    <s v="Ins. asig. Nuevo - C/obs."/>
    <x v="0"/>
  </r>
  <r>
    <n v="2022"/>
    <x v="6"/>
    <s v="No Habilitado"/>
    <x v="4"/>
    <x v="4"/>
    <n v="5820"/>
    <s v="Emergencia"/>
    <n v="5821"/>
    <s v="Emergencia"/>
    <n v="582101"/>
    <n v="1"/>
    <s v="Pública"/>
    <s v="No Habilitado"/>
    <n v="35400000"/>
    <s v="2022-01-21 00:00:00.0"/>
    <s v="PRIMERA LIC. PUBLICA PROGRAMA YES REGULAR EMERGENCIA INCENDIOS - CHILOE 2022"/>
    <s v="Instrumentos entregados"/>
    <x v="1"/>
  </r>
  <r>
    <n v="2022"/>
    <x v="7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102660000"/>
    <s v="2022-02-01 00:00:00.0"/>
    <s v="PRIMERA LIC PUB PROG YES REGULAR COYHAIQUE, AYSEN, CHILE CHICO, COCHRANE Y TORTEL."/>
    <s v="Ins. asig. Nuevo - C/obs."/>
    <x v="0"/>
  </r>
  <r>
    <n v="2022"/>
    <x v="7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161964000"/>
    <s v="2022-02-03 00:00:00.0"/>
    <s v="PRIMERA LIC PUB PROG YES SSYOO COYHAIQUE, LAGO VERDE, AYSÉN, CISNES, CHILE CHICO, RÍO IBÁÑEZ, COCHRANE Y TORTEL."/>
    <s v="Ins. asig. Nuevo - C/obs."/>
    <x v="0"/>
  </r>
  <r>
    <n v="2022"/>
    <x v="7"/>
    <s v="No Habilitado"/>
    <x v="6"/>
    <x v="6"/>
    <n v="3883"/>
    <s v="Fortalecimiento Planes de Trabajo Familiar"/>
    <n v="3881"/>
    <s v="Fortalecimiento Planes de Trabajo Familiar"/>
    <n v="388101"/>
    <n v="1"/>
    <s v="Pública"/>
    <s v="No Habilitado"/>
    <n v="37031065"/>
    <s v="2022-02-16 00:00:00.0"/>
    <s v="PRIMERA LICITACIÓN PÚBLICA PROGRAMA ACCIÓN – FORTALECIMIENTO DE PLANES DE TRABAJO FAMILIAR"/>
    <s v="Ins. asig. Nuevo - C/obs."/>
    <x v="0"/>
  </r>
  <r>
    <n v="2022"/>
    <x v="7"/>
    <s v="No Habilitado"/>
    <x v="2"/>
    <x v="2"/>
    <n v="7230"/>
    <s v="Accion Local"/>
    <n v="7233"/>
    <s v="Accion local territorios vulnerables"/>
    <n v="723301"/>
    <n v="1"/>
    <s v="Pública"/>
    <s v="No Habilitado"/>
    <n v="35700000"/>
    <s v="2022-02-04 00:00:00.0"/>
    <s v="PRIMERA LIC PROG ACCION LOCAL COMUNA AYSEN"/>
    <s v="Ins. asig. Nuevo - C/obs."/>
    <x v="0"/>
  </r>
  <r>
    <n v="2022"/>
    <x v="8"/>
    <s v="No Habilitado"/>
    <x v="6"/>
    <x v="6"/>
    <n v="3883"/>
    <s v="Fortalecimiento Planes de Trabajo Familiar"/>
    <n v="3881"/>
    <s v="Fortalecimiento Planes de Trabajo Familiar"/>
    <n v="388101"/>
    <n v="1"/>
    <s v="Pública"/>
    <s v="No Habilitado"/>
    <n v="60032680"/>
    <s v="2022-02-14 00:00:00.0"/>
    <s v="PRIMERA LICITACIÓN PÚBLICA PROGRAMA ACCIÓN FAMILIA COMUNAS DE PUNTA ARENAS, NATALES Y PORVENIR."/>
    <s v="Ins. sin observaciones"/>
    <x v="0"/>
  </r>
  <r>
    <n v="2022"/>
    <x v="8"/>
    <s v="No Habilitado"/>
    <x v="6"/>
    <x v="6"/>
    <n v="3883"/>
    <s v="Fortalecimiento Planes de Trabajo Familiar"/>
    <n v="3881"/>
    <s v="Fortalecimiento Planes de Trabajo Familiar"/>
    <n v="388102"/>
    <n v="2"/>
    <s v="Pública"/>
    <s v="No Habilitado"/>
    <n v="24013080"/>
    <s v="2022-02-14 00:00:00.0"/>
    <s v="PRIMERA LICITACIÓN PÚBLICA PROGRAMA ACCIÓN FAMILIA COMUNA DE PUNTA ARENAS POBLACIÓN MIGRANTE, CAMPAMENTO Y/O TOMAS"/>
    <s v="Ins. sin observaciones"/>
    <x v="0"/>
  </r>
  <r>
    <n v="2022"/>
    <x v="8"/>
    <s v="No Habilitado"/>
    <x v="1"/>
    <x v="1"/>
    <n v="4880"/>
    <s v="Básico"/>
    <n v="4881"/>
    <s v="Básico"/>
    <n v="488103"/>
    <n v="3"/>
    <s v="Pública"/>
    <s v="No Habilitado"/>
    <n v="15000000"/>
    <s v="2022-02-11 00:00:00.0"/>
    <s v="PRIMERA LICITACIÓN PÚBLICA PROGRAMA YO EMPRENDO BÁSICO CONVENIO GENDARMERÍA COMUNA DE PUNTA ARENAS"/>
    <s v="Ins. aprobado resolucion"/>
    <x v="0"/>
  </r>
  <r>
    <n v="2022"/>
    <x v="8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120360000"/>
    <s v="2022-02-11 00:00:00.0"/>
    <s v="PRIMERA LICITACIÓN PÚBLICA PROGRAMA YO EMPRENDO SEMILLA COMUNAS DE PUNTA ARENAS, NATALES Y PORVENIR"/>
    <s v="Ins. aprobado resolucion"/>
    <x v="0"/>
  </r>
  <r>
    <n v="2022"/>
    <x v="8"/>
    <s v="No Habilitado"/>
    <x v="1"/>
    <x v="1"/>
    <n v="4880"/>
    <s v="Básico"/>
    <n v="4881"/>
    <s v="Básico"/>
    <n v="488102"/>
    <n v="2"/>
    <s v="Pública"/>
    <s v="No Habilitado"/>
    <n v="30000000"/>
    <s v="2022-02-09 00:00:00.0"/>
    <s v="PRIMERA LICITACIÓN PÚBLICA PROGRAMA YO EMPRENDO BÁSICO JOVENES COMUNA DE PUNTA ARENAS"/>
    <s v="Ins. asig. Nuevo - C/obs."/>
    <x v="0"/>
  </r>
  <r>
    <n v="2022"/>
    <x v="8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79346000"/>
    <s v="2022-02-07 00:00:00.0"/>
    <s v="PRIMERA LICITACIÓN PÚBLICA PROGRAMA YO EMPRENDO SEMILLA SSYOO PUNTA ARENAS-NATALES"/>
    <s v="Ins. aprobado resolucion"/>
    <x v="0"/>
  </r>
  <r>
    <n v="2022"/>
    <x v="8"/>
    <s v="No Habilitado"/>
    <x v="2"/>
    <x v="2"/>
    <n v="7230"/>
    <s v="Accion Local"/>
    <n v="7233"/>
    <s v="Accion local territorios vulnerables"/>
    <n v="723301"/>
    <n v="1"/>
    <s v="Pública"/>
    <s v="No Habilitado"/>
    <n v="35700000"/>
    <s v="2022-02-07 00:00:00.0"/>
    <s v="PRIMERA LICITACIÓN PÚBLICA PROGRAMA ACCIÓN LOCAL COMUNA DE PUNTA ARENAS"/>
    <s v="Ins. aprobado resolucion"/>
    <x v="0"/>
  </r>
  <r>
    <n v="2022"/>
    <x v="8"/>
    <s v="No Habilitado"/>
    <x v="1"/>
    <x v="1"/>
    <n v="4880"/>
    <s v="Básico"/>
    <n v="4881"/>
    <s v="Básico"/>
    <n v="488101"/>
    <n v="1"/>
    <s v="Pública"/>
    <s v="No Habilitado"/>
    <n v="110000000"/>
    <s v="2022-02-07 00:00:00.0"/>
    <s v="PRIMERA LICITACIÓN PÚBLICA PROGRAMA YO EMPRENDO BÁSICO COMUNAS DE PUNTA ARENAS, NATALES Y PORVENIR"/>
    <s v="Ins. aprobado resolucion"/>
    <x v="0"/>
  </r>
  <r>
    <n v="2022"/>
    <x v="9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1788882000"/>
    <s v="2022-02-07 00:00:00.0"/>
    <s v="LICITACIÓN PUBLICA YO EMPRENDO SEMILLA SSYO , PRIMERA CONVOCATORIA 2022"/>
    <s v="Ins. sin observaciones"/>
    <x v="0"/>
  </r>
  <r>
    <n v="2022"/>
    <x v="9"/>
    <s v="No Habilitado"/>
    <x v="6"/>
    <x v="6"/>
    <n v="3879"/>
    <s v="Integración de las Familias a su Comunidad"/>
    <n v="3880"/>
    <s v="Integración de las Familias a su Comunidad"/>
    <n v="388001"/>
    <n v="1"/>
    <s v="Pública"/>
    <s v="No Habilitado"/>
    <n v="156750000"/>
    <s v="2022-02-25 00:00:00.0"/>
    <s v="LICITACIÓACCIÓN INTEGRACIÓN DE LAS FAMILIAS EN SU COMUNIDAD FASE 2"/>
    <s v="Ins. asig. Nuevo - C/obs."/>
    <x v="1"/>
  </r>
  <r>
    <n v="2022"/>
    <x v="9"/>
    <s v="No Habilitado"/>
    <x v="1"/>
    <x v="1"/>
    <n v="4882"/>
    <s v="Avanzado"/>
    <n v="4883"/>
    <s v="Avanzado"/>
    <n v="488303"/>
    <n v="3"/>
    <s v="Pública"/>
    <s v="No Habilitado"/>
    <n v="655000000"/>
    <s v="2022-02-24 00:00:00.0"/>
    <s v="YO EMPRENDO AVANZADO REGULAR 2022"/>
    <s v="Ins. asig. Nuevo - C/obs."/>
    <x v="1"/>
  </r>
  <r>
    <n v="2022"/>
    <x v="9"/>
    <s v="No Habilitado"/>
    <x v="1"/>
    <x v="1"/>
    <n v="4880"/>
    <s v="Básico"/>
    <n v="4881"/>
    <s v="Básico"/>
    <n v="488102"/>
    <n v="2"/>
    <s v="Pública"/>
    <s v="No Habilitado"/>
    <n v="710000000"/>
    <s v="2022-02-24 00:00:00.0"/>
    <s v="YO EMPRENDO BASICO ADULTO MAYOR 2022"/>
    <s v="Ins. asig. Nuevo - C/obs."/>
    <x v="1"/>
  </r>
  <r>
    <n v="2022"/>
    <x v="9"/>
    <s v="No Habilitado"/>
    <x v="1"/>
    <x v="1"/>
    <n v="4880"/>
    <s v="Básico"/>
    <n v="4881"/>
    <s v="Básico"/>
    <n v="488101"/>
    <n v="1"/>
    <s v="Pública"/>
    <s v="No Habilitado"/>
    <n v="901000000"/>
    <s v="2022-02-24 00:00:00.0"/>
    <s v="YO EMPRENDO BASICO REGULAR 2022"/>
    <s v="Ins. asig. Nuevo - C/obs."/>
    <x v="1"/>
  </r>
  <r>
    <n v="2022"/>
    <x v="10"/>
    <s v="No Habilitado"/>
    <x v="6"/>
    <x v="6"/>
    <n v="3883"/>
    <s v="Fortalecimiento Planes de Trabajo Familiar"/>
    <n v="3881"/>
    <s v="Fortalecimiento Planes de Trabajo Familiar"/>
    <n v="388102"/>
    <n v="2"/>
    <s v="Pública"/>
    <s v="No Habilitado"/>
    <n v="53500000"/>
    <s v="2022-01-13 00:00:00.0"/>
    <s v="PROGRAMA ACCIÓN FORTALECIMIENTO DE PLANES DE TRABAJO FAMILIAR FOSIS LOS RÍOS 2022"/>
    <s v="Ins. asig. Nuevo - C/obs."/>
    <x v="1"/>
  </r>
  <r>
    <n v="2022"/>
    <x v="10"/>
    <s v="No Habilitado"/>
    <x v="1"/>
    <x v="1"/>
    <n v="4894"/>
    <s v="Componente Grupal"/>
    <n v="4891"/>
    <s v="YO_EMPR. Grupal"/>
    <n v="489105"/>
    <n v="5"/>
    <s v="Pública"/>
    <s v="No Habilitado"/>
    <n v="64800000"/>
    <s v="2022-01-13 00:00:00.0"/>
    <s v="PROGRAMA YO EMPRENDO GRUPAL FOSIS LOS RÍOS 2022"/>
    <s v="Ins. asig. Nuevo - C/obs."/>
    <x v="1"/>
  </r>
  <r>
    <n v="2022"/>
    <x v="10"/>
    <s v="No Habilitado"/>
    <x v="7"/>
    <x v="7"/>
    <n v="3702"/>
    <s v="Financiamiento en iniciativas autogestionadas"/>
    <n v="3701"/>
    <s v="Accion autogestionada"/>
    <n v="370101"/>
    <n v="1"/>
    <s v="Pública"/>
    <s v="No Habilitado"/>
    <n v="6164000"/>
    <s v="2022-01-13 00:00:00.0"/>
    <s v="PROGRAMA ORGANIZACIONES AUTOGESTIONADAS FOSIS LOS RÍOS 2022"/>
    <s v="Ins. asig. Nuevo - C/obs."/>
    <x v="1"/>
  </r>
  <r>
    <n v="2022"/>
    <x v="10"/>
    <s v="No Habilitado"/>
    <x v="5"/>
    <x v="5"/>
    <n v="8912"/>
    <s v="YO TRABAJO - CHISOL IEF Fondo de Apoyo"/>
    <n v="8913"/>
    <s v="YO TRABAJO - CHISOL IEF Fondo de Apoyo"/>
    <n v="891301"/>
    <n v="1"/>
    <s v="Pública"/>
    <s v="No Habilitado"/>
    <n v="26712000"/>
    <s v="2022-01-14 00:00:00.0"/>
    <s v="PROGRAMAYO TRABAJO APOYO A TU PLAN LABORAL FOSIS LOS RÍOS 2022"/>
    <s v="Ins. asig. Nuevo - C/obs."/>
    <x v="1"/>
  </r>
  <r>
    <n v="2022"/>
    <x v="10"/>
    <s v="No Habilitado"/>
    <x v="1"/>
    <x v="1"/>
    <n v="4882"/>
    <s v="Avanzado"/>
    <n v="4883"/>
    <s v="Avanzado"/>
    <n v="488301"/>
    <n v="1"/>
    <s v="Pública"/>
    <s v="No Habilitado"/>
    <n v="46920000"/>
    <s v="2022-01-13 00:00:00.0"/>
    <s v="PROGRAMA YO EMPRENDO AVANZADO FOSIS LOS RÍOS 2022"/>
    <s v="Ins. asig. Nuevo - C/obs."/>
    <x v="1"/>
  </r>
  <r>
    <n v="2022"/>
    <x v="10"/>
    <s v="No Habilitado"/>
    <x v="3"/>
    <x v="3"/>
    <n v="5910"/>
    <s v="Servicio de Apoyo Integral - Chisol"/>
    <n v="5911"/>
    <s v="Servicio de Apoyo Integral - Chisol IEF"/>
    <n v="591102"/>
    <n v="2"/>
    <s v="Pública"/>
    <s v="No Habilitado"/>
    <n v="262578000"/>
    <s v="2022-01-17 00:00:00.0"/>
    <s v="PROGRAMA YO EMPRENDO SEMILLA SEGURIDADES Y OPORTUNIDADES FOSIS LOS RÍOS 2022 MAYORES DE 50 AÑOS"/>
    <s v="Ins. asig. Nuevo - C/obs."/>
    <x v="1"/>
  </r>
  <r>
    <n v="2022"/>
    <x v="10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251944000"/>
    <s v="2022-01-17 00:00:00.0"/>
    <s v="PROGRAMA YO EMPRENDO SEMILLA SEGURIDADES Y OPORTUNIDADES FOSIS LOS RÍOS 2022"/>
    <s v="Ins. asig. Nuevo - C/obs."/>
    <x v="1"/>
  </r>
  <r>
    <n v="2022"/>
    <x v="10"/>
    <s v="No Habilitado"/>
    <x v="4"/>
    <x v="4"/>
    <n v="5816"/>
    <s v="Yo Emprendo Semilla Regular Piloto"/>
    <n v="5815"/>
    <s v="Yo Emprendo Semilla Regular Piloto"/>
    <n v="581502"/>
    <n v="2"/>
    <s v="Pública"/>
    <s v="No Habilitado"/>
    <n v="23865000"/>
    <s v="2022-01-17 00:00:00.0"/>
    <s v="PROGRAMA YO EMPRENDO SEMILLA FOSIS LOS RÍOS 2022, PIOTO REDISEÑO"/>
    <s v="Ins. asig. Nuevo - C/obs."/>
    <x v="1"/>
  </r>
  <r>
    <n v="2022"/>
    <x v="10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100920000"/>
    <s v="2022-01-17 00:00:00.0"/>
    <s v="PROGRAMA YO EMPRENDO SEMILLA FOSIS LOS RÍOS 2022"/>
    <s v="Ins. asig. Nuevo - C/obs."/>
    <x v="0"/>
  </r>
  <r>
    <n v="2022"/>
    <x v="10"/>
    <s v="No Habilitado"/>
    <x v="1"/>
    <x v="1"/>
    <n v="4880"/>
    <s v="Básico"/>
    <n v="4881"/>
    <s v="Básico"/>
    <n v="488103"/>
    <n v="3"/>
    <s v="Pública"/>
    <s v="No Habilitado"/>
    <n v="102460000"/>
    <s v="2022-01-13 00:00:00.0"/>
    <s v="PROGRAMA YO EMPRENDO BÁSICO FOSIS LOS RÍOS 2022"/>
    <s v="Ins. asig. Nuevo - C/obs."/>
    <x v="1"/>
  </r>
  <r>
    <n v="2022"/>
    <x v="10"/>
    <s v="No Habilitado"/>
    <x v="1"/>
    <x v="1"/>
    <n v="4873"/>
    <s v="Yo Emprendo Básico Piloto"/>
    <n v="4872"/>
    <s v="Yo Emprendo Básico Piloto"/>
    <n v="487204"/>
    <n v="4"/>
    <s v="Pública"/>
    <s v="No Habilitado"/>
    <n v="41360000"/>
    <s v="2022-01-13 00:00:00.0"/>
    <s v="PROGRAMA YO EMPRENDO BÁSICO FOSIS LOS RÍOS 2022, PILOTO REDISEÑO"/>
    <s v="Ins. asig. Nuevo - C/obs."/>
    <x v="1"/>
  </r>
  <r>
    <n v="2022"/>
    <x v="10"/>
    <s v="No Habilitado"/>
    <x v="6"/>
    <x v="6"/>
    <n v="3884"/>
    <s v="Fortalecimiento Planes de Trabajo Comunitario"/>
    <n v="3882"/>
    <s v="Fortalecimiento Planes de Trabajo Comunitario"/>
    <n v="388201"/>
    <n v="1"/>
    <s v="Pública"/>
    <s v="No Habilitado"/>
    <n v="22141202"/>
    <s v="2022-01-13 00:00:00.0"/>
    <s v="PROGRAMA ACCIÓN FORTALECIMIENTO DE PLAN DE TRABAJO COMUNITARIO FOSIS LOS RÍOS 2022"/>
    <s v="Ins. asig. Nuevo - C/obs."/>
    <x v="0"/>
  </r>
  <r>
    <n v="2022"/>
    <x v="10"/>
    <s v="No Habilitado"/>
    <x v="1"/>
    <x v="1"/>
    <n v="4875"/>
    <s v="Yo Emprendo Avanzado Piloto"/>
    <n v="4874"/>
    <s v="Yo Emprendo Avanzado Piloto"/>
    <n v="487402"/>
    <n v="2"/>
    <s v="Pública"/>
    <s v="No Habilitado"/>
    <n v="23460000"/>
    <s v="2022-01-13 00:00:00.0"/>
    <s v="PROGRAMA YO EMPRENDO AVANZADO FOSIS LOS RÍOS 2022, PILOTO REDISEÑO"/>
    <s v="Ins. asig. Nuevo - C/obs."/>
    <x v="1"/>
  </r>
  <r>
    <n v="2022"/>
    <x v="11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123900000"/>
    <s v="2022-02-10 00:00:00.0"/>
    <s v="PRIMERA LICITACIÓN PÚBLICA PROGRAMA YO EMPRENDO SEMILLA 2022"/>
    <s v="Ins. asig. Nuevo - C/obs."/>
    <x v="1"/>
  </r>
  <r>
    <n v="2022"/>
    <x v="11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247036000"/>
    <s v="2022-02-10 00:00:00.0"/>
    <s v="PRIMERA LICITACIÓN PÚBLICA PROGRAMA YO EMPRENDO SEMILLA SSYOO 2022"/>
    <s v="Ins. asig. Nuevo - C/obs."/>
    <x v="1"/>
  </r>
  <r>
    <n v="2022"/>
    <x v="12"/>
    <s v="No Habilitado"/>
    <x v="3"/>
    <x v="3"/>
    <n v="5910"/>
    <s v="Servicio de Apoyo Integral - Chisol"/>
    <n v="5911"/>
    <s v="Servicio de Apoyo Integral - Chisol IEF"/>
    <n v="591101"/>
    <n v="1"/>
    <s v="Pública"/>
    <s v="No Habilitado"/>
    <n v="719840000"/>
    <s v="2022-02-01 00:00:00.0"/>
    <s v="LICITACIÓN PÚBLICA, PRIMERA CONVOCATORIA PROGRAMA YO EMPRENDO SEMILLA SSYOO, FOSIS ÑUBLE 2022"/>
    <s v="Ins. asig. Nuevo - C/obs."/>
    <x v="0"/>
  </r>
  <r>
    <n v="2022"/>
    <x v="12"/>
    <s v="No Habilitado"/>
    <x v="4"/>
    <x v="4"/>
    <n v="5810"/>
    <s v="Servicio de Apoyo Integral - Regular"/>
    <n v="5811"/>
    <s v="Servicio de Apoyo Integral - Regular"/>
    <n v="581101"/>
    <n v="1"/>
    <s v="Pública"/>
    <s v="No Habilitado"/>
    <n v="162840000"/>
    <s v="2022-02-21 00:00:00.0"/>
    <s v="LICITACIÓN PÚBLICA, PRIMERA CONVOCATORIA PROGRAMA YO EMPRENDO SEMILLA, FOSIS ÑUBLE 2022"/>
    <s v="Ins. asig. Nuevo - C/obs."/>
    <x v="1"/>
  </r>
  <r>
    <n v="2022"/>
    <x v="12"/>
    <s v="No Habilitado"/>
    <x v="3"/>
    <x v="3"/>
    <n v="5910"/>
    <s v="Servicio de Apoyo Integral - Chisol"/>
    <n v="5911"/>
    <s v="Servicio de Apoyo Integral - Chisol IEF"/>
    <n v="591102"/>
    <n v="2"/>
    <s v="Pública"/>
    <s v="No Habilitado"/>
    <n v="229858000"/>
    <s v="2022-02-11 00:00:00.0"/>
    <s v="LICITACIÓN PÚBLICA, PRIMERA CONVOCATORIA PROGRAMA YO EMPRENDO SEMILLA SSYOO LABORAL, FOSIS ÑUBLE 2022"/>
    <s v="Ins. asig. Nuevo - C/obs."/>
    <x v="0"/>
  </r>
  <r>
    <m/>
    <x v="13"/>
    <m/>
    <x v="8"/>
    <x v="8"/>
    <m/>
    <m/>
    <m/>
    <m/>
    <m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E90506-197C-4210-B269-A662153F267F}" name="TablaDinámica1" cacheId="3084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olHeaderCaption="PROGRAMA">
  <location ref="A3:H18" firstHeaderRow="1" firstDataRow="2" firstDataCol="1" rowPageCount="1" colPageCount="1"/>
  <pivotFields count="58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8">
        <item x="0"/>
        <item x="1"/>
        <item x="2"/>
        <item x="6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69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8" showAll="0"/>
    <pivotField numFmtId="168" showAll="0"/>
    <pivotField showAll="0"/>
    <pivotField showAll="0"/>
    <pivotField showAll="0"/>
    <pivotField showAll="0"/>
    <pivotField showAll="0" defaultSubtotal="0"/>
  </pivotFields>
  <rowFields count="1">
    <field x="1"/>
  </rowFields>
  <rowItems count="14">
    <i>
      <x/>
    </i>
    <i>
      <x v="1"/>
    </i>
    <i>
      <x v="3"/>
    </i>
    <i>
      <x v="4"/>
    </i>
    <i>
      <x v="5"/>
    </i>
    <i>
      <x v="6"/>
    </i>
    <i>
      <x v="7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7">
    <i>
      <x/>
    </i>
    <i>
      <x v="2"/>
    </i>
    <i>
      <x v="3"/>
    </i>
    <i>
      <x v="4"/>
    </i>
    <i>
      <x v="5"/>
    </i>
    <i>
      <x v="6"/>
    </i>
    <i t="grand">
      <x/>
    </i>
  </colItems>
  <pageFields count="1">
    <pageField fld="27" hier="-1"/>
  </pageFields>
  <dataFields count="1">
    <dataField name="SUMA TOTAL DE MONTOS PLANIFICADOS A LICITAR " fld="51" baseField="0" baseItem="0" numFmtId="165"/>
  </dataFields>
  <formats count="23">
    <format dxfId="34">
      <pivotArea type="all" dataOnly="0" outline="0" fieldPosition="0"/>
    </format>
    <format dxfId="35">
      <pivotArea type="origin" dataOnly="0" labelOnly="1" outline="0" fieldPosition="0"/>
    </format>
    <format dxfId="36">
      <pivotArea field="4" type="button" dataOnly="0" labelOnly="1" outline="0" axis="axisCol" fieldPosition="0"/>
    </format>
    <format dxfId="37">
      <pivotArea type="topRight" dataOnly="0" labelOnly="1" outline="0" fieldPosition="0"/>
    </format>
    <format dxfId="38">
      <pivotArea field="1" type="button" dataOnly="0" labelOnly="1" outline="0" axis="axisRow" fieldPosition="0"/>
    </format>
    <format dxfId="39">
      <pivotArea dataOnly="0" labelOnly="1" fieldPosition="0">
        <references count="1">
          <reference field="1" count="13">
            <x v="0"/>
            <x v="1"/>
            <x v="3"/>
            <x v="4"/>
            <x v="5"/>
            <x v="6"/>
            <x v="7"/>
            <x v="10"/>
            <x v="11"/>
            <x v="12"/>
            <x v="13"/>
            <x v="14"/>
            <x v="15"/>
          </reference>
        </references>
      </pivotArea>
    </format>
    <format dxfId="40">
      <pivotArea dataOnly="0" labelOnly="1" grandRow="1" outline="0" fieldPosition="0"/>
    </format>
    <format dxfId="41">
      <pivotArea dataOnly="0" labelOnly="1" fieldPosition="0">
        <references count="1">
          <reference field="4" count="6">
            <x v="0"/>
            <x v="2"/>
            <x v="3"/>
            <x v="4"/>
            <x v="5"/>
            <x v="6"/>
          </reference>
        </references>
      </pivotArea>
    </format>
    <format dxfId="42">
      <pivotArea dataOnly="0" labelOnly="1" grandCol="1" outline="0" fieldPosition="0"/>
    </format>
    <format dxfId="43">
      <pivotArea collapsedLevelsAreSubtotals="1" fieldPosition="0">
        <references count="2">
          <reference field="1" count="1">
            <x v="0"/>
          </reference>
          <reference field="4" count="1" selected="0">
            <x v="2"/>
          </reference>
        </references>
      </pivotArea>
    </format>
    <format dxfId="44">
      <pivotArea collapsedLevelsAreSubtotals="1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5">
      <pivotArea collapsedLevelsAreSubtotals="1" fieldPosition="0">
        <references count="2">
          <reference field="1" count="1">
            <x v="0"/>
          </reference>
          <reference field="4" count="1" selected="0">
            <x v="4"/>
          </reference>
        </references>
      </pivotArea>
    </format>
    <format dxfId="46">
      <pivotArea collapsedLevelsAreSubtotals="1" fieldPosition="0">
        <references count="2">
          <reference field="1" count="1">
            <x v="0"/>
          </reference>
          <reference field="4" count="1" selected="0">
            <x v="5"/>
          </reference>
        </references>
      </pivotArea>
    </format>
    <format dxfId="47">
      <pivotArea collapsedLevelsAreSubtotals="1" fieldPosition="0">
        <references count="2">
          <reference field="1" count="1">
            <x v="1"/>
          </reference>
          <reference field="4" count="1" selected="0">
            <x v="5"/>
          </reference>
        </references>
      </pivotArea>
    </format>
    <format dxfId="48">
      <pivotArea collapsedLevelsAreSubtotals="1" fieldPosition="0">
        <references count="2">
          <reference field="1" count="1">
            <x v="0"/>
          </reference>
          <reference field="4" count="1" selected="0">
            <x v="6"/>
          </reference>
        </references>
      </pivotArea>
    </format>
    <format dxfId="49">
      <pivotArea collapsedLevelsAreSubtotals="1" fieldPosition="0">
        <references count="2">
          <reference field="1" count="1">
            <x v="5"/>
          </reference>
          <reference field="4" count="1" selected="0">
            <x v="3"/>
          </reference>
        </references>
      </pivotArea>
    </format>
    <format dxfId="50">
      <pivotArea collapsedLevelsAreSubtotals="1" fieldPosition="0">
        <references count="2">
          <reference field="1" count="1">
            <x v="5"/>
          </reference>
          <reference field="4" count="1" selected="0">
            <x v="4"/>
          </reference>
        </references>
      </pivotArea>
    </format>
    <format dxfId="51">
      <pivotArea collapsedLevelsAreSubtotals="1" fieldPosition="0">
        <references count="2">
          <reference field="1" count="1">
            <x v="5"/>
          </reference>
          <reference field="4" count="1" selected="0">
            <x v="5"/>
          </reference>
        </references>
      </pivotArea>
    </format>
    <format dxfId="52">
      <pivotArea collapsedLevelsAreSubtotals="1" fieldPosition="0">
        <references count="2">
          <reference field="1" count="1">
            <x v="5"/>
          </reference>
          <reference field="4" count="1" selected="0">
            <x v="6"/>
          </reference>
        </references>
      </pivotArea>
    </format>
    <format dxfId="53">
      <pivotArea collapsedLevelsAreSubtotals="1" fieldPosition="0">
        <references count="2">
          <reference field="1" count="1">
            <x v="10"/>
          </reference>
          <reference field="4" count="1" selected="0">
            <x v="4"/>
          </reference>
        </references>
      </pivotArea>
    </format>
    <format dxfId="54">
      <pivotArea collapsedLevelsAreSubtotals="1" fieldPosition="0">
        <references count="2">
          <reference field="1" count="10">
            <x v="0"/>
            <x v="1"/>
            <x v="3"/>
            <x v="4"/>
            <x v="5"/>
            <x v="6"/>
            <x v="7"/>
            <x v="10"/>
            <x v="11"/>
            <x v="12"/>
          </reference>
          <reference field="4" count="5" selected="0">
            <x v="2"/>
            <x v="3"/>
            <x v="4"/>
            <x v="5"/>
            <x v="6"/>
          </reference>
        </references>
      </pivotArea>
    </format>
    <format dxfId="55">
      <pivotArea type="all" dataOnly="0" outline="0" fieldPosition="0"/>
    </format>
    <format dxfId="5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9A3106-46F0-452D-8EAB-4979946466E1}" name="TablaDinámica4" cacheId="30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Porgrama">
  <location ref="A3:I10" firstHeaderRow="1" firstDataRow="2" firstDataCol="1"/>
  <pivotFields count="54">
    <pivotField showAll="0"/>
    <pivotField showAll="0"/>
    <pivotField showAll="0"/>
    <pivotField axis="axisCol" showAll="0">
      <items count="8">
        <item x="0"/>
        <item x="1"/>
        <item x="2"/>
        <item x="6"/>
        <item x="3"/>
        <item x="4"/>
        <item x="5"/>
        <item t="default"/>
      </items>
    </pivotField>
    <pivotField showAll="0"/>
    <pivotField showAll="0"/>
    <pivotField dataField="1" showAll="0"/>
    <pivotField numFmtId="168" showAll="0"/>
    <pivotField numFmtId="168" showAll="0"/>
    <pivotField showAll="0"/>
    <pivotField showAll="0"/>
    <pivotField showAll="0"/>
    <pivotField axis="axisRow" showAll="0">
      <items count="6">
        <item x="0"/>
        <item x="4"/>
        <item x="1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a de Total coberturas (N°)" fld="6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F18591-09FC-4CDB-902D-B78CE8267917}" name="TablaDinámica1" cacheId="308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0" firstHeaderRow="1" firstDataRow="1" firstDataCol="1" rowPageCount="1" colPageCount="1"/>
  <pivotFields count="58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axis="axisPage" showAll="0">
      <items count="91">
        <item x="79"/>
        <item x="8"/>
        <item x="9"/>
        <item x="10"/>
        <item x="11"/>
        <item x="6"/>
        <item x="12"/>
        <item x="7"/>
        <item x="48"/>
        <item x="78"/>
        <item x="19"/>
        <item x="41"/>
        <item x="76"/>
        <item x="73"/>
        <item x="25"/>
        <item x="4"/>
        <item x="23"/>
        <item x="77"/>
        <item x="74"/>
        <item x="30"/>
        <item x="84"/>
        <item x="82"/>
        <item x="5"/>
        <item x="49"/>
        <item x="37"/>
        <item x="14"/>
        <item x="1"/>
        <item x="35"/>
        <item x="75"/>
        <item x="65"/>
        <item x="68"/>
        <item x="32"/>
        <item x="70"/>
        <item x="71"/>
        <item x="69"/>
        <item x="15"/>
        <item x="17"/>
        <item x="2"/>
        <item x="33"/>
        <item x="31"/>
        <item x="50"/>
        <item x="85"/>
        <item x="51"/>
        <item x="66"/>
        <item x="27"/>
        <item x="52"/>
        <item x="0"/>
        <item x="88"/>
        <item x="13"/>
        <item x="40"/>
        <item x="61"/>
        <item x="72"/>
        <item x="26"/>
        <item x="45"/>
        <item x="59"/>
        <item x="53"/>
        <item x="87"/>
        <item x="29"/>
        <item x="20"/>
        <item x="46"/>
        <item x="62"/>
        <item x="47"/>
        <item x="39"/>
        <item x="21"/>
        <item x="57"/>
        <item x="64"/>
        <item x="43"/>
        <item x="83"/>
        <item x="24"/>
        <item x="80"/>
        <item x="54"/>
        <item x="60"/>
        <item x="81"/>
        <item x="56"/>
        <item x="16"/>
        <item x="63"/>
        <item x="18"/>
        <item x="42"/>
        <item x="55"/>
        <item x="22"/>
        <item x="34"/>
        <item x="36"/>
        <item x="58"/>
        <item x="86"/>
        <item x="38"/>
        <item x="3"/>
        <item x="44"/>
        <item x="89"/>
        <item x="6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1">
    <pageField fld="29" hier="-1"/>
  </pageFields>
  <dataFields count="1">
    <dataField name="Suma de Inversión comunal $" fld="8" baseField="0" baseItem="0" numFmtId="166"/>
  </dataFields>
  <formats count="2">
    <format dxfId="2">
      <pivotArea outline="0" collapsedLevelsAreSubtotals="1" fieldPosition="0"/>
    </format>
    <format dxfId="3">
      <pivotArea dataOnly="0" fieldPosition="0">
        <references count="1">
          <reference field="1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TablaDinámica2" cacheId="308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25:B42" firstHeaderRow="1" firstDataRow="1" firstDataCol="1" rowPageCount="1" colPageCount="1"/>
  <pivotFields count="58">
    <pivotField showAll="0"/>
    <pivotField axis="axisRow" showAll="0">
      <items count="17">
        <item x="8"/>
        <item x="3"/>
        <item x="4"/>
        <item x="5"/>
        <item x="11"/>
        <item x="12"/>
        <item x="9"/>
        <item x="10"/>
        <item x="6"/>
        <item x="13"/>
        <item x="7"/>
        <item x="0"/>
        <item x="14"/>
        <item x="1"/>
        <item x="15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axis="axisPage" multipleItemSelectionAllowed="1" showAll="0">
      <items count="91">
        <item x="85"/>
        <item x="37"/>
        <item x="34"/>
        <item x="32"/>
        <item x="33"/>
        <item x="35"/>
        <item x="31"/>
        <item x="36"/>
        <item x="4"/>
        <item x="5"/>
        <item x="6"/>
        <item x="18"/>
        <item x="7"/>
        <item x="8"/>
        <item x="57"/>
        <item x="19"/>
        <item x="0"/>
        <item x="9"/>
        <item x="1"/>
        <item x="53"/>
        <item x="20"/>
        <item x="29"/>
        <item x="58"/>
        <item x="2"/>
        <item x="10"/>
        <item x="38"/>
        <item x="28"/>
        <item x="11"/>
        <item x="12"/>
        <item x="54"/>
        <item x="79"/>
        <item x="55"/>
        <item x="16"/>
        <item x="17"/>
        <item x="78"/>
        <item x="15"/>
        <item x="40"/>
        <item x="26"/>
        <item x="14"/>
        <item x="77"/>
        <item x="68"/>
        <item x="88"/>
        <item x="3"/>
        <item x="80"/>
        <item x="30"/>
        <item x="63"/>
        <item x="60"/>
        <item x="25"/>
        <item x="39"/>
        <item x="70"/>
        <item x="44"/>
        <item x="56"/>
        <item x="74"/>
        <item x="67"/>
        <item x="45"/>
        <item x="64"/>
        <item x="24"/>
        <item x="73"/>
        <item x="41"/>
        <item x="46"/>
        <item x="82"/>
        <item x="69"/>
        <item x="71"/>
        <item x="42"/>
        <item x="47"/>
        <item x="83"/>
        <item h="1" x="22"/>
        <item h="1" x="13"/>
        <item h="1" x="75"/>
        <item h="1" x="86"/>
        <item h="1" x="48"/>
        <item h="1" x="49"/>
        <item h="1" x="87"/>
        <item h="1" x="50"/>
        <item h="1" x="23"/>
        <item h="1" x="84"/>
        <item h="1" x="43"/>
        <item h="1" x="66"/>
        <item h="1" x="51"/>
        <item h="1" x="21"/>
        <item h="1" x="76"/>
        <item h="1" x="62"/>
        <item h="1" x="52"/>
        <item h="1" x="89"/>
        <item h="1" x="61"/>
        <item h="1" x="59"/>
        <item h="1" x="65"/>
        <item h="1" x="27"/>
        <item h="1" x="81"/>
        <item h="1" x="7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1">
    <pageField fld="29" hier="-1"/>
  </pageFields>
  <dataFields count="1">
    <dataField name="Suma de Inversión comunal $" fld="8" baseField="0" baseItem="0" numFmtId="166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308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/Componente/Licitación" colHeaderCaption="Inicio Licitación">
  <location ref="A3:F33" firstHeaderRow="1" firstDataRow="3" firstDataCol="1" rowPageCount="1" colPageCount="1"/>
  <pivotFields count="58">
    <pivotField axis="axisPage" multipleItemSelectionAllowed="1" showAll="0">
      <items count="3">
        <item h="1" x="0"/>
        <item x="1"/>
        <item t="default"/>
      </items>
    </pivotField>
    <pivotField axis="axisRow" showAll="0">
      <items count="17">
        <item x="8"/>
        <item x="3"/>
        <item x="4"/>
        <item x="5"/>
        <item x="11"/>
        <item x="12"/>
        <item x="9"/>
        <item x="10"/>
        <item x="6"/>
        <item x="13"/>
        <item x="7"/>
        <item x="0"/>
        <item x="14"/>
        <item x="1"/>
        <item x="15"/>
        <item x="2"/>
        <item t="default"/>
      </items>
    </pivotField>
    <pivotField showAll="0"/>
    <pivotField showAll="0"/>
    <pivotField showAll="0"/>
    <pivotField axis="axisRow" showAll="0">
      <items count="16">
        <item x="3"/>
        <item x="2"/>
        <item x="1"/>
        <item x="0"/>
        <item x="5"/>
        <item x="4"/>
        <item x="9"/>
        <item x="14"/>
        <item x="7"/>
        <item x="10"/>
        <item x="6"/>
        <item x="11"/>
        <item x="13"/>
        <item x="12"/>
        <item x="8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84">
        <item x="57"/>
        <item x="55"/>
        <item x="56"/>
        <item x="52"/>
        <item x="53"/>
        <item x="54"/>
        <item x="50"/>
        <item x="71"/>
        <item x="51"/>
        <item x="58"/>
        <item x="69"/>
        <item x="82"/>
        <item x="81"/>
        <item x="78"/>
        <item x="79"/>
        <item x="80"/>
        <item x="76"/>
        <item x="77"/>
        <item x="68"/>
        <item x="31"/>
        <item x="41"/>
        <item x="39"/>
        <item x="30"/>
        <item x="43"/>
        <item x="27"/>
        <item x="63"/>
        <item x="45"/>
        <item x="64"/>
        <item x="62"/>
        <item x="28"/>
        <item x="29"/>
        <item x="46"/>
        <item x="42"/>
        <item x="26"/>
        <item x="47"/>
        <item x="73"/>
        <item x="38"/>
        <item x="70"/>
        <item x="72"/>
        <item x="24"/>
        <item x="25"/>
        <item x="49"/>
        <item x="75"/>
        <item x="23"/>
        <item x="59"/>
        <item x="60"/>
        <item x="61"/>
        <item x="65"/>
        <item x="74"/>
        <item x="32"/>
        <item x="40"/>
        <item x="44"/>
        <item x="48"/>
        <item x="3"/>
        <item x="0"/>
        <item x="1"/>
        <item x="14"/>
        <item x="2"/>
        <item x="19"/>
        <item x="18"/>
        <item x="7"/>
        <item x="8"/>
        <item x="9"/>
        <item x="10"/>
        <item x="11"/>
        <item x="12"/>
        <item x="13"/>
        <item x="22"/>
        <item x="21"/>
        <item x="20"/>
        <item x="6"/>
        <item x="17"/>
        <item x="5"/>
        <item x="16"/>
        <item x="4"/>
        <item x="15"/>
        <item x="33"/>
        <item x="34"/>
        <item x="35"/>
        <item x="36"/>
        <item x="37"/>
        <item x="66"/>
        <item x="6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  <pivotField showAll="0"/>
    <pivotField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1"/>
    <field x="5"/>
    <field x="19"/>
  </rowFields>
  <rowItems count="28">
    <i>
      <x v="2"/>
    </i>
    <i r="1">
      <x v="6"/>
    </i>
    <i r="2">
      <x v="71"/>
    </i>
    <i r="2">
      <x v="77"/>
    </i>
    <i r="1">
      <x v="7"/>
    </i>
    <i r="2">
      <x v="78"/>
    </i>
    <i r="2">
      <x v="79"/>
    </i>
    <i r="1">
      <x v="9"/>
    </i>
    <i r="2">
      <x v="76"/>
    </i>
    <i r="1">
      <x v="11"/>
    </i>
    <i r="2">
      <x v="80"/>
    </i>
    <i>
      <x v="4"/>
    </i>
    <i r="1">
      <x v="6"/>
    </i>
    <i r="2">
      <x v="71"/>
    </i>
    <i>
      <x v="7"/>
    </i>
    <i r="1">
      <x v="7"/>
    </i>
    <i r="2">
      <x v="81"/>
    </i>
    <i r="1">
      <x v="11"/>
    </i>
    <i r="2">
      <x v="80"/>
    </i>
    <i r="2">
      <x v="82"/>
    </i>
    <i>
      <x v="13"/>
    </i>
    <i r="1">
      <x v="6"/>
    </i>
    <i r="2">
      <x v="71"/>
    </i>
    <i r="1">
      <x v="9"/>
    </i>
    <i r="2">
      <x v="59"/>
    </i>
    <i r="1">
      <x v="11"/>
    </i>
    <i r="2">
      <x v="58"/>
    </i>
    <i t="grand">
      <x/>
    </i>
  </rowItems>
  <colFields count="2">
    <field x="57"/>
    <field x="27"/>
  </colFields>
  <colItems count="5"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Suma de Inversión comunal $" fld="8" baseField="0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D5DFA9-4417-473F-A453-4ED680AD610F}" name="TablaDinámica4" cacheId="3086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9:K65" firstHeaderRow="1" firstDataRow="2" firstDataCol="1"/>
  <pivotFields count="18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Col" showAll="0">
      <items count="10">
        <item x="6"/>
        <item x="2"/>
        <item x="0"/>
        <item x="7"/>
        <item x="1"/>
        <item x="4"/>
        <item x="3"/>
        <item x="5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4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a de  Monto Presupuestado" fld="13" baseField="0" baseItem="0"/>
  </dataFields>
  <formats count="2">
    <format dxfId="32">
      <pivotArea collapsedLevelsAreSubtotals="1" fieldPosition="0">
        <references count="1">
          <reference field="1" count="0"/>
        </references>
      </pivotArea>
    </format>
    <format dxfId="33">
      <pivotArea dataOnly="0" labelOnly="1" fieldPosition="0">
        <references count="1">
          <reference field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165FD0-221F-41E0-8E00-735044D0932D}" name="TablaDinámica1" cacheId="3084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3:H18" firstHeaderRow="1" firstDataRow="2" firstDataCol="1" rowPageCount="1" colPageCount="1"/>
  <pivotFields count="58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8">
        <item x="0"/>
        <item x="1"/>
        <item x="2"/>
        <item x="6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369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8" showAll="0"/>
    <pivotField numFmtId="168" showAll="0"/>
    <pivotField showAll="0"/>
    <pivotField showAll="0"/>
    <pivotField showAll="0"/>
    <pivotField showAll="0"/>
    <pivotField showAll="0" defaultSubtotal="0"/>
  </pivotFields>
  <rowFields count="1">
    <field x="1"/>
  </rowFields>
  <rowItems count="14">
    <i>
      <x/>
    </i>
    <i>
      <x v="1"/>
    </i>
    <i>
      <x v="3"/>
    </i>
    <i>
      <x v="4"/>
    </i>
    <i>
      <x v="5"/>
    </i>
    <i>
      <x v="6"/>
    </i>
    <i>
      <x v="7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7">
    <i>
      <x/>
    </i>
    <i>
      <x v="2"/>
    </i>
    <i>
      <x v="3"/>
    </i>
    <i>
      <x v="4"/>
    </i>
    <i>
      <x v="5"/>
    </i>
    <i>
      <x v="6"/>
    </i>
    <i t="grand">
      <x/>
    </i>
  </colItems>
  <pageFields count="1">
    <pageField fld="27" hier="-1"/>
  </pageFields>
  <dataFields count="1">
    <dataField name="Suma de TOTAL de Pagos Planificados2" fld="51" baseField="0" baseItem="0" numFmtId="166"/>
  </dataFields>
  <formats count="21">
    <format dxfId="11">
      <pivotArea type="all" dataOnly="0" outline="0" fieldPosition="0"/>
    </format>
    <format dxfId="12">
      <pivotArea outline="0" collapsedLevelsAreSubtotals="1" fieldPosition="0"/>
    </format>
    <format dxfId="13">
      <pivotArea type="origin" dataOnly="0" labelOnly="1" outline="0" fieldPosition="0"/>
    </format>
    <format dxfId="14">
      <pivotArea field="4" type="button" dataOnly="0" labelOnly="1" outline="0" axis="axisCol" fieldPosition="0"/>
    </format>
    <format dxfId="15">
      <pivotArea type="topRight" dataOnly="0" labelOnly="1" outline="0" fieldPosition="0"/>
    </format>
    <format dxfId="16">
      <pivotArea field="1" type="button" dataOnly="0" labelOnly="1" outline="0" axis="axisRow" fieldPosition="0"/>
    </format>
    <format dxfId="17">
      <pivotArea dataOnly="0" labelOnly="1" fieldPosition="0">
        <references count="1">
          <reference field="1" count="13">
            <x v="0"/>
            <x v="1"/>
            <x v="3"/>
            <x v="4"/>
            <x v="5"/>
            <x v="6"/>
            <x v="7"/>
            <x v="10"/>
            <x v="11"/>
            <x v="12"/>
            <x v="13"/>
            <x v="14"/>
            <x v="15"/>
          </reference>
        </references>
      </pivotArea>
    </format>
    <format dxfId="18">
      <pivotArea dataOnly="0" labelOnly="1" grandRow="1" outline="0" fieldPosition="0"/>
    </format>
    <format dxfId="19">
      <pivotArea dataOnly="0" labelOnly="1" fieldPosition="0">
        <references count="1">
          <reference field="4" count="6">
            <x v="0"/>
            <x v="2"/>
            <x v="3"/>
            <x v="4"/>
            <x v="5"/>
            <x v="6"/>
          </reference>
        </references>
      </pivotArea>
    </format>
    <format dxfId="20">
      <pivotArea dataOnly="0" labelOnly="1" grandCol="1" outline="0" fieldPosition="0"/>
    </format>
    <format dxfId="21">
      <pivotArea collapsedLevelsAreSubtotals="1" fieldPosition="0">
        <references count="2">
          <reference field="1" count="1">
            <x v="0"/>
          </reference>
          <reference field="4" count="1" selected="0">
            <x v="2"/>
          </reference>
        </references>
      </pivotArea>
    </format>
    <format dxfId="22">
      <pivotArea collapsedLevelsAreSubtotals="1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23">
      <pivotArea collapsedLevelsAreSubtotals="1" fieldPosition="0">
        <references count="2">
          <reference field="1" count="1">
            <x v="0"/>
          </reference>
          <reference field="4" count="1" selected="0">
            <x v="4"/>
          </reference>
        </references>
      </pivotArea>
    </format>
    <format dxfId="24">
      <pivotArea collapsedLevelsAreSubtotals="1" fieldPosition="0">
        <references count="2">
          <reference field="1" count="1">
            <x v="0"/>
          </reference>
          <reference field="4" count="1" selected="0">
            <x v="5"/>
          </reference>
        </references>
      </pivotArea>
    </format>
    <format dxfId="25">
      <pivotArea collapsedLevelsAreSubtotals="1" fieldPosition="0">
        <references count="2">
          <reference field="1" count="1">
            <x v="1"/>
          </reference>
          <reference field="4" count="1" selected="0">
            <x v="5"/>
          </reference>
        </references>
      </pivotArea>
    </format>
    <format dxfId="26">
      <pivotArea collapsedLevelsAreSubtotals="1" fieldPosition="0">
        <references count="2">
          <reference field="1" count="1">
            <x v="0"/>
          </reference>
          <reference field="4" count="1" selected="0">
            <x v="6"/>
          </reference>
        </references>
      </pivotArea>
    </format>
    <format dxfId="27">
      <pivotArea collapsedLevelsAreSubtotals="1" fieldPosition="0">
        <references count="2">
          <reference field="1" count="1">
            <x v="5"/>
          </reference>
          <reference field="4" count="1" selected="0">
            <x v="3"/>
          </reference>
        </references>
      </pivotArea>
    </format>
    <format dxfId="28">
      <pivotArea collapsedLevelsAreSubtotals="1" fieldPosition="0">
        <references count="2">
          <reference field="1" count="1">
            <x v="5"/>
          </reference>
          <reference field="4" count="1" selected="0">
            <x v="4"/>
          </reference>
        </references>
      </pivotArea>
    </format>
    <format dxfId="29">
      <pivotArea collapsedLevelsAreSubtotals="1" fieldPosition="0">
        <references count="2">
          <reference field="1" count="1">
            <x v="5"/>
          </reference>
          <reference field="4" count="1" selected="0">
            <x v="5"/>
          </reference>
        </references>
      </pivotArea>
    </format>
    <format dxfId="30">
      <pivotArea collapsedLevelsAreSubtotals="1" fieldPosition="0">
        <references count="2">
          <reference field="1" count="1">
            <x v="5"/>
          </reference>
          <reference field="4" count="1" selected="0">
            <x v="6"/>
          </reference>
        </references>
      </pivotArea>
    </format>
    <format dxfId="31">
      <pivotArea collapsedLevelsAreSubtotals="1" fieldPosition="0">
        <references count="2">
          <reference field="1" count="1">
            <x v="10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CC6631-8CF0-4AD1-B468-917DDA29AF93}" name="TablaDinámica4" cacheId="3086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9:K65" firstHeaderRow="1" firstDataRow="2" firstDataCol="1"/>
  <pivotFields count="18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Col" showAll="0">
      <items count="10">
        <item x="6"/>
        <item x="2"/>
        <item x="0"/>
        <item x="7"/>
        <item x="1"/>
        <item x="4"/>
        <item x="3"/>
        <item x="5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4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a de  Monto Presupuestado" fld="13" baseField="0" baseItem="0"/>
  </dataFields>
  <formats count="2">
    <format dxfId="9">
      <pivotArea collapsedLevelsAreSubtotals="1" fieldPosition="0">
        <references count="1">
          <reference field="1" count="0"/>
        </references>
      </pivotArea>
    </format>
    <format dxfId="10">
      <pivotArea dataOnly="0" labelOnly="1" fieldPosition="0">
        <references count="1">
          <reference field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0E7B04-6582-4E62-9E3B-92C971674672}" name="TablaDinámica1" cacheId="3084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3:F21" firstHeaderRow="1" firstDataRow="2" firstDataCol="1"/>
  <pivotFields count="58"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>
      <items count="444">
        <item x="107"/>
        <item x="120"/>
        <item x="108"/>
        <item x="170"/>
        <item x="180"/>
        <item x="106"/>
        <item x="4"/>
        <item x="115"/>
        <item x="181"/>
        <item x="358"/>
        <item x="109"/>
        <item x="141"/>
        <item x="112"/>
        <item x="152"/>
        <item x="176"/>
        <item x="119"/>
        <item x="414"/>
        <item x="292"/>
        <item x="154"/>
        <item x="175"/>
        <item x="348"/>
        <item x="76"/>
        <item x="436"/>
        <item x="103"/>
        <item x="17"/>
        <item x="398"/>
        <item x="418"/>
        <item x="117"/>
        <item x="134"/>
        <item x="432"/>
        <item x="421"/>
        <item x="434"/>
        <item x="156"/>
        <item x="177"/>
        <item x="359"/>
        <item x="39"/>
        <item x="111"/>
        <item x="425"/>
        <item x="21"/>
        <item x="137"/>
        <item x="427"/>
        <item x="153"/>
        <item x="182"/>
        <item x="350"/>
        <item x="208"/>
        <item x="113"/>
        <item x="410"/>
        <item x="396"/>
        <item x="343"/>
        <item x="34"/>
        <item x="142"/>
        <item x="105"/>
        <item x="148"/>
        <item x="178"/>
        <item x="349"/>
        <item x="415"/>
        <item x="263"/>
        <item x="82"/>
        <item x="207"/>
        <item x="184"/>
        <item x="394"/>
        <item x="23"/>
        <item x="196"/>
        <item x="22"/>
        <item x="88"/>
        <item x="144"/>
        <item x="352"/>
        <item x="424"/>
        <item x="209"/>
        <item x="73"/>
        <item x="121"/>
        <item x="369"/>
        <item x="222"/>
        <item x="159"/>
        <item x="351"/>
        <item x="132"/>
        <item x="77"/>
        <item x="47"/>
        <item x="185"/>
        <item x="323"/>
        <item x="71"/>
        <item x="29"/>
        <item x="16"/>
        <item x="290"/>
        <item x="402"/>
        <item x="19"/>
        <item x="203"/>
        <item x="204"/>
        <item x="187"/>
        <item x="20"/>
        <item x="44"/>
        <item x="354"/>
        <item x="215"/>
        <item x="264"/>
        <item x="138"/>
        <item x="101"/>
        <item x="330"/>
        <item x="413"/>
        <item x="193"/>
        <item x="70"/>
        <item x="353"/>
        <item x="95"/>
        <item x="220"/>
        <item x="218"/>
        <item x="130"/>
        <item x="36"/>
        <item x="328"/>
        <item x="15"/>
        <item x="293"/>
        <item x="393"/>
        <item x="158"/>
        <item x="324"/>
        <item x="183"/>
        <item x="357"/>
        <item x="59"/>
        <item x="327"/>
        <item x="335"/>
        <item x="262"/>
        <item x="214"/>
        <item x="10"/>
        <item x="110"/>
        <item x="322"/>
        <item x="406"/>
        <item x="168"/>
        <item x="326"/>
        <item x="360"/>
        <item x="83"/>
        <item x="100"/>
        <item x="341"/>
        <item x="94"/>
        <item x="89"/>
        <item x="242"/>
        <item x="186"/>
        <item x="217"/>
        <item x="133"/>
        <item x="386"/>
        <item x="334"/>
        <item x="1"/>
        <item x="102"/>
        <item x="3"/>
        <item x="356"/>
        <item x="116"/>
        <item x="67"/>
        <item x="55"/>
        <item x="329"/>
        <item x="27"/>
        <item x="124"/>
        <item x="315"/>
        <item x="190"/>
        <item x="167"/>
        <item x="392"/>
        <item x="299"/>
        <item x="342"/>
        <item x="118"/>
        <item x="57"/>
        <item x="339"/>
        <item x="188"/>
        <item x="140"/>
        <item x="155"/>
        <item x="399"/>
        <item x="355"/>
        <item x="336"/>
        <item x="189"/>
        <item x="241"/>
        <item x="411"/>
        <item x="56"/>
        <item x="206"/>
        <item x="333"/>
        <item x="306"/>
        <item x="9"/>
        <item x="51"/>
        <item x="58"/>
        <item x="240"/>
        <item x="213"/>
        <item x="268"/>
        <item x="78"/>
        <item x="248"/>
        <item x="405"/>
        <item x="122"/>
        <item x="387"/>
        <item x="231"/>
        <item x="52"/>
        <item x="325"/>
        <item x="419"/>
        <item x="385"/>
        <item x="389"/>
        <item x="239"/>
        <item x="223"/>
        <item x="54"/>
        <item x="174"/>
        <item x="13"/>
        <item x="408"/>
        <item x="332"/>
        <item x="46"/>
        <item x="195"/>
        <item x="340"/>
        <item x="298"/>
        <item x="169"/>
        <item x="50"/>
        <item x="53"/>
        <item x="205"/>
        <item x="401"/>
        <item x="63"/>
        <item x="417"/>
        <item x="438"/>
        <item x="331"/>
        <item x="157"/>
        <item x="224"/>
        <item x="361"/>
        <item x="216"/>
        <item x="230"/>
        <item x="0"/>
        <item x="32"/>
        <item x="295"/>
        <item x="308"/>
        <item x="307"/>
        <item x="266"/>
        <item x="412"/>
        <item x="228"/>
        <item x="192"/>
        <item x="72"/>
        <item x="420"/>
        <item x="69"/>
        <item x="33"/>
        <item x="391"/>
        <item x="7"/>
        <item x="281"/>
        <item x="403"/>
        <item x="384"/>
        <item x="372"/>
        <item x="38"/>
        <item x="210"/>
        <item x="202"/>
        <item x="173"/>
        <item x="2"/>
        <item x="233"/>
        <item x="25"/>
        <item x="200"/>
        <item x="212"/>
        <item x="311"/>
        <item x="437"/>
        <item x="238"/>
        <item x="237"/>
        <item x="246"/>
        <item x="97"/>
        <item x="404"/>
        <item x="74"/>
        <item x="129"/>
        <item x="31"/>
        <item x="236"/>
        <item x="416"/>
        <item x="337"/>
        <item x="310"/>
        <item x="314"/>
        <item x="42"/>
        <item x="407"/>
        <item x="219"/>
        <item x="143"/>
        <item x="225"/>
        <item x="297"/>
        <item x="244"/>
        <item x="321"/>
        <item x="373"/>
        <item x="136"/>
        <item x="365"/>
        <item x="62"/>
        <item x="245"/>
        <item x="211"/>
        <item x="160"/>
        <item x="317"/>
        <item x="316"/>
        <item x="161"/>
        <item x="179"/>
        <item x="250"/>
        <item x="126"/>
        <item x="96"/>
        <item x="151"/>
        <item x="40"/>
        <item x="114"/>
        <item x="66"/>
        <item x="163"/>
        <item x="400"/>
        <item x="98"/>
        <item x="6"/>
        <item x="172"/>
        <item x="75"/>
        <item x="91"/>
        <item x="430"/>
        <item x="227"/>
        <item x="194"/>
        <item x="375"/>
        <item x="243"/>
        <item x="309"/>
        <item x="383"/>
        <item x="296"/>
        <item x="226"/>
        <item x="139"/>
        <item x="26"/>
        <item x="247"/>
        <item x="146"/>
        <item x="191"/>
        <item x="229"/>
        <item x="68"/>
        <item x="8"/>
        <item x="14"/>
        <item x="422"/>
        <item x="162"/>
        <item x="395"/>
        <item x="37"/>
        <item x="439"/>
        <item x="423"/>
        <item x="79"/>
        <item x="300"/>
        <item x="368"/>
        <item x="99"/>
        <item x="363"/>
        <item x="199"/>
        <item x="378"/>
        <item x="301"/>
        <item x="64"/>
        <item x="150"/>
        <item x="84"/>
        <item x="255"/>
        <item x="90"/>
        <item x="249"/>
        <item x="61"/>
        <item x="294"/>
        <item x="86"/>
        <item x="376"/>
        <item x="35"/>
        <item x="135"/>
        <item x="41"/>
        <item x="377"/>
        <item x="5"/>
        <item x="104"/>
        <item x="345"/>
        <item x="171"/>
        <item x="232"/>
        <item x="409"/>
        <item x="313"/>
        <item x="85"/>
        <item x="374"/>
        <item x="80"/>
        <item x="320"/>
        <item x="364"/>
        <item x="379"/>
        <item x="319"/>
        <item x="24"/>
        <item x="277"/>
        <item x="312"/>
        <item x="267"/>
        <item x="49"/>
        <item x="87"/>
        <item x="397"/>
        <item x="128"/>
        <item x="284"/>
        <item x="11"/>
        <item x="287"/>
        <item x="43"/>
        <item x="256"/>
        <item x="269"/>
        <item x="260"/>
        <item x="131"/>
        <item x="338"/>
        <item x="18"/>
        <item x="388"/>
        <item x="305"/>
        <item x="344"/>
        <item x="81"/>
        <item x="28"/>
        <item x="198"/>
        <item x="257"/>
        <item x="235"/>
        <item x="270"/>
        <item x="274"/>
        <item x="371"/>
        <item x="362"/>
        <item x="442"/>
        <item x="12"/>
        <item x="347"/>
        <item x="370"/>
        <item x="433"/>
        <item x="429"/>
        <item x="286"/>
        <item x="30"/>
        <item x="390"/>
        <item x="431"/>
        <item x="273"/>
        <item x="201"/>
        <item x="234"/>
        <item x="426"/>
        <item x="276"/>
        <item x="278"/>
        <item x="221"/>
        <item x="127"/>
        <item x="280"/>
        <item x="366"/>
        <item x="92"/>
        <item x="318"/>
        <item x="304"/>
        <item x="259"/>
        <item x="149"/>
        <item x="275"/>
        <item x="254"/>
        <item x="65"/>
        <item x="381"/>
        <item x="197"/>
        <item x="258"/>
        <item x="441"/>
        <item x="382"/>
        <item x="288"/>
        <item x="271"/>
        <item x="367"/>
        <item x="147"/>
        <item x="303"/>
        <item x="380"/>
        <item x="265"/>
        <item x="282"/>
        <item x="164"/>
        <item x="283"/>
        <item x="145"/>
        <item x="428"/>
        <item x="346"/>
        <item x="251"/>
        <item x="279"/>
        <item x="272"/>
        <item x="48"/>
        <item x="291"/>
        <item x="302"/>
        <item x="60"/>
        <item x="440"/>
        <item x="166"/>
        <item x="261"/>
        <item x="253"/>
        <item x="93"/>
        <item x="435"/>
        <item x="289"/>
        <item x="45"/>
        <item x="252"/>
        <item x="125"/>
        <item x="165"/>
        <item x="123"/>
        <item x="28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  <pivotField showAll="0"/>
    <pivotField showAll="0"/>
    <pivotField showAll="0" defaultSubtota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6"/>
  </colFields>
  <colItems count="5">
    <i>
      <x/>
    </i>
    <i>
      <x v="1"/>
    </i>
    <i>
      <x v="2"/>
    </i>
    <i>
      <x v="3"/>
    </i>
    <i t="grand">
      <x/>
    </i>
  </colItems>
  <dataFields count="1">
    <dataField name="Suma de Total coberturas (N°)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F6EC14-C719-4201-A990-B80EC951F6F0}" name="TablaDinámica1" cacheId="30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Porgrama">
  <location ref="A3:N11" firstHeaderRow="0" firstDataRow="1" firstDataCol="1"/>
  <pivotFields count="54">
    <pivotField showAll="0"/>
    <pivotField showAll="0"/>
    <pivotField showAll="0"/>
    <pivotField axis="axisRow" showAll="0">
      <items count="8">
        <item x="0"/>
        <item x="1"/>
        <item x="2"/>
        <item x="6"/>
        <item x="3"/>
        <item x="4"/>
        <item x="5"/>
        <item t="default"/>
      </items>
    </pivotField>
    <pivotField showAll="0"/>
    <pivotField showAll="0"/>
    <pivotField showAll="0"/>
    <pivotField numFmtId="168" showAll="0"/>
    <pivotField numFmtId="168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numFmtId="168" showAll="0"/>
    <pivotField numFmtId="168" showAll="0"/>
    <pivotField showAll="0"/>
    <pivotField showAll="0"/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Enero" fld="38" baseField="3" baseItem="0"/>
    <dataField name="Febrero" fld="39" baseField="3" baseItem="0"/>
    <dataField name="Marzo" fld="40" baseField="3" baseItem="0"/>
    <dataField name="Abril" fld="41" baseField="3" baseItem="0"/>
    <dataField name="Mayo" fld="42" baseField="3" baseItem="0"/>
    <dataField name="Junio" fld="43" baseField="3" baseItem="0"/>
    <dataField name="Julio" fld="44" baseField="3" baseItem="0"/>
    <dataField name="Agosto" fld="45" baseField="3" baseItem="0"/>
    <dataField name="Septiembre" fld="46" baseField="3" baseItem="0"/>
    <dataField name="Octubre" fld="47" baseField="3" baseItem="0"/>
    <dataField name="Noviembre" fld="48" baseField="3" baseItem="0"/>
    <dataField name="Diciembre" fld="49" baseField="3" baseItem="0"/>
    <dataField name="TOTAL Pagos" fld="50" baseField="3" baseItem="0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E0EA59-A13D-43E5-A70B-88C96C3FB163}" name="TablaDinámica2" cacheId="30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>
  <location ref="A115:E133" firstHeaderRow="1" firstDataRow="2" firstDataCol="1" rowPageCount="1" colPageCount="1"/>
  <pivotFields count="54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8">
        <item x="3"/>
        <item x="4"/>
        <item x="5"/>
        <item x="6"/>
        <item x="0"/>
        <item x="1"/>
        <item x="2"/>
        <item t="default"/>
      </items>
    </pivotField>
    <pivotField showAll="0"/>
    <pivotField showAll="0"/>
    <pivotField showAll="0"/>
    <pivotField dataField="1" numFmtId="168" showAll="0"/>
    <pivotField numFmtId="168" showAll="0"/>
    <pivotField showAll="0"/>
    <pivotField showAll="0"/>
    <pivotField axis="axisPage" multipleItemSelectionAllowed="1" showAll="0">
      <items count="4">
        <item h="1" x="1"/>
        <item x="0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3"/>
  </colFields>
  <colItems count="4">
    <i>
      <x/>
    </i>
    <i>
      <x v="4"/>
    </i>
    <i>
      <x v="5"/>
    </i>
    <i t="grand">
      <x/>
    </i>
  </colItems>
  <pageFields count="1">
    <pageField fld="11" hier="-1"/>
  </pageFields>
  <dataFields count="1">
    <dataField name="Suma de Inversión comunal $" fld="7" baseField="0" baseItem="0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190E5D-7969-4E1C-B618-8DD420BEA4BD}" name="TablaDinámica1" cacheId="30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>
  <location ref="A91:G109" firstHeaderRow="1" firstDataRow="2" firstDataCol="1" rowPageCount="1" colPageCount="1"/>
  <pivotFields count="54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8">
        <item x="3"/>
        <item x="4"/>
        <item x="5"/>
        <item x="6"/>
        <item x="0"/>
        <item x="1"/>
        <item x="2"/>
        <item t="default"/>
      </items>
    </pivotField>
    <pivotField showAll="0"/>
    <pivotField showAll="0"/>
    <pivotField showAll="0"/>
    <pivotField dataField="1" numFmtId="168" showAll="0"/>
    <pivotField numFmtId="168" showAll="0"/>
    <pivotField showAll="0"/>
    <pivotField showAll="0"/>
    <pivotField axis="axisPage" multipleItemSelectionAllowed="1" showAll="0">
      <items count="4">
        <item x="1"/>
        <item h="1" x="0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6"/>
    </i>
    <i t="grand">
      <x/>
    </i>
  </colItems>
  <pageFields count="1">
    <pageField fld="11" hier="-1"/>
  </pageFields>
  <dataFields count="1">
    <dataField name="Suma de Inversión comunal $" fld="7" baseField="0" baseItem="0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2BBFC7-1178-45C9-8376-AF17FD8DBAD2}" name="TablaDinámica3" cacheId="30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gión">
  <location ref="A3:I21" firstHeaderRow="1" firstDataRow="2" firstDataCol="1"/>
  <pivotFields count="54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axis="axisCol" showAll="0">
      <items count="8">
        <item x="3"/>
        <item x="4"/>
        <item x="5"/>
        <item x="6"/>
        <item x="0"/>
        <item x="1"/>
        <item x="2"/>
        <item t="default"/>
      </items>
    </pivotField>
    <pivotField showAll="0"/>
    <pivotField showAll="0"/>
    <pivotField showAll="0"/>
    <pivotField dataField="1" numFmtId="168" showAll="0"/>
    <pivotField numFmtId="168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numFmtId="168" showAll="0"/>
    <pivotField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a de Inversión comunal $" fld="7" baseField="0" baseItem="0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BD109-5B75-4285-9BF5-3C96BF219FE6}">
  <dimension ref="A1:K80"/>
  <sheetViews>
    <sheetView zoomScale="76" zoomScaleNormal="100" workbookViewId="0">
      <selection activeCell="B5" sqref="B5"/>
    </sheetView>
  </sheetViews>
  <sheetFormatPr defaultColWidth="11.42578125" defaultRowHeight="15"/>
  <cols>
    <col min="1" max="1" width="35.5703125" bestFit="1" customWidth="1"/>
    <col min="2" max="2" width="22.7109375" bestFit="1" customWidth="1"/>
    <col min="3" max="3" width="18.5703125" customWidth="1"/>
    <col min="4" max="4" width="24.140625" bestFit="1" customWidth="1"/>
    <col min="5" max="5" width="18.42578125" customWidth="1"/>
    <col min="6" max="6" width="21.5703125" bestFit="1" customWidth="1"/>
    <col min="7" max="7" width="28.5703125" bestFit="1" customWidth="1"/>
    <col min="8" max="8" width="23.28515625" customWidth="1"/>
    <col min="9" max="9" width="12.5703125" bestFit="1" customWidth="1"/>
    <col min="10" max="10" width="50.28515625" customWidth="1"/>
    <col min="11" max="11" width="35.5703125" bestFit="1" customWidth="1"/>
    <col min="12" max="12" width="34.5703125" bestFit="1" customWidth="1"/>
    <col min="13" max="13" width="35.5703125" bestFit="1" customWidth="1"/>
    <col min="14" max="14" width="34.5703125" bestFit="1" customWidth="1"/>
    <col min="15" max="15" width="35.5703125" bestFit="1" customWidth="1"/>
    <col min="16" max="16" width="39.5703125" bestFit="1" customWidth="1"/>
    <col min="17" max="17" width="40.5703125" bestFit="1" customWidth="1"/>
  </cols>
  <sheetData>
    <row r="1" spans="1:11">
      <c r="A1" s="89" t="s">
        <v>0</v>
      </c>
      <c r="B1" s="89" t="s">
        <v>1</v>
      </c>
    </row>
    <row r="3" spans="1:11" ht="27.75" customHeight="1">
      <c r="A3" s="90" t="s">
        <v>2</v>
      </c>
      <c r="B3" s="90" t="s">
        <v>3</v>
      </c>
      <c r="C3" s="90"/>
      <c r="D3" s="90"/>
      <c r="E3" s="90"/>
      <c r="F3" s="90"/>
      <c r="G3" s="90"/>
      <c r="H3" s="90"/>
    </row>
    <row r="4" spans="1:11" ht="30">
      <c r="A4" s="90" t="s">
        <v>4</v>
      </c>
      <c r="B4" s="90" t="s">
        <v>5</v>
      </c>
      <c r="C4" s="90" t="s">
        <v>6</v>
      </c>
      <c r="D4" s="90" t="s">
        <v>7</v>
      </c>
      <c r="E4" s="90" t="s">
        <v>8</v>
      </c>
      <c r="F4" s="90" t="s">
        <v>9</v>
      </c>
      <c r="G4" s="90" t="s">
        <v>10</v>
      </c>
      <c r="H4" s="90" t="s">
        <v>11</v>
      </c>
    </row>
    <row r="5" spans="1:11">
      <c r="A5" s="91" t="s">
        <v>12</v>
      </c>
      <c r="B5" s="93"/>
      <c r="C5" s="94">
        <v>35700000</v>
      </c>
      <c r="D5" s="94"/>
      <c r="E5" s="94">
        <v>52375000</v>
      </c>
      <c r="F5" s="94">
        <v>174345000</v>
      </c>
      <c r="G5" s="94">
        <v>233130000</v>
      </c>
      <c r="H5" s="93">
        <v>495550000</v>
      </c>
      <c r="I5" s="71" t="s">
        <v>13</v>
      </c>
      <c r="J5" s="72" t="s">
        <v>14</v>
      </c>
      <c r="K5" s="73" t="s">
        <v>15</v>
      </c>
    </row>
    <row r="6" spans="1:11">
      <c r="A6" s="91" t="s">
        <v>16</v>
      </c>
      <c r="B6" s="93"/>
      <c r="C6" s="94">
        <v>35700000</v>
      </c>
      <c r="D6" s="94"/>
      <c r="E6" s="94"/>
      <c r="F6" s="94">
        <v>57525000</v>
      </c>
      <c r="G6" s="94"/>
      <c r="H6" s="93">
        <v>93225000</v>
      </c>
      <c r="I6" s="71">
        <v>1</v>
      </c>
      <c r="J6" s="73" t="s">
        <v>17</v>
      </c>
      <c r="K6" s="72" t="s">
        <v>18</v>
      </c>
    </row>
    <row r="7" spans="1:11">
      <c r="A7" s="91" t="s">
        <v>19</v>
      </c>
      <c r="B7" s="93"/>
      <c r="C7" s="94">
        <v>35700000</v>
      </c>
      <c r="D7" s="94"/>
      <c r="E7" s="94"/>
      <c r="F7" s="94">
        <v>226560000</v>
      </c>
      <c r="G7" s="94">
        <v>475258000</v>
      </c>
      <c r="H7" s="93">
        <v>737518000</v>
      </c>
      <c r="I7" s="71">
        <v>2</v>
      </c>
      <c r="J7" s="73" t="s">
        <v>17</v>
      </c>
      <c r="K7" s="72" t="s">
        <v>20</v>
      </c>
    </row>
    <row r="8" spans="1:11">
      <c r="A8" s="91" t="s">
        <v>21</v>
      </c>
      <c r="B8" s="93"/>
      <c r="C8" s="94">
        <v>35738500</v>
      </c>
      <c r="D8" s="94">
        <v>62328000</v>
      </c>
      <c r="E8" s="94"/>
      <c r="F8" s="94">
        <v>525690000</v>
      </c>
      <c r="G8" s="94">
        <v>1337430000</v>
      </c>
      <c r="H8" s="93">
        <v>1961186500</v>
      </c>
      <c r="I8" s="71">
        <v>3</v>
      </c>
      <c r="J8" s="73" t="s">
        <v>22</v>
      </c>
      <c r="K8" s="72" t="s">
        <v>20</v>
      </c>
    </row>
    <row r="9" spans="1:11">
      <c r="A9" s="91" t="s">
        <v>23</v>
      </c>
      <c r="B9" s="93"/>
      <c r="C9" s="94">
        <v>35700000</v>
      </c>
      <c r="D9" s="94">
        <v>26712000</v>
      </c>
      <c r="E9" s="94">
        <v>99000000</v>
      </c>
      <c r="F9" s="94">
        <v>189390000</v>
      </c>
      <c r="G9" s="94">
        <v>621680000</v>
      </c>
      <c r="H9" s="93">
        <v>972482000</v>
      </c>
      <c r="I9" s="71">
        <v>4</v>
      </c>
      <c r="J9" s="73" t="s">
        <v>17</v>
      </c>
      <c r="K9" s="72" t="s">
        <v>20</v>
      </c>
    </row>
    <row r="10" spans="1:11">
      <c r="A10" s="91" t="s">
        <v>24</v>
      </c>
      <c r="B10" s="93"/>
      <c r="C10" s="94"/>
      <c r="D10" s="94"/>
      <c r="E10" s="94">
        <v>602000000</v>
      </c>
      <c r="F10" s="94">
        <v>289395000</v>
      </c>
      <c r="G10" s="94">
        <v>782008000</v>
      </c>
      <c r="H10" s="93">
        <v>1673403000</v>
      </c>
      <c r="I10" s="71">
        <v>5</v>
      </c>
      <c r="J10" s="73" t="s">
        <v>25</v>
      </c>
      <c r="K10" s="72" t="s">
        <v>18</v>
      </c>
    </row>
    <row r="11" spans="1:11">
      <c r="A11" s="91" t="s">
        <v>26</v>
      </c>
      <c r="B11" s="93"/>
      <c r="C11" s="94"/>
      <c r="D11" s="94">
        <v>57240000</v>
      </c>
      <c r="E11" s="94"/>
      <c r="F11" s="94"/>
      <c r="G11" s="94">
        <v>1456040000</v>
      </c>
      <c r="H11" s="93">
        <v>1513280000</v>
      </c>
      <c r="I11" s="71">
        <v>6</v>
      </c>
      <c r="J11" s="73" t="s">
        <v>17</v>
      </c>
      <c r="K11" s="72" t="s">
        <v>20</v>
      </c>
    </row>
    <row r="12" spans="1:11">
      <c r="A12" s="91" t="s">
        <v>27</v>
      </c>
      <c r="B12" s="93"/>
      <c r="C12" s="94">
        <v>35700000</v>
      </c>
      <c r="D12" s="94"/>
      <c r="E12" s="94">
        <v>15000000</v>
      </c>
      <c r="F12" s="94">
        <v>102660000</v>
      </c>
      <c r="G12" s="94">
        <v>161964000</v>
      </c>
      <c r="H12" s="93">
        <v>315324000</v>
      </c>
      <c r="I12" s="71">
        <v>7</v>
      </c>
      <c r="J12" s="73" t="s">
        <v>28</v>
      </c>
      <c r="K12" s="72" t="s">
        <v>18</v>
      </c>
    </row>
    <row r="13" spans="1:11">
      <c r="A13" s="91" t="s">
        <v>29</v>
      </c>
      <c r="B13" s="93">
        <v>84045760</v>
      </c>
      <c r="C13" s="94">
        <v>35700000</v>
      </c>
      <c r="D13" s="94"/>
      <c r="E13" s="94">
        <v>155000000</v>
      </c>
      <c r="F13" s="94">
        <v>120360000</v>
      </c>
      <c r="G13" s="94">
        <v>79346000</v>
      </c>
      <c r="H13" s="93">
        <v>474451760</v>
      </c>
      <c r="I13" s="71">
        <v>8</v>
      </c>
      <c r="J13" s="73" t="s">
        <v>28</v>
      </c>
      <c r="K13" s="72" t="s">
        <v>18</v>
      </c>
    </row>
    <row r="14" spans="1:11">
      <c r="A14" s="91" t="s">
        <v>30</v>
      </c>
      <c r="B14" s="93"/>
      <c r="C14" s="94"/>
      <c r="D14" s="94"/>
      <c r="E14" s="94"/>
      <c r="F14" s="94"/>
      <c r="G14" s="94">
        <v>1788882000</v>
      </c>
      <c r="H14" s="93">
        <v>1788882000</v>
      </c>
      <c r="I14" s="71">
        <v>9</v>
      </c>
      <c r="J14" s="73" t="s">
        <v>22</v>
      </c>
      <c r="K14" s="72" t="s">
        <v>20</v>
      </c>
    </row>
    <row r="15" spans="1:11">
      <c r="A15" s="91" t="s">
        <v>31</v>
      </c>
      <c r="B15" s="93">
        <v>22141202</v>
      </c>
      <c r="C15" s="93"/>
      <c r="D15" s="93">
        <v>26712000</v>
      </c>
      <c r="E15" s="93">
        <v>279000000</v>
      </c>
      <c r="F15" s="93">
        <v>124785000</v>
      </c>
      <c r="G15" s="93">
        <v>514522000</v>
      </c>
      <c r="H15" s="93">
        <v>967160202</v>
      </c>
      <c r="I15" s="71">
        <v>10</v>
      </c>
      <c r="J15" s="73" t="s">
        <v>22</v>
      </c>
      <c r="K15" s="72" t="s">
        <v>20</v>
      </c>
    </row>
    <row r="16" spans="1:11">
      <c r="A16" s="91" t="s">
        <v>32</v>
      </c>
      <c r="B16" s="93"/>
      <c r="C16" s="93"/>
      <c r="D16" s="93"/>
      <c r="E16" s="93"/>
      <c r="F16" s="93">
        <v>123900000</v>
      </c>
      <c r="G16" s="93">
        <v>247036000</v>
      </c>
      <c r="H16" s="93">
        <v>370936000</v>
      </c>
      <c r="I16" s="71">
        <v>11</v>
      </c>
      <c r="J16" s="73" t="s">
        <v>33</v>
      </c>
      <c r="K16" s="72" t="s">
        <v>18</v>
      </c>
    </row>
    <row r="17" spans="1:11">
      <c r="A17" s="91" t="s">
        <v>34</v>
      </c>
      <c r="B17" s="93"/>
      <c r="C17" s="93"/>
      <c r="D17" s="93"/>
      <c r="E17" s="93"/>
      <c r="F17" s="93">
        <v>162840000</v>
      </c>
      <c r="G17" s="93">
        <v>949698000</v>
      </c>
      <c r="H17" s="93">
        <v>1112538000</v>
      </c>
      <c r="I17" s="71">
        <v>12</v>
      </c>
      <c r="J17" s="73" t="s">
        <v>35</v>
      </c>
      <c r="K17" s="72" t="s">
        <v>36</v>
      </c>
    </row>
    <row r="18" spans="1:11">
      <c r="A18" s="91" t="s">
        <v>11</v>
      </c>
      <c r="B18" s="93">
        <v>106186962</v>
      </c>
      <c r="C18" s="93">
        <v>249938500</v>
      </c>
      <c r="D18" s="93">
        <v>172992000</v>
      </c>
      <c r="E18" s="93">
        <v>1202375000</v>
      </c>
      <c r="F18" s="93">
        <v>2097450000</v>
      </c>
      <c r="G18" s="93">
        <v>8646994000</v>
      </c>
      <c r="H18" s="93">
        <v>12475936462</v>
      </c>
      <c r="I18" s="71">
        <v>13</v>
      </c>
      <c r="J18" s="73" t="s">
        <v>35</v>
      </c>
      <c r="K18" s="72" t="s">
        <v>18</v>
      </c>
    </row>
    <row r="19" spans="1:11">
      <c r="I19" s="71">
        <v>14</v>
      </c>
      <c r="J19" s="73" t="s">
        <v>37</v>
      </c>
      <c r="K19" s="72" t="s">
        <v>20</v>
      </c>
    </row>
    <row r="20" spans="1:11">
      <c r="I20" s="71">
        <v>15</v>
      </c>
      <c r="J20" s="73" t="s">
        <v>17</v>
      </c>
      <c r="K20" s="72" t="s">
        <v>20</v>
      </c>
    </row>
    <row r="21" spans="1:11">
      <c r="A21" s="74"/>
      <c r="B21" s="80"/>
      <c r="C21" s="80"/>
      <c r="D21" s="80"/>
      <c r="E21" s="80"/>
      <c r="F21" s="80"/>
      <c r="G21" s="80"/>
      <c r="H21" s="80"/>
      <c r="I21" s="71">
        <v>16</v>
      </c>
      <c r="J21" s="73" t="s">
        <v>38</v>
      </c>
      <c r="K21" s="72" t="s">
        <v>18</v>
      </c>
    </row>
    <row r="22" spans="1:11" ht="30">
      <c r="A22" s="92" t="s">
        <v>39</v>
      </c>
      <c r="B22" s="81" t="s">
        <v>40</v>
      </c>
      <c r="C22" s="81" t="s">
        <v>40</v>
      </c>
      <c r="D22" s="81" t="s">
        <v>40</v>
      </c>
      <c r="E22" s="81" t="s">
        <v>40</v>
      </c>
      <c r="F22" s="81" t="s">
        <v>40</v>
      </c>
      <c r="G22" s="81" t="s">
        <v>40</v>
      </c>
      <c r="H22" s="74"/>
      <c r="I22" s="75" t="s">
        <v>41</v>
      </c>
      <c r="J22" s="76">
        <f>H33-GETPIVOTDATA("TOTAL de Pagos Planificados",$A$3)</f>
        <v>-3678708935</v>
      </c>
      <c r="K22" s="75"/>
    </row>
    <row r="23" spans="1:11">
      <c r="A23" s="55" t="s">
        <v>4</v>
      </c>
      <c r="B23" s="55" t="s">
        <v>42</v>
      </c>
      <c r="C23" s="55" t="s">
        <v>43</v>
      </c>
      <c r="D23" s="55" t="s">
        <v>44</v>
      </c>
      <c r="E23" s="55" t="s">
        <v>45</v>
      </c>
      <c r="F23" s="55" t="s">
        <v>46</v>
      </c>
      <c r="G23" s="55" t="s">
        <v>47</v>
      </c>
      <c r="H23" s="55" t="s">
        <v>11</v>
      </c>
    </row>
    <row r="24" spans="1:11">
      <c r="A24" s="41">
        <v>0</v>
      </c>
      <c r="B24" s="87"/>
      <c r="C24" s="87"/>
      <c r="D24" s="87"/>
      <c r="E24" s="87"/>
      <c r="F24" s="87"/>
      <c r="G24" s="87"/>
      <c r="H24" s="87">
        <f>SUM(B24:G24)</f>
        <v>0</v>
      </c>
    </row>
    <row r="25" spans="1:11">
      <c r="A25" s="41">
        <v>5</v>
      </c>
      <c r="B25" s="87"/>
      <c r="C25" s="87">
        <v>35738500</v>
      </c>
      <c r="D25" s="87">
        <v>62328000</v>
      </c>
      <c r="E25" s="87"/>
      <c r="F25" s="87">
        <v>501600000</v>
      </c>
      <c r="G25" s="87">
        <v>1337430000</v>
      </c>
      <c r="H25" s="87">
        <f t="shared" ref="H25:H33" si="0">SUM(B25:G25)</f>
        <v>1937096500</v>
      </c>
    </row>
    <row r="26" spans="1:11">
      <c r="A26" s="41">
        <v>7</v>
      </c>
      <c r="B26" s="87"/>
      <c r="C26" s="87"/>
      <c r="D26" s="87"/>
      <c r="E26" s="87">
        <v>602000000</v>
      </c>
      <c r="F26" s="87">
        <v>289395000</v>
      </c>
      <c r="G26" s="87">
        <v>782008000</v>
      </c>
      <c r="H26" s="87">
        <f t="shared" si="0"/>
        <v>1673403000</v>
      </c>
    </row>
    <row r="27" spans="1:11">
      <c r="A27" s="41">
        <v>8</v>
      </c>
      <c r="B27" s="87"/>
      <c r="C27" s="87"/>
      <c r="D27" s="87">
        <v>57240000</v>
      </c>
      <c r="E27" s="87"/>
      <c r="F27" s="87"/>
      <c r="G27" s="87">
        <v>1456040000</v>
      </c>
      <c r="H27" s="87">
        <f t="shared" si="0"/>
        <v>1513280000</v>
      </c>
    </row>
    <row r="28" spans="1:11">
      <c r="A28" s="41">
        <v>11</v>
      </c>
      <c r="B28" s="87">
        <v>37031065</v>
      </c>
      <c r="C28" s="87">
        <v>35700000</v>
      </c>
      <c r="D28" s="87"/>
      <c r="E28" s="87"/>
      <c r="F28" s="87">
        <v>102660000</v>
      </c>
      <c r="G28" s="87">
        <v>161964000</v>
      </c>
      <c r="H28" s="87">
        <f t="shared" si="0"/>
        <v>337355065</v>
      </c>
    </row>
    <row r="29" spans="1:11">
      <c r="A29" s="41">
        <v>12</v>
      </c>
      <c r="B29" s="87">
        <v>84045760</v>
      </c>
      <c r="C29" s="87">
        <v>35700000</v>
      </c>
      <c r="D29" s="87"/>
      <c r="E29" s="87">
        <v>155000000</v>
      </c>
      <c r="F29" s="87">
        <v>120360000</v>
      </c>
      <c r="G29" s="87">
        <v>79346000</v>
      </c>
      <c r="H29" s="87">
        <f t="shared" si="0"/>
        <v>474451760</v>
      </c>
    </row>
    <row r="30" spans="1:11">
      <c r="A30" s="41">
        <v>13</v>
      </c>
      <c r="B30" s="87"/>
      <c r="C30" s="87"/>
      <c r="D30" s="87"/>
      <c r="E30" s="87"/>
      <c r="F30" s="87"/>
      <c r="G30" s="87">
        <v>1788882000</v>
      </c>
      <c r="H30" s="87">
        <f t="shared" si="0"/>
        <v>1788882000</v>
      </c>
    </row>
    <row r="31" spans="1:11">
      <c r="A31" s="41">
        <v>14</v>
      </c>
      <c r="B31" s="87">
        <v>22141202</v>
      </c>
      <c r="C31" s="87"/>
      <c r="D31" s="87"/>
      <c r="E31" s="87"/>
      <c r="F31" s="87">
        <v>100920000</v>
      </c>
      <c r="G31" s="87"/>
      <c r="H31" s="87">
        <f t="shared" si="0"/>
        <v>123061202</v>
      </c>
    </row>
    <row r="32" spans="1:11">
      <c r="A32" s="41">
        <v>16</v>
      </c>
      <c r="B32" s="87"/>
      <c r="C32" s="87"/>
      <c r="D32" s="87"/>
      <c r="E32" s="87"/>
      <c r="F32" s="87"/>
      <c r="G32" s="87">
        <v>949698000</v>
      </c>
      <c r="H32" s="87">
        <f t="shared" si="0"/>
        <v>949698000</v>
      </c>
    </row>
    <row r="33" spans="1:8">
      <c r="A33" s="56" t="s">
        <v>11</v>
      </c>
      <c r="B33" s="70">
        <v>143218027</v>
      </c>
      <c r="C33" s="70">
        <v>107138500</v>
      </c>
      <c r="D33" s="70">
        <v>119568000</v>
      </c>
      <c r="E33" s="70">
        <v>757000000</v>
      </c>
      <c r="F33" s="70">
        <v>1114935000</v>
      </c>
      <c r="G33" s="70">
        <v>6555368000</v>
      </c>
      <c r="H33" s="88">
        <f t="shared" si="0"/>
        <v>8797227527</v>
      </c>
    </row>
    <row r="34" spans="1:8">
      <c r="A34" s="82"/>
      <c r="B34" s="83"/>
      <c r="C34" s="83"/>
      <c r="D34" s="83"/>
      <c r="E34" s="83"/>
      <c r="F34" s="83"/>
      <c r="G34" s="83"/>
      <c r="H34" s="84"/>
    </row>
    <row r="35" spans="1:8">
      <c r="A35" s="82"/>
      <c r="B35" s="83"/>
      <c r="C35" s="83"/>
      <c r="D35" s="83"/>
      <c r="E35" s="83"/>
      <c r="F35" s="83"/>
      <c r="G35" s="83"/>
      <c r="H35" s="84"/>
    </row>
    <row r="36" spans="1:8">
      <c r="A36" s="82"/>
      <c r="B36" s="83"/>
      <c r="C36" s="83"/>
      <c r="D36" s="83"/>
      <c r="E36" s="83"/>
      <c r="F36" s="83"/>
      <c r="G36" s="83"/>
      <c r="H36" s="84"/>
    </row>
    <row r="37" spans="1:8">
      <c r="A37" s="85"/>
      <c r="B37" s="86"/>
      <c r="C37" s="86"/>
      <c r="D37" s="86"/>
      <c r="E37" s="86"/>
      <c r="F37" s="86"/>
      <c r="G37" s="86"/>
      <c r="H37" s="84"/>
    </row>
    <row r="49" spans="1:11">
      <c r="A49" t="s">
        <v>48</v>
      </c>
      <c r="B49" t="s">
        <v>49</v>
      </c>
    </row>
    <row r="50" spans="1:11">
      <c r="A50" t="s">
        <v>4</v>
      </c>
      <c r="B50" t="s">
        <v>42</v>
      </c>
      <c r="C50" t="s">
        <v>43</v>
      </c>
      <c r="D50" t="s">
        <v>50</v>
      </c>
      <c r="E50" t="s">
        <v>51</v>
      </c>
      <c r="F50" t="s">
        <v>45</v>
      </c>
      <c r="G50" t="s">
        <v>46</v>
      </c>
      <c r="H50" t="s">
        <v>47</v>
      </c>
      <c r="I50" t="s">
        <v>44</v>
      </c>
      <c r="J50" t="s">
        <v>52</v>
      </c>
      <c r="K50" t="s">
        <v>11</v>
      </c>
    </row>
    <row r="51" spans="1:11">
      <c r="A51" s="65">
        <v>0</v>
      </c>
      <c r="B51" s="23"/>
      <c r="C51" s="23"/>
      <c r="D51" s="23">
        <v>1047474000</v>
      </c>
      <c r="E51" s="23"/>
      <c r="F51" s="23"/>
      <c r="G51" s="23"/>
      <c r="H51" s="23"/>
      <c r="I51" s="23"/>
      <c r="J51" s="23"/>
      <c r="K51" s="23">
        <v>1047474000</v>
      </c>
    </row>
    <row r="52" spans="1:11">
      <c r="A52" s="65">
        <v>4</v>
      </c>
      <c r="B52" s="23"/>
      <c r="C52" s="23">
        <v>35700000</v>
      </c>
      <c r="D52" s="23"/>
      <c r="E52" s="23"/>
      <c r="F52" s="23">
        <v>354900000</v>
      </c>
      <c r="G52" s="23">
        <v>226560000</v>
      </c>
      <c r="H52" s="23">
        <v>434358000</v>
      </c>
      <c r="I52" s="23"/>
      <c r="J52" s="23"/>
      <c r="K52" s="23">
        <v>1051518000</v>
      </c>
    </row>
    <row r="53" spans="1:11">
      <c r="A53" s="65">
        <v>5</v>
      </c>
      <c r="B53" s="23"/>
      <c r="C53" s="23">
        <v>35738500</v>
      </c>
      <c r="D53" s="23"/>
      <c r="E53" s="23"/>
      <c r="F53" s="23"/>
      <c r="G53" s="23">
        <v>501600000</v>
      </c>
      <c r="H53" s="23">
        <v>1337430000</v>
      </c>
      <c r="I53" s="23">
        <v>62328000</v>
      </c>
      <c r="J53" s="23"/>
      <c r="K53" s="23">
        <v>1937096500</v>
      </c>
    </row>
    <row r="54" spans="1:11">
      <c r="A54" s="65">
        <v>6</v>
      </c>
      <c r="B54" s="23"/>
      <c r="C54" s="23">
        <v>35700000</v>
      </c>
      <c r="D54" s="23"/>
      <c r="E54" s="23"/>
      <c r="F54" s="23"/>
      <c r="G54" s="23"/>
      <c r="H54" s="23"/>
      <c r="I54" s="23"/>
      <c r="J54" s="23"/>
      <c r="K54" s="23">
        <v>35700000</v>
      </c>
    </row>
    <row r="55" spans="1:11">
      <c r="A55" s="65">
        <v>7</v>
      </c>
      <c r="B55" s="23"/>
      <c r="C55" s="23"/>
      <c r="D55" s="23"/>
      <c r="E55" s="23"/>
      <c r="F55" s="23">
        <v>602000000</v>
      </c>
      <c r="G55" s="23">
        <v>289395000</v>
      </c>
      <c r="H55" s="23">
        <v>782008000</v>
      </c>
      <c r="I55" s="23"/>
      <c r="J55" s="23"/>
      <c r="K55" s="23">
        <v>1673403000</v>
      </c>
    </row>
    <row r="56" spans="1:11">
      <c r="A56" s="65">
        <v>8</v>
      </c>
      <c r="B56" s="23"/>
      <c r="C56" s="23"/>
      <c r="D56" s="23"/>
      <c r="E56" s="23"/>
      <c r="F56" s="23"/>
      <c r="G56" s="23"/>
      <c r="H56" s="23">
        <v>1456040000</v>
      </c>
      <c r="I56" s="23">
        <v>57240000</v>
      </c>
      <c r="J56" s="23"/>
      <c r="K56" s="23">
        <v>1513280000</v>
      </c>
    </row>
    <row r="57" spans="1:11">
      <c r="A57" s="65">
        <v>10</v>
      </c>
      <c r="B57" s="23"/>
      <c r="C57" s="23"/>
      <c r="D57" s="23"/>
      <c r="E57" s="23"/>
      <c r="F57" s="23"/>
      <c r="G57" s="23">
        <v>35400000</v>
      </c>
      <c r="H57" s="23"/>
      <c r="I57" s="23"/>
      <c r="J57" s="23"/>
      <c r="K57" s="23">
        <v>35400000</v>
      </c>
    </row>
    <row r="58" spans="1:11">
      <c r="A58" s="65">
        <v>11</v>
      </c>
      <c r="B58" s="23">
        <v>37031065</v>
      </c>
      <c r="C58" s="23">
        <v>35700000</v>
      </c>
      <c r="D58" s="23"/>
      <c r="E58" s="23"/>
      <c r="F58" s="23"/>
      <c r="G58" s="23">
        <v>102660000</v>
      </c>
      <c r="H58" s="23">
        <v>161964000</v>
      </c>
      <c r="I58" s="23"/>
      <c r="J58" s="23"/>
      <c r="K58" s="23">
        <v>337355065</v>
      </c>
    </row>
    <row r="59" spans="1:11">
      <c r="A59" s="65">
        <v>12</v>
      </c>
      <c r="B59" s="23">
        <v>84045760</v>
      </c>
      <c r="C59" s="23">
        <v>35700000</v>
      </c>
      <c r="D59" s="23"/>
      <c r="E59" s="23"/>
      <c r="F59" s="23">
        <v>155000000</v>
      </c>
      <c r="G59" s="23">
        <v>120360000</v>
      </c>
      <c r="H59" s="23">
        <v>79346000</v>
      </c>
      <c r="I59" s="23"/>
      <c r="J59" s="23"/>
      <c r="K59" s="23">
        <v>474451760</v>
      </c>
    </row>
    <row r="60" spans="1:11">
      <c r="A60" s="65">
        <v>13</v>
      </c>
      <c r="B60" s="23">
        <v>156750000</v>
      </c>
      <c r="C60" s="23"/>
      <c r="D60" s="23"/>
      <c r="E60" s="23"/>
      <c r="F60" s="23">
        <v>2266000000</v>
      </c>
      <c r="G60" s="23"/>
      <c r="H60" s="23">
        <v>1788882000</v>
      </c>
      <c r="I60" s="23"/>
      <c r="J60" s="23"/>
      <c r="K60" s="23">
        <v>4211632000</v>
      </c>
    </row>
    <row r="61" spans="1:11">
      <c r="A61" s="65">
        <v>14</v>
      </c>
      <c r="B61" s="23">
        <v>75641202</v>
      </c>
      <c r="C61" s="23"/>
      <c r="D61" s="23"/>
      <c r="E61" s="23">
        <v>6164000</v>
      </c>
      <c r="F61" s="23">
        <v>279000000</v>
      </c>
      <c r="G61" s="23">
        <v>124785000</v>
      </c>
      <c r="H61" s="23">
        <v>514522000</v>
      </c>
      <c r="I61" s="23">
        <v>26712000</v>
      </c>
      <c r="J61" s="23"/>
      <c r="K61" s="23">
        <v>1026824202</v>
      </c>
    </row>
    <row r="62" spans="1:11">
      <c r="A62" s="65">
        <v>15</v>
      </c>
      <c r="B62" s="23"/>
      <c r="C62" s="23"/>
      <c r="D62" s="23"/>
      <c r="E62" s="23"/>
      <c r="F62" s="23"/>
      <c r="G62" s="23">
        <v>123900000</v>
      </c>
      <c r="H62" s="23">
        <v>247036000</v>
      </c>
      <c r="I62" s="23"/>
      <c r="J62" s="23"/>
      <c r="K62" s="23">
        <v>370936000</v>
      </c>
    </row>
    <row r="63" spans="1:11">
      <c r="A63" s="65">
        <v>16</v>
      </c>
      <c r="B63" s="23"/>
      <c r="C63" s="23"/>
      <c r="D63" s="23"/>
      <c r="E63" s="23"/>
      <c r="F63" s="23"/>
      <c r="G63" s="23">
        <v>162840000</v>
      </c>
      <c r="H63" s="23">
        <v>949698000</v>
      </c>
      <c r="I63" s="23"/>
      <c r="J63" s="23"/>
      <c r="K63" s="23">
        <v>1112538000</v>
      </c>
    </row>
    <row r="64" spans="1:11">
      <c r="A64" s="65" t="s">
        <v>52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</row>
    <row r="65" spans="1:11">
      <c r="A65" s="41" t="s">
        <v>11</v>
      </c>
      <c r="B65">
        <v>353468027</v>
      </c>
      <c r="C65">
        <v>178538500</v>
      </c>
      <c r="D65">
        <v>1047474000</v>
      </c>
      <c r="E65">
        <v>6164000</v>
      </c>
      <c r="F65">
        <v>3656900000</v>
      </c>
      <c r="G65">
        <v>1687500000</v>
      </c>
      <c r="H65">
        <v>7751284000</v>
      </c>
      <c r="I65">
        <v>146280000</v>
      </c>
      <c r="K65">
        <v>14827608527</v>
      </c>
    </row>
    <row r="70" spans="1:11">
      <c r="A70" s="55" t="s">
        <v>4</v>
      </c>
      <c r="B70" s="55" t="s">
        <v>42</v>
      </c>
      <c r="C70" s="55" t="s">
        <v>43</v>
      </c>
      <c r="D70" s="55" t="s">
        <v>50</v>
      </c>
      <c r="E70" s="55" t="s">
        <v>45</v>
      </c>
      <c r="F70" s="55" t="s">
        <v>46</v>
      </c>
      <c r="G70" s="55" t="s">
        <v>47</v>
      </c>
      <c r="H70" s="55" t="s">
        <v>44</v>
      </c>
      <c r="I70" s="55" t="s">
        <v>11</v>
      </c>
    </row>
    <row r="71" spans="1:11">
      <c r="A71" s="41">
        <v>0</v>
      </c>
      <c r="D71">
        <v>1047474000</v>
      </c>
      <c r="I71">
        <v>1047474000</v>
      </c>
    </row>
    <row r="72" spans="1:11">
      <c r="A72" s="41">
        <v>5</v>
      </c>
      <c r="C72">
        <v>35738500</v>
      </c>
      <c r="F72">
        <v>501600000</v>
      </c>
      <c r="G72">
        <v>1337430000</v>
      </c>
      <c r="H72">
        <v>62328000</v>
      </c>
      <c r="I72">
        <v>1937096500</v>
      </c>
    </row>
    <row r="73" spans="1:11">
      <c r="A73" s="41">
        <v>7</v>
      </c>
      <c r="E73">
        <v>602000000</v>
      </c>
      <c r="F73">
        <v>289395000</v>
      </c>
      <c r="G73">
        <v>782008000</v>
      </c>
      <c r="I73">
        <v>1673403000</v>
      </c>
    </row>
    <row r="74" spans="1:11">
      <c r="A74" s="41">
        <v>8</v>
      </c>
      <c r="G74">
        <v>1456040000</v>
      </c>
      <c r="H74">
        <v>57240000</v>
      </c>
      <c r="I74">
        <v>1513280000</v>
      </c>
    </row>
    <row r="75" spans="1:11">
      <c r="A75" s="41">
        <v>11</v>
      </c>
      <c r="B75">
        <v>37031065</v>
      </c>
      <c r="C75">
        <v>35700000</v>
      </c>
      <c r="F75">
        <v>102660000</v>
      </c>
      <c r="G75">
        <v>161964000</v>
      </c>
      <c r="I75">
        <v>337355065</v>
      </c>
    </row>
    <row r="76" spans="1:11">
      <c r="A76" s="41">
        <v>12</v>
      </c>
      <c r="B76">
        <v>84045760</v>
      </c>
      <c r="C76">
        <v>35700000</v>
      </c>
      <c r="E76">
        <v>155000000</v>
      </c>
      <c r="F76">
        <v>120360000</v>
      </c>
      <c r="G76">
        <v>79346000</v>
      </c>
      <c r="I76">
        <v>474451760</v>
      </c>
    </row>
    <row r="77" spans="1:11">
      <c r="A77" s="41">
        <v>13</v>
      </c>
      <c r="G77">
        <v>1788882000</v>
      </c>
      <c r="I77">
        <v>1788882000</v>
      </c>
    </row>
    <row r="78" spans="1:11">
      <c r="A78" s="41">
        <v>14</v>
      </c>
      <c r="B78">
        <v>22141202</v>
      </c>
      <c r="F78">
        <v>100920000</v>
      </c>
      <c r="I78">
        <v>123061202</v>
      </c>
    </row>
    <row r="79" spans="1:11">
      <c r="A79" s="41">
        <v>16</v>
      </c>
      <c r="G79">
        <v>949698000</v>
      </c>
      <c r="I79">
        <v>949698000</v>
      </c>
    </row>
    <row r="80" spans="1:11">
      <c r="A80" s="56" t="s">
        <v>11</v>
      </c>
      <c r="B80" s="67">
        <v>143218027</v>
      </c>
      <c r="C80" s="67">
        <v>107138500</v>
      </c>
      <c r="D80" s="67">
        <v>1047474000</v>
      </c>
      <c r="E80" s="67">
        <v>757000000</v>
      </c>
      <c r="F80" s="67">
        <v>1114935000</v>
      </c>
      <c r="G80" s="67">
        <v>6555368000</v>
      </c>
      <c r="H80" s="67">
        <v>119568000</v>
      </c>
      <c r="I80" s="79">
        <v>9844701527</v>
      </c>
    </row>
  </sheetData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"/>
  <sheetViews>
    <sheetView workbookViewId="0">
      <selection activeCell="H12" sqref="H12"/>
    </sheetView>
  </sheetViews>
  <sheetFormatPr defaultColWidth="11.42578125" defaultRowHeight="15"/>
  <cols>
    <col min="1" max="1" width="31.42578125" bestFit="1" customWidth="1"/>
    <col min="2" max="2" width="16.85546875" bestFit="1" customWidth="1"/>
    <col min="3" max="3" width="12" bestFit="1" customWidth="1"/>
    <col min="4" max="4" width="11" bestFit="1" customWidth="1"/>
    <col min="5" max="5" width="12" bestFit="1" customWidth="1"/>
    <col min="6" max="7" width="13.5703125" bestFit="1" customWidth="1"/>
    <col min="8" max="8" width="11" bestFit="1" customWidth="1"/>
    <col min="9" max="11" width="12" bestFit="1" customWidth="1"/>
    <col min="12" max="12" width="14.5703125" bestFit="1" customWidth="1"/>
    <col min="13" max="13" width="12.5703125" bestFit="1" customWidth="1"/>
  </cols>
  <sheetData>
    <row r="1" spans="1:6">
      <c r="A1" s="40" t="s">
        <v>70</v>
      </c>
      <c r="B1" t="s">
        <v>250</v>
      </c>
    </row>
    <row r="3" spans="1:6">
      <c r="A3" s="40" t="s">
        <v>1413</v>
      </c>
      <c r="B3" s="40" t="s">
        <v>1440</v>
      </c>
    </row>
    <row r="4" spans="1:6">
      <c r="B4" t="s">
        <v>1441</v>
      </c>
      <c r="C4" t="s">
        <v>1442</v>
      </c>
      <c r="D4" t="s">
        <v>1443</v>
      </c>
      <c r="E4" t="s">
        <v>1444</v>
      </c>
      <c r="F4" t="s">
        <v>11</v>
      </c>
    </row>
    <row r="5" spans="1:6">
      <c r="A5" s="40" t="s">
        <v>1445</v>
      </c>
    </row>
    <row r="6" spans="1:6">
      <c r="A6" s="41" t="s">
        <v>67</v>
      </c>
      <c r="B6" s="42"/>
      <c r="C6" s="42">
        <v>717853000</v>
      </c>
      <c r="D6" s="42"/>
      <c r="E6" s="42"/>
      <c r="F6" s="42">
        <v>717853000</v>
      </c>
    </row>
    <row r="7" spans="1:6">
      <c r="A7" s="51" t="s">
        <v>268</v>
      </c>
      <c r="B7" s="42"/>
      <c r="C7" s="42">
        <v>115935000</v>
      </c>
      <c r="D7" s="42"/>
      <c r="E7" s="42"/>
      <c r="F7" s="42">
        <v>115935000</v>
      </c>
    </row>
    <row r="8" spans="1:6">
      <c r="A8" s="54" t="s">
        <v>1446</v>
      </c>
      <c r="B8" s="42"/>
      <c r="C8" s="42">
        <v>10620000</v>
      </c>
      <c r="D8" s="42"/>
      <c r="E8" s="42"/>
      <c r="F8" s="42">
        <v>10620000</v>
      </c>
    </row>
    <row r="9" spans="1:6">
      <c r="A9" s="54" t="s">
        <v>1447</v>
      </c>
      <c r="B9" s="42"/>
      <c r="C9" s="42">
        <v>105315000</v>
      </c>
      <c r="D9" s="42"/>
      <c r="E9" s="42"/>
      <c r="F9" s="42">
        <v>105315000</v>
      </c>
    </row>
    <row r="10" spans="1:6">
      <c r="A10" s="51" t="s">
        <v>273</v>
      </c>
      <c r="B10" s="42"/>
      <c r="C10" s="42">
        <v>368918000</v>
      </c>
      <c r="D10" s="42"/>
      <c r="E10" s="42"/>
      <c r="F10" s="42">
        <v>368918000</v>
      </c>
    </row>
    <row r="11" spans="1:6">
      <c r="A11" s="54" t="s">
        <v>1448</v>
      </c>
      <c r="B11" s="42"/>
      <c r="C11" s="42">
        <v>332108000</v>
      </c>
      <c r="D11" s="42"/>
      <c r="E11" s="42"/>
      <c r="F11" s="42">
        <v>332108000</v>
      </c>
    </row>
    <row r="12" spans="1:6">
      <c r="A12" s="54" t="s">
        <v>1449</v>
      </c>
      <c r="B12" s="42"/>
      <c r="C12" s="42">
        <v>36810000</v>
      </c>
      <c r="D12" s="42"/>
      <c r="E12" s="42"/>
      <c r="F12" s="42">
        <v>36810000</v>
      </c>
    </row>
    <row r="13" spans="1:6">
      <c r="A13" s="51" t="s">
        <v>251</v>
      </c>
      <c r="B13" s="42"/>
      <c r="C13" s="42">
        <v>68000000</v>
      </c>
      <c r="D13" s="42"/>
      <c r="E13" s="42"/>
      <c r="F13" s="42">
        <v>68000000</v>
      </c>
    </row>
    <row r="14" spans="1:6">
      <c r="A14" s="54" t="s">
        <v>1450</v>
      </c>
      <c r="B14" s="42"/>
      <c r="C14" s="42">
        <v>68000000</v>
      </c>
      <c r="D14" s="42"/>
      <c r="E14" s="42"/>
      <c r="F14" s="42">
        <v>68000000</v>
      </c>
    </row>
    <row r="15" spans="1:6">
      <c r="A15" s="51" t="s">
        <v>257</v>
      </c>
      <c r="B15" s="42"/>
      <c r="C15" s="42">
        <v>165000000</v>
      </c>
      <c r="D15" s="42"/>
      <c r="E15" s="42"/>
      <c r="F15" s="42">
        <v>165000000</v>
      </c>
    </row>
    <row r="16" spans="1:6">
      <c r="A16" s="54" t="s">
        <v>1451</v>
      </c>
      <c r="B16" s="42"/>
      <c r="C16" s="42">
        <v>165000000</v>
      </c>
      <c r="D16" s="42"/>
      <c r="E16" s="42"/>
      <c r="F16" s="42">
        <v>165000000</v>
      </c>
    </row>
    <row r="17" spans="1:6">
      <c r="A17" s="41" t="s">
        <v>21</v>
      </c>
      <c r="B17" s="42">
        <v>40000000</v>
      </c>
      <c r="C17" s="42"/>
      <c r="D17" s="42"/>
      <c r="E17" s="42"/>
      <c r="F17" s="42">
        <v>40000000</v>
      </c>
    </row>
    <row r="18" spans="1:6">
      <c r="A18" s="51" t="s">
        <v>268</v>
      </c>
      <c r="B18" s="42">
        <v>40000000</v>
      </c>
      <c r="C18" s="42"/>
      <c r="D18" s="42"/>
      <c r="E18" s="42"/>
      <c r="F18" s="42">
        <v>40000000</v>
      </c>
    </row>
    <row r="19" spans="1:6">
      <c r="A19" s="54" t="s">
        <v>1446</v>
      </c>
      <c r="B19" s="42">
        <v>40000000</v>
      </c>
      <c r="C19" s="42"/>
      <c r="D19" s="42"/>
      <c r="E19" s="42"/>
      <c r="F19" s="42">
        <v>40000000</v>
      </c>
    </row>
    <row r="20" spans="1:6">
      <c r="A20" s="41" t="s">
        <v>26</v>
      </c>
      <c r="B20" s="42"/>
      <c r="C20" s="42"/>
      <c r="D20" s="42">
        <v>73620000</v>
      </c>
      <c r="E20" s="42">
        <v>101870000</v>
      </c>
      <c r="F20" s="42">
        <v>175490000</v>
      </c>
    </row>
    <row r="21" spans="1:6">
      <c r="A21" s="51" t="s">
        <v>273</v>
      </c>
      <c r="B21" s="42"/>
      <c r="C21" s="42"/>
      <c r="D21" s="42">
        <v>73620000</v>
      </c>
      <c r="E21" s="42"/>
      <c r="F21" s="42">
        <v>73620000</v>
      </c>
    </row>
    <row r="22" spans="1:6">
      <c r="A22" s="54" t="s">
        <v>1452</v>
      </c>
      <c r="B22" s="42"/>
      <c r="C22" s="42"/>
      <c r="D22" s="42">
        <v>73620000</v>
      </c>
      <c r="E22" s="42"/>
      <c r="F22" s="42">
        <v>73620000</v>
      </c>
    </row>
    <row r="23" spans="1:6">
      <c r="A23" s="51" t="s">
        <v>257</v>
      </c>
      <c r="B23" s="42"/>
      <c r="C23" s="42"/>
      <c r="D23" s="42"/>
      <c r="E23" s="42">
        <v>101870000</v>
      </c>
      <c r="F23" s="42">
        <v>101870000</v>
      </c>
    </row>
    <row r="24" spans="1:6">
      <c r="A24" s="54" t="s">
        <v>1451</v>
      </c>
      <c r="B24" s="42"/>
      <c r="C24" s="42"/>
      <c r="D24" s="42"/>
      <c r="E24" s="42">
        <v>68620000</v>
      </c>
      <c r="F24" s="42">
        <v>68620000</v>
      </c>
    </row>
    <row r="25" spans="1:6">
      <c r="A25" s="54" t="s">
        <v>1453</v>
      </c>
      <c r="B25" s="42"/>
      <c r="C25" s="42"/>
      <c r="D25" s="42"/>
      <c r="E25" s="42">
        <v>33250000</v>
      </c>
      <c r="F25" s="42">
        <v>33250000</v>
      </c>
    </row>
    <row r="26" spans="1:6">
      <c r="A26" s="41" t="s">
        <v>31</v>
      </c>
      <c r="B26" s="42">
        <v>88685000</v>
      </c>
      <c r="C26" s="42"/>
      <c r="D26" s="42"/>
      <c r="E26" s="42"/>
      <c r="F26" s="42">
        <v>88685000</v>
      </c>
    </row>
    <row r="27" spans="1:6">
      <c r="A27" s="51" t="s">
        <v>268</v>
      </c>
      <c r="B27" s="42">
        <v>23865000</v>
      </c>
      <c r="C27" s="42"/>
      <c r="D27" s="42"/>
      <c r="E27" s="42"/>
      <c r="F27" s="42">
        <v>23865000</v>
      </c>
    </row>
    <row r="28" spans="1:6">
      <c r="A28" s="54" t="s">
        <v>1446</v>
      </c>
      <c r="B28" s="42">
        <v>23865000</v>
      </c>
      <c r="C28" s="42"/>
      <c r="D28" s="42"/>
      <c r="E28" s="42"/>
      <c r="F28" s="42">
        <v>23865000</v>
      </c>
    </row>
    <row r="29" spans="1:6">
      <c r="A29" s="51" t="s">
        <v>251</v>
      </c>
      <c r="B29" s="42">
        <v>23460000</v>
      </c>
      <c r="C29" s="42"/>
      <c r="D29" s="42"/>
      <c r="E29" s="42"/>
      <c r="F29" s="42">
        <v>23460000</v>
      </c>
    </row>
    <row r="30" spans="1:6">
      <c r="A30" s="54" t="s">
        <v>1454</v>
      </c>
      <c r="B30" s="42">
        <v>23460000</v>
      </c>
      <c r="C30" s="42"/>
      <c r="D30" s="42"/>
      <c r="E30" s="42"/>
      <c r="F30" s="42">
        <v>23460000</v>
      </c>
    </row>
    <row r="31" spans="1:6">
      <c r="A31" s="51" t="s">
        <v>257</v>
      </c>
      <c r="B31" s="42">
        <v>41360000</v>
      </c>
      <c r="C31" s="42"/>
      <c r="D31" s="42"/>
      <c r="E31" s="42"/>
      <c r="F31" s="42">
        <v>41360000</v>
      </c>
    </row>
    <row r="32" spans="1:6">
      <c r="A32" s="54" t="s">
        <v>1455</v>
      </c>
      <c r="B32" s="42">
        <v>41360000</v>
      </c>
      <c r="C32" s="42"/>
      <c r="D32" s="42"/>
      <c r="E32" s="42"/>
      <c r="F32" s="42">
        <v>41360000</v>
      </c>
    </row>
    <row r="33" spans="1:6">
      <c r="A33" s="41" t="s">
        <v>11</v>
      </c>
      <c r="B33" s="42">
        <v>128685000</v>
      </c>
      <c r="C33" s="42">
        <v>717853000</v>
      </c>
      <c r="D33" s="42">
        <v>73620000</v>
      </c>
      <c r="E33" s="42">
        <v>101870000</v>
      </c>
      <c r="F33" s="42">
        <v>1022028000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60"/>
  <sheetViews>
    <sheetView topLeftCell="A5" zoomScale="120" zoomScaleNormal="120" workbookViewId="0">
      <selection activeCell="C20" sqref="C20"/>
    </sheetView>
  </sheetViews>
  <sheetFormatPr defaultColWidth="11.42578125" defaultRowHeight="15"/>
  <cols>
    <col min="1" max="1" width="5.7109375" customWidth="1"/>
    <col min="2" max="2" width="48.85546875" bestFit="1" customWidth="1"/>
    <col min="3" max="3" width="123.140625" bestFit="1" customWidth="1"/>
  </cols>
  <sheetData>
    <row r="1" spans="1:3" ht="25.5">
      <c r="A1" s="2"/>
      <c r="B1" s="3" t="s">
        <v>1456</v>
      </c>
      <c r="C1" s="1"/>
    </row>
    <row r="2" spans="1:3">
      <c r="A2" s="2"/>
      <c r="B2" s="4" t="s">
        <v>1457</v>
      </c>
      <c r="C2" s="1"/>
    </row>
    <row r="3" spans="1:3">
      <c r="A3" s="2"/>
      <c r="B3" s="5" t="s">
        <v>1458</v>
      </c>
      <c r="C3" s="1"/>
    </row>
    <row r="4" spans="1:3">
      <c r="A4" s="2"/>
      <c r="B4" s="6"/>
      <c r="C4" s="1"/>
    </row>
    <row r="5" spans="1:3" ht="25.5">
      <c r="A5" s="8" t="s">
        <v>1459</v>
      </c>
      <c r="B5" s="9" t="s">
        <v>1460</v>
      </c>
      <c r="C5" s="10" t="s">
        <v>1461</v>
      </c>
    </row>
    <row r="6" spans="1:3">
      <c r="A6" s="18">
        <v>1</v>
      </c>
      <c r="B6" s="12" t="s">
        <v>70</v>
      </c>
      <c r="C6" s="7" t="s">
        <v>1462</v>
      </c>
    </row>
    <row r="7" spans="1:3">
      <c r="A7" s="18">
        <v>2</v>
      </c>
      <c r="B7" s="11" t="s">
        <v>71</v>
      </c>
      <c r="C7" s="7" t="s">
        <v>1463</v>
      </c>
    </row>
    <row r="8" spans="1:3">
      <c r="A8" s="18">
        <v>3</v>
      </c>
      <c r="B8" s="11" t="s">
        <v>72</v>
      </c>
      <c r="C8" s="7" t="s">
        <v>1464</v>
      </c>
    </row>
    <row r="9" spans="1:3" ht="25.5">
      <c r="A9" s="18">
        <v>4</v>
      </c>
      <c r="B9" s="12" t="s">
        <v>73</v>
      </c>
      <c r="C9" s="24" t="s">
        <v>1465</v>
      </c>
    </row>
    <row r="10" spans="1:3">
      <c r="A10" s="18">
        <v>5</v>
      </c>
      <c r="B10" s="11" t="s">
        <v>74</v>
      </c>
      <c r="C10" s="7" t="s">
        <v>1466</v>
      </c>
    </row>
    <row r="11" spans="1:3">
      <c r="A11" s="18">
        <v>6</v>
      </c>
      <c r="B11" s="11" t="s">
        <v>1467</v>
      </c>
      <c r="C11" s="7" t="s">
        <v>1468</v>
      </c>
    </row>
    <row r="12" spans="1:3">
      <c r="A12" s="18">
        <v>7</v>
      </c>
      <c r="B12" s="13" t="s">
        <v>76</v>
      </c>
      <c r="C12" s="7" t="s">
        <v>1469</v>
      </c>
    </row>
    <row r="13" spans="1:3">
      <c r="A13" s="18">
        <v>8</v>
      </c>
      <c r="B13" s="13" t="s">
        <v>77</v>
      </c>
      <c r="C13" s="7" t="s">
        <v>1470</v>
      </c>
    </row>
    <row r="14" spans="1:3">
      <c r="A14" s="18">
        <v>9</v>
      </c>
      <c r="B14" s="30" t="s">
        <v>78</v>
      </c>
      <c r="C14" s="7" t="s">
        <v>1471</v>
      </c>
    </row>
    <row r="15" spans="1:3">
      <c r="A15" s="18">
        <v>10</v>
      </c>
      <c r="B15" s="13" t="s">
        <v>79</v>
      </c>
      <c r="C15" s="7" t="s">
        <v>1472</v>
      </c>
    </row>
    <row r="16" spans="1:3">
      <c r="A16" s="18">
        <v>11</v>
      </c>
      <c r="B16" s="12" t="s">
        <v>80</v>
      </c>
      <c r="C16" s="7" t="s">
        <v>1473</v>
      </c>
    </row>
    <row r="17" spans="1:3">
      <c r="A17" s="18">
        <v>12</v>
      </c>
      <c r="B17" s="12" t="s">
        <v>81</v>
      </c>
      <c r="C17" s="7" t="s">
        <v>1474</v>
      </c>
    </row>
    <row r="18" spans="1:3">
      <c r="A18" s="18">
        <v>13</v>
      </c>
      <c r="B18" s="11" t="s">
        <v>82</v>
      </c>
      <c r="C18" s="7" t="s">
        <v>1475</v>
      </c>
    </row>
    <row r="19" spans="1:3">
      <c r="A19" s="18">
        <v>14</v>
      </c>
      <c r="B19" s="11" t="s">
        <v>83</v>
      </c>
      <c r="C19" s="7" t="s">
        <v>1476</v>
      </c>
    </row>
    <row r="20" spans="1:3">
      <c r="A20" s="18">
        <v>15</v>
      </c>
      <c r="B20" s="11" t="s">
        <v>84</v>
      </c>
      <c r="C20" s="7" t="s">
        <v>1477</v>
      </c>
    </row>
    <row r="21" spans="1:3">
      <c r="A21" s="18">
        <v>16</v>
      </c>
      <c r="B21" s="12" t="s">
        <v>85</v>
      </c>
      <c r="C21" s="24" t="s">
        <v>1478</v>
      </c>
    </row>
    <row r="22" spans="1:3">
      <c r="A22" s="18">
        <v>17</v>
      </c>
      <c r="B22" s="11" t="s">
        <v>86</v>
      </c>
      <c r="C22" s="7" t="s">
        <v>1479</v>
      </c>
    </row>
    <row r="23" spans="1:3">
      <c r="A23" s="18">
        <v>18</v>
      </c>
      <c r="B23" s="11" t="s">
        <v>87</v>
      </c>
      <c r="C23" s="7" t="s">
        <v>1480</v>
      </c>
    </row>
    <row r="24" spans="1:3">
      <c r="A24" s="18">
        <v>20</v>
      </c>
      <c r="B24" s="11" t="s">
        <v>1481</v>
      </c>
      <c r="C24" s="7" t="s">
        <v>1482</v>
      </c>
    </row>
    <row r="25" spans="1:3">
      <c r="A25" s="18">
        <v>21</v>
      </c>
      <c r="B25" s="13" t="s">
        <v>89</v>
      </c>
      <c r="C25" s="7" t="s">
        <v>1483</v>
      </c>
    </row>
    <row r="26" spans="1:3">
      <c r="A26" s="18">
        <v>22</v>
      </c>
      <c r="B26" s="13" t="s">
        <v>92</v>
      </c>
      <c r="C26" s="7" t="s">
        <v>1484</v>
      </c>
    </row>
    <row r="27" spans="1:3" hidden="1">
      <c r="A27" s="18">
        <v>23</v>
      </c>
      <c r="B27" s="11" t="s">
        <v>93</v>
      </c>
      <c r="C27" s="7" t="s">
        <v>1485</v>
      </c>
    </row>
    <row r="28" spans="1:3">
      <c r="A28" s="18">
        <v>24</v>
      </c>
      <c r="B28" s="11" t="s">
        <v>94</v>
      </c>
      <c r="C28" s="7" t="s">
        <v>1486</v>
      </c>
    </row>
    <row r="29" spans="1:3">
      <c r="A29" s="18">
        <v>25</v>
      </c>
      <c r="B29" s="11" t="s">
        <v>1487</v>
      </c>
      <c r="C29" s="7" t="s">
        <v>1488</v>
      </c>
    </row>
    <row r="30" spans="1:3">
      <c r="A30" s="18">
        <v>26</v>
      </c>
      <c r="B30" s="13" t="s">
        <v>96</v>
      </c>
      <c r="C30" s="7" t="s">
        <v>1489</v>
      </c>
    </row>
    <row r="31" spans="1:3">
      <c r="A31" s="18">
        <v>27</v>
      </c>
      <c r="B31" s="11" t="s">
        <v>0</v>
      </c>
      <c r="C31" s="7" t="s">
        <v>1490</v>
      </c>
    </row>
    <row r="32" spans="1:3">
      <c r="A32" s="18">
        <v>28</v>
      </c>
      <c r="B32" s="11" t="s">
        <v>1491</v>
      </c>
      <c r="C32" s="7" t="s">
        <v>1492</v>
      </c>
    </row>
    <row r="33" spans="1:3">
      <c r="A33" s="18">
        <v>29</v>
      </c>
      <c r="B33" s="13" t="s">
        <v>98</v>
      </c>
      <c r="C33" s="7" t="s">
        <v>1493</v>
      </c>
    </row>
    <row r="34" spans="1:3">
      <c r="A34" s="18">
        <v>30</v>
      </c>
      <c r="B34" s="11" t="s">
        <v>99</v>
      </c>
      <c r="C34" s="7" t="s">
        <v>1494</v>
      </c>
    </row>
    <row r="35" spans="1:3">
      <c r="A35" s="18">
        <v>31</v>
      </c>
      <c r="B35" s="11" t="s">
        <v>1495</v>
      </c>
      <c r="C35" s="7" t="s">
        <v>1496</v>
      </c>
    </row>
    <row r="36" spans="1:3">
      <c r="A36" s="18">
        <v>32</v>
      </c>
      <c r="B36" s="13" t="s">
        <v>101</v>
      </c>
      <c r="C36" s="7" t="s">
        <v>1497</v>
      </c>
    </row>
    <row r="37" spans="1:3">
      <c r="A37" s="18">
        <v>33</v>
      </c>
      <c r="B37" s="11" t="s">
        <v>1498</v>
      </c>
      <c r="C37" s="7" t="s">
        <v>1499</v>
      </c>
    </row>
    <row r="38" spans="1:3">
      <c r="A38" s="18">
        <v>34</v>
      </c>
      <c r="B38" s="11" t="s">
        <v>1500</v>
      </c>
      <c r="C38" s="7" t="s">
        <v>1501</v>
      </c>
    </row>
    <row r="39" spans="1:3">
      <c r="A39" s="18">
        <v>35</v>
      </c>
      <c r="B39" s="13" t="s">
        <v>104</v>
      </c>
      <c r="C39" s="7" t="s">
        <v>1502</v>
      </c>
    </row>
    <row r="40" spans="1:3">
      <c r="A40" s="18">
        <v>36</v>
      </c>
      <c r="B40" s="11" t="s">
        <v>1503</v>
      </c>
      <c r="C40" s="7" t="s">
        <v>1504</v>
      </c>
    </row>
    <row r="41" spans="1:3">
      <c r="A41" s="18">
        <v>37</v>
      </c>
      <c r="B41" s="13" t="s">
        <v>106</v>
      </c>
      <c r="C41" s="7" t="s">
        <v>1505</v>
      </c>
    </row>
    <row r="42" spans="1:3">
      <c r="A42" s="18">
        <v>38</v>
      </c>
      <c r="B42" s="13" t="s">
        <v>107</v>
      </c>
      <c r="C42" s="7" t="s">
        <v>1506</v>
      </c>
    </row>
    <row r="43" spans="1:3">
      <c r="A43" s="18">
        <v>39</v>
      </c>
      <c r="B43" s="12" t="s">
        <v>108</v>
      </c>
      <c r="C43" s="98" t="s">
        <v>1507</v>
      </c>
    </row>
    <row r="44" spans="1:3">
      <c r="A44" s="18">
        <v>40</v>
      </c>
      <c r="B44" s="12" t="s">
        <v>109</v>
      </c>
      <c r="C44" s="98"/>
    </row>
    <row r="45" spans="1:3">
      <c r="A45" s="18">
        <v>41</v>
      </c>
      <c r="B45" s="12" t="s">
        <v>110</v>
      </c>
      <c r="C45" s="98"/>
    </row>
    <row r="46" spans="1:3">
      <c r="A46" s="18">
        <v>42</v>
      </c>
      <c r="B46" s="12" t="s">
        <v>111</v>
      </c>
      <c r="C46" s="98"/>
    </row>
    <row r="47" spans="1:3">
      <c r="A47" s="18">
        <v>43</v>
      </c>
      <c r="B47" s="12" t="s">
        <v>112</v>
      </c>
      <c r="C47" s="98"/>
    </row>
    <row r="48" spans="1:3">
      <c r="A48" s="18">
        <v>44</v>
      </c>
      <c r="B48" s="12" t="s">
        <v>113</v>
      </c>
      <c r="C48" s="98"/>
    </row>
    <row r="49" spans="1:3">
      <c r="A49" s="18">
        <v>45</v>
      </c>
      <c r="B49" s="12" t="s">
        <v>114</v>
      </c>
      <c r="C49" s="98"/>
    </row>
    <row r="50" spans="1:3">
      <c r="A50" s="18">
        <v>46</v>
      </c>
      <c r="B50" s="12" t="s">
        <v>115</v>
      </c>
      <c r="C50" s="98"/>
    </row>
    <row r="51" spans="1:3">
      <c r="A51" s="18">
        <v>47</v>
      </c>
      <c r="B51" s="12" t="s">
        <v>116</v>
      </c>
      <c r="C51" s="98"/>
    </row>
    <row r="52" spans="1:3">
      <c r="A52" s="18">
        <v>48</v>
      </c>
      <c r="B52" s="12" t="s">
        <v>117</v>
      </c>
      <c r="C52" s="98"/>
    </row>
    <row r="53" spans="1:3">
      <c r="A53" s="18">
        <v>49</v>
      </c>
      <c r="B53" s="12" t="s">
        <v>118</v>
      </c>
      <c r="C53" s="98"/>
    </row>
    <row r="54" spans="1:3">
      <c r="A54" s="18">
        <v>50</v>
      </c>
      <c r="B54" s="12" t="s">
        <v>119</v>
      </c>
      <c r="C54" s="98"/>
    </row>
    <row r="55" spans="1:3">
      <c r="A55" s="18">
        <v>51</v>
      </c>
      <c r="B55" s="13" t="s">
        <v>120</v>
      </c>
      <c r="C55" s="7" t="s">
        <v>1508</v>
      </c>
    </row>
    <row r="56" spans="1:3">
      <c r="A56" s="18">
        <v>52</v>
      </c>
      <c r="B56" s="13" t="s">
        <v>78</v>
      </c>
      <c r="C56" s="7" t="s">
        <v>1509</v>
      </c>
    </row>
    <row r="57" spans="1:3">
      <c r="A57" s="18">
        <v>53</v>
      </c>
      <c r="B57" s="13" t="s">
        <v>1510</v>
      </c>
      <c r="C57" s="7" t="s">
        <v>1511</v>
      </c>
    </row>
    <row r="58" spans="1:3">
      <c r="A58" s="18">
        <v>54</v>
      </c>
      <c r="B58" s="13" t="s">
        <v>122</v>
      </c>
      <c r="C58" s="7" t="s">
        <v>1512</v>
      </c>
    </row>
    <row r="59" spans="1:3">
      <c r="A59" s="18">
        <v>55</v>
      </c>
      <c r="B59" s="38" t="s">
        <v>123</v>
      </c>
      <c r="C59" s="7" t="s">
        <v>1513</v>
      </c>
    </row>
    <row r="60" spans="1:3">
      <c r="A60" s="18">
        <v>56</v>
      </c>
      <c r="B60" s="11" t="s">
        <v>124</v>
      </c>
      <c r="C60" s="7" t="s">
        <v>1514</v>
      </c>
    </row>
  </sheetData>
  <mergeCells count="1">
    <mergeCell ref="C43:C5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50"/>
  <sheetViews>
    <sheetView workbookViewId="0">
      <selection activeCell="A14" sqref="A14"/>
    </sheetView>
  </sheetViews>
  <sheetFormatPr defaultColWidth="11.42578125" defaultRowHeight="15"/>
  <cols>
    <col min="1" max="1" width="8.42578125" bestFit="1" customWidth="1"/>
    <col min="3" max="3" width="26.28515625" customWidth="1"/>
    <col min="4" max="4" width="32" customWidth="1"/>
    <col min="5" max="5" width="27.42578125" customWidth="1"/>
    <col min="6" max="6" width="25.28515625" customWidth="1"/>
  </cols>
  <sheetData>
    <row r="1" spans="1:8" ht="27">
      <c r="A1" s="22" t="s">
        <v>1515</v>
      </c>
      <c r="B1" s="22" t="s">
        <v>71</v>
      </c>
      <c r="C1" s="22" t="s">
        <v>74</v>
      </c>
      <c r="D1" s="22" t="s">
        <v>75</v>
      </c>
      <c r="E1" s="22" t="s">
        <v>1516</v>
      </c>
      <c r="F1" s="22" t="s">
        <v>1517</v>
      </c>
      <c r="G1" s="22" t="s">
        <v>1518</v>
      </c>
      <c r="H1" s="22" t="s">
        <v>1519</v>
      </c>
    </row>
    <row r="2" spans="1:8">
      <c r="A2" s="23"/>
      <c r="B2" s="23"/>
      <c r="C2" s="23"/>
      <c r="D2" s="23"/>
      <c r="E2" s="23"/>
      <c r="F2" s="23"/>
      <c r="G2" s="23"/>
      <c r="H2" s="23"/>
    </row>
    <row r="3" spans="1:8">
      <c r="A3" s="23"/>
      <c r="B3" s="23"/>
      <c r="C3" s="23"/>
      <c r="D3" s="23"/>
      <c r="E3" s="23"/>
      <c r="F3" s="23"/>
      <c r="G3" s="23"/>
      <c r="H3" s="23"/>
    </row>
    <row r="4" spans="1:8">
      <c r="A4" s="23"/>
      <c r="B4" s="23"/>
      <c r="C4" s="23"/>
      <c r="D4" s="23"/>
      <c r="E4" s="23"/>
      <c r="F4" s="23"/>
      <c r="G4" s="23"/>
      <c r="H4" s="23"/>
    </row>
    <row r="5" spans="1:8">
      <c r="A5" s="23"/>
      <c r="B5" s="23"/>
      <c r="C5" s="23"/>
      <c r="D5" s="23"/>
      <c r="E5" s="23"/>
      <c r="F5" s="23"/>
      <c r="G5" s="23"/>
      <c r="H5" s="23"/>
    </row>
    <row r="6" spans="1:8">
      <c r="A6" s="23"/>
      <c r="B6" s="23"/>
      <c r="C6" s="23"/>
      <c r="D6" s="23"/>
      <c r="E6" s="23"/>
      <c r="F6" s="23"/>
      <c r="G6" s="23"/>
      <c r="H6" s="23"/>
    </row>
    <row r="7" spans="1:8">
      <c r="A7" s="23"/>
      <c r="B7" s="23"/>
      <c r="C7" s="23"/>
      <c r="D7" s="23"/>
      <c r="E7" s="23"/>
      <c r="F7" s="23"/>
      <c r="G7" s="23"/>
      <c r="H7" s="23"/>
    </row>
    <row r="8" spans="1:8">
      <c r="A8" s="23"/>
      <c r="B8" s="23"/>
      <c r="C8" s="23"/>
      <c r="D8" s="23"/>
      <c r="E8" s="23"/>
      <c r="F8" s="23"/>
      <c r="G8" s="23"/>
      <c r="H8" s="23"/>
    </row>
    <row r="9" spans="1:8">
      <c r="A9" s="23"/>
      <c r="B9" s="23"/>
      <c r="C9" s="23"/>
      <c r="D9" s="23"/>
      <c r="E9" s="23"/>
      <c r="F9" s="23"/>
      <c r="G9" s="23"/>
      <c r="H9" s="23"/>
    </row>
    <row r="10" spans="1:8">
      <c r="A10" s="23"/>
      <c r="B10" s="23"/>
      <c r="C10" s="23"/>
      <c r="D10" s="23"/>
      <c r="E10" s="23"/>
      <c r="F10" s="23"/>
      <c r="G10" s="23"/>
      <c r="H10" s="23"/>
    </row>
    <row r="11" spans="1:8">
      <c r="A11" s="23"/>
      <c r="B11" s="23"/>
      <c r="C11" s="23"/>
      <c r="D11" s="23"/>
      <c r="E11" s="23"/>
      <c r="F11" s="23"/>
      <c r="G11" s="23"/>
      <c r="H11" s="23"/>
    </row>
    <row r="12" spans="1:8">
      <c r="A12" s="23"/>
      <c r="B12" s="23"/>
      <c r="C12" s="23"/>
      <c r="D12" s="23"/>
      <c r="E12" s="23"/>
      <c r="F12" s="23"/>
      <c r="G12" s="23"/>
      <c r="H12" s="23"/>
    </row>
    <row r="13" spans="1:8">
      <c r="A13" s="23"/>
      <c r="B13" s="23"/>
      <c r="C13" s="23"/>
      <c r="D13" s="23"/>
      <c r="E13" s="23"/>
      <c r="F13" s="23"/>
      <c r="G13" s="23"/>
      <c r="H13" s="23"/>
    </row>
    <row r="14" spans="1:8">
      <c r="A14" s="23"/>
      <c r="B14" s="23"/>
      <c r="C14" s="23"/>
      <c r="D14" s="23"/>
      <c r="E14" s="23"/>
      <c r="F14" s="23"/>
      <c r="G14" s="23"/>
      <c r="H14" s="23"/>
    </row>
    <row r="15" spans="1:8">
      <c r="A15" s="23"/>
      <c r="B15" s="23"/>
      <c r="C15" s="23"/>
      <c r="D15" s="23"/>
      <c r="E15" s="23"/>
      <c r="F15" s="23"/>
      <c r="G15" s="23"/>
      <c r="H15" s="23"/>
    </row>
    <row r="16" spans="1:8">
      <c r="A16" s="23"/>
      <c r="B16" s="23"/>
      <c r="C16" s="23"/>
      <c r="D16" s="23"/>
      <c r="E16" s="23"/>
      <c r="F16" s="23"/>
      <c r="G16" s="23"/>
      <c r="H16" s="23"/>
    </row>
    <row r="17" spans="1:8">
      <c r="A17" s="23"/>
      <c r="B17" s="23"/>
      <c r="C17" s="23"/>
      <c r="D17" s="23"/>
      <c r="E17" s="23"/>
      <c r="F17" s="23"/>
      <c r="G17" s="23"/>
      <c r="H17" s="23"/>
    </row>
    <row r="18" spans="1:8">
      <c r="A18" s="23"/>
      <c r="B18" s="23"/>
      <c r="C18" s="23"/>
      <c r="D18" s="23"/>
      <c r="E18" s="23"/>
      <c r="F18" s="23"/>
      <c r="G18" s="23"/>
      <c r="H18" s="23"/>
    </row>
    <row r="19" spans="1:8">
      <c r="A19" s="23"/>
      <c r="B19" s="23"/>
      <c r="C19" s="23"/>
      <c r="D19" s="23"/>
      <c r="E19" s="23"/>
      <c r="F19" s="23"/>
      <c r="G19" s="23"/>
      <c r="H19" s="23"/>
    </row>
    <row r="20" spans="1:8">
      <c r="A20" s="23"/>
      <c r="B20" s="23"/>
      <c r="C20" s="23"/>
      <c r="D20" s="23"/>
      <c r="E20" s="23"/>
      <c r="F20" s="23"/>
      <c r="G20" s="23"/>
      <c r="H20" s="23"/>
    </row>
    <row r="21" spans="1:8">
      <c r="A21" s="23"/>
      <c r="B21" s="23"/>
      <c r="C21" s="23"/>
      <c r="D21" s="23"/>
      <c r="E21" s="23"/>
      <c r="F21" s="23"/>
      <c r="G21" s="23"/>
      <c r="H21" s="23"/>
    </row>
    <row r="22" spans="1:8">
      <c r="A22" s="23"/>
      <c r="B22" s="23"/>
      <c r="C22" s="23"/>
      <c r="D22" s="23"/>
      <c r="E22" s="23"/>
      <c r="F22" s="23"/>
      <c r="G22" s="23"/>
      <c r="H22" s="23"/>
    </row>
    <row r="23" spans="1:8">
      <c r="A23" s="23"/>
      <c r="B23" s="23"/>
      <c r="C23" s="23"/>
      <c r="D23" s="23"/>
      <c r="E23" s="23"/>
      <c r="F23" s="23"/>
      <c r="G23" s="23"/>
      <c r="H23" s="23"/>
    </row>
    <row r="24" spans="1:8">
      <c r="A24" s="23"/>
      <c r="B24" s="23"/>
      <c r="C24" s="23"/>
      <c r="D24" s="23"/>
      <c r="E24" s="23"/>
      <c r="F24" s="23"/>
      <c r="G24" s="23"/>
      <c r="H24" s="23"/>
    </row>
    <row r="25" spans="1:8">
      <c r="A25" s="23"/>
      <c r="B25" s="23"/>
      <c r="C25" s="23"/>
      <c r="D25" s="23"/>
      <c r="E25" s="23"/>
      <c r="F25" s="23"/>
      <c r="G25" s="23"/>
      <c r="H25" s="23"/>
    </row>
    <row r="26" spans="1:8">
      <c r="A26" s="23"/>
      <c r="B26" s="23"/>
      <c r="C26" s="23"/>
      <c r="D26" s="23"/>
      <c r="E26" s="23"/>
      <c r="F26" s="23"/>
      <c r="G26" s="23"/>
      <c r="H26" s="23"/>
    </row>
    <row r="27" spans="1:8">
      <c r="A27" s="23"/>
      <c r="B27" s="23"/>
      <c r="C27" s="23"/>
      <c r="D27" s="23"/>
      <c r="E27" s="23"/>
      <c r="F27" s="23"/>
      <c r="G27" s="23"/>
      <c r="H27" s="23"/>
    </row>
    <row r="28" spans="1:8">
      <c r="A28" s="23"/>
      <c r="B28" s="23"/>
      <c r="C28" s="23"/>
      <c r="D28" s="23"/>
      <c r="E28" s="23"/>
      <c r="F28" s="23"/>
      <c r="G28" s="23"/>
      <c r="H28" s="23"/>
    </row>
    <row r="29" spans="1:8">
      <c r="A29" s="23"/>
      <c r="B29" s="23"/>
      <c r="C29" s="23"/>
      <c r="D29" s="23"/>
      <c r="E29" s="23"/>
      <c r="F29" s="23"/>
      <c r="G29" s="23"/>
      <c r="H29" s="23"/>
    </row>
    <row r="30" spans="1:8">
      <c r="A30" s="23"/>
      <c r="B30" s="23"/>
      <c r="C30" s="23"/>
      <c r="D30" s="23"/>
      <c r="E30" s="23"/>
      <c r="F30" s="23"/>
      <c r="G30" s="23"/>
      <c r="H30" s="23"/>
    </row>
    <row r="31" spans="1:8">
      <c r="A31" s="23"/>
      <c r="B31" s="23"/>
      <c r="C31" s="23"/>
      <c r="D31" s="23"/>
      <c r="E31" s="23"/>
      <c r="F31" s="23"/>
      <c r="G31" s="23"/>
      <c r="H31" s="23"/>
    </row>
    <row r="32" spans="1:8">
      <c r="A32" s="23"/>
      <c r="B32" s="23"/>
      <c r="C32" s="23"/>
      <c r="D32" s="23"/>
      <c r="E32" s="23"/>
      <c r="F32" s="23"/>
      <c r="G32" s="23"/>
      <c r="H32" s="23"/>
    </row>
    <row r="33" spans="1:8">
      <c r="A33" s="23"/>
      <c r="B33" s="23"/>
      <c r="C33" s="23"/>
      <c r="D33" s="23"/>
      <c r="E33" s="23"/>
      <c r="F33" s="23"/>
      <c r="G33" s="23"/>
      <c r="H33" s="23"/>
    </row>
    <row r="34" spans="1:8">
      <c r="A34" s="23"/>
      <c r="B34" s="23"/>
      <c r="C34" s="23"/>
      <c r="D34" s="23"/>
      <c r="E34" s="23"/>
      <c r="F34" s="23"/>
      <c r="G34" s="23"/>
      <c r="H34" s="23"/>
    </row>
    <row r="35" spans="1:8">
      <c r="A35" s="23"/>
      <c r="B35" s="23"/>
      <c r="C35" s="23"/>
      <c r="D35" s="23"/>
      <c r="E35" s="23"/>
      <c r="F35" s="23"/>
      <c r="G35" s="23"/>
      <c r="H35" s="23"/>
    </row>
    <row r="36" spans="1:8">
      <c r="A36" s="23"/>
      <c r="B36" s="23"/>
      <c r="C36" s="23"/>
      <c r="D36" s="23"/>
      <c r="E36" s="23"/>
      <c r="F36" s="23"/>
      <c r="G36" s="23"/>
      <c r="H36" s="23"/>
    </row>
    <row r="37" spans="1:8">
      <c r="A37" s="23"/>
      <c r="B37" s="23"/>
      <c r="C37" s="23"/>
      <c r="D37" s="23"/>
      <c r="E37" s="23"/>
      <c r="F37" s="23"/>
      <c r="G37" s="23"/>
      <c r="H37" s="23"/>
    </row>
    <row r="38" spans="1:8">
      <c r="A38" s="23"/>
      <c r="B38" s="23"/>
      <c r="C38" s="23"/>
      <c r="D38" s="23"/>
      <c r="E38" s="23"/>
      <c r="F38" s="23"/>
      <c r="G38" s="23"/>
      <c r="H38" s="23"/>
    </row>
    <row r="39" spans="1:8">
      <c r="A39" s="23"/>
      <c r="B39" s="23"/>
      <c r="C39" s="23"/>
      <c r="D39" s="23"/>
      <c r="E39" s="23"/>
      <c r="F39" s="23"/>
      <c r="G39" s="23"/>
      <c r="H39" s="23"/>
    </row>
    <row r="40" spans="1:8">
      <c r="A40" s="23"/>
      <c r="B40" s="23"/>
      <c r="C40" s="23"/>
      <c r="D40" s="23"/>
      <c r="E40" s="23"/>
      <c r="F40" s="23"/>
      <c r="G40" s="23"/>
      <c r="H40" s="23"/>
    </row>
    <row r="41" spans="1:8">
      <c r="A41" s="23"/>
      <c r="B41" s="23"/>
      <c r="C41" s="23"/>
      <c r="D41" s="23"/>
      <c r="E41" s="23"/>
      <c r="F41" s="23"/>
      <c r="G41" s="23"/>
      <c r="H41" s="23"/>
    </row>
    <row r="42" spans="1:8">
      <c r="A42" s="23"/>
      <c r="B42" s="23"/>
      <c r="C42" s="23"/>
      <c r="D42" s="23"/>
      <c r="E42" s="23"/>
      <c r="F42" s="23"/>
      <c r="G42" s="23"/>
      <c r="H42" s="23"/>
    </row>
    <row r="43" spans="1:8">
      <c r="A43" s="23"/>
      <c r="B43" s="23"/>
      <c r="C43" s="23"/>
      <c r="D43" s="23"/>
      <c r="E43" s="23"/>
      <c r="F43" s="23"/>
      <c r="G43" s="23"/>
      <c r="H43" s="23"/>
    </row>
    <row r="44" spans="1:8">
      <c r="A44" s="23"/>
      <c r="B44" s="23"/>
      <c r="C44" s="23"/>
      <c r="D44" s="23"/>
      <c r="E44" s="23"/>
      <c r="F44" s="23"/>
      <c r="G44" s="23"/>
      <c r="H44" s="23"/>
    </row>
    <row r="45" spans="1:8">
      <c r="A45" s="23"/>
      <c r="B45" s="23"/>
      <c r="C45" s="23"/>
      <c r="D45" s="23"/>
      <c r="E45" s="23"/>
      <c r="F45" s="23"/>
      <c r="G45" s="23"/>
      <c r="H45" s="23"/>
    </row>
    <row r="46" spans="1:8">
      <c r="A46" s="23"/>
      <c r="B46" s="23"/>
      <c r="C46" s="23"/>
      <c r="D46" s="23"/>
      <c r="E46" s="23"/>
      <c r="F46" s="23"/>
      <c r="G46" s="23"/>
      <c r="H46" s="23"/>
    </row>
    <row r="47" spans="1:8">
      <c r="A47" s="23"/>
      <c r="B47" s="23"/>
      <c r="C47" s="23"/>
      <c r="D47" s="23"/>
      <c r="E47" s="23"/>
      <c r="F47" s="23"/>
      <c r="G47" s="23"/>
      <c r="H47" s="23"/>
    </row>
    <row r="48" spans="1:8">
      <c r="A48" s="23"/>
      <c r="B48" s="23"/>
      <c r="C48" s="23"/>
      <c r="D48" s="23"/>
      <c r="E48" s="23"/>
      <c r="F48" s="23"/>
      <c r="G48" s="23"/>
      <c r="H48" s="23"/>
    </row>
    <row r="49" spans="1:8">
      <c r="A49" s="23"/>
      <c r="B49" s="23"/>
      <c r="C49" s="23"/>
      <c r="D49" s="23"/>
      <c r="E49" s="23"/>
      <c r="F49" s="23"/>
      <c r="G49" s="23"/>
      <c r="H49" s="23"/>
    </row>
    <row r="50" spans="1:8">
      <c r="A50" s="23"/>
      <c r="B50" s="23"/>
      <c r="C50" s="23"/>
      <c r="D50" s="23"/>
      <c r="E50" s="23"/>
      <c r="F50" s="23"/>
      <c r="G50" s="23"/>
      <c r="H50" s="23"/>
    </row>
  </sheetData>
  <dataValidations count="4">
    <dataValidation type="list" allowBlank="1" showInputMessage="1" showErrorMessage="1" sqref="B2:B50" xr:uid="{00000000-0002-0000-0800-000000000000}">
      <formula1>Región</formula1>
    </dataValidation>
    <dataValidation type="list" allowBlank="1" showInputMessage="1" showErrorMessage="1" sqref="D2:D50" xr:uid="{00000000-0002-0000-0800-000001000000}">
      <formula1>INDIRECT(C2)</formula1>
    </dataValidation>
    <dataValidation type="list" allowBlank="1" showInputMessage="1" showErrorMessage="1" sqref="C3:C50" xr:uid="{00000000-0002-0000-0800-000002000000}">
      <formula1>ProgramasObs</formula1>
    </dataValidation>
    <dataValidation type="list" allowBlank="1" showInputMessage="1" showErrorMessage="1" sqref="C2" xr:uid="{00000000-0002-0000-0800-000003000000}">
      <formula1>Programas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431"/>
  <sheetViews>
    <sheetView topLeftCell="A88" zoomScaleNormal="100" workbookViewId="0">
      <selection activeCell="A104" sqref="A104:B105"/>
    </sheetView>
  </sheetViews>
  <sheetFormatPr defaultColWidth="11.42578125" defaultRowHeight="15"/>
  <cols>
    <col min="1" max="1" width="57.7109375" bestFit="1" customWidth="1"/>
    <col min="2" max="2" width="63.85546875" bestFit="1" customWidth="1"/>
    <col min="3" max="4" width="15.7109375" customWidth="1"/>
    <col min="5" max="5" width="43.140625" customWidth="1"/>
    <col min="6" max="6" width="49.85546875" bestFit="1" customWidth="1"/>
    <col min="7" max="7" width="34.5703125" customWidth="1"/>
    <col min="8" max="8" width="33.140625" bestFit="1" customWidth="1"/>
    <col min="9" max="9" width="15.7109375" customWidth="1"/>
    <col min="10" max="10" width="32.7109375" customWidth="1"/>
    <col min="11" max="11" width="23" customWidth="1"/>
    <col min="12" max="16" width="15.7109375" customWidth="1"/>
  </cols>
  <sheetData>
    <row r="1" spans="1:26">
      <c r="U1" t="s">
        <v>1520</v>
      </c>
      <c r="V1" t="s">
        <v>1521</v>
      </c>
      <c r="Z1" t="s">
        <v>1522</v>
      </c>
    </row>
    <row r="2" spans="1:26">
      <c r="A2" t="s">
        <v>32</v>
      </c>
      <c r="B2" t="s">
        <v>12</v>
      </c>
      <c r="C2" t="s">
        <v>16</v>
      </c>
      <c r="D2" t="s">
        <v>67</v>
      </c>
      <c r="E2" t="s">
        <v>19</v>
      </c>
      <c r="F2" t="s">
        <v>21</v>
      </c>
      <c r="G2" t="s">
        <v>23</v>
      </c>
      <c r="H2" t="s">
        <v>24</v>
      </c>
      <c r="I2" t="s">
        <v>26</v>
      </c>
      <c r="J2" t="s">
        <v>68</v>
      </c>
      <c r="K2" t="s">
        <v>69</v>
      </c>
      <c r="L2" t="s">
        <v>27</v>
      </c>
      <c r="M2" t="s">
        <v>29</v>
      </c>
      <c r="N2" t="s">
        <v>30</v>
      </c>
      <c r="O2" t="s">
        <v>31</v>
      </c>
      <c r="P2" t="s">
        <v>34</v>
      </c>
      <c r="S2" s="14"/>
      <c r="U2">
        <v>1</v>
      </c>
      <c r="V2">
        <v>1</v>
      </c>
      <c r="Z2" s="14">
        <v>44562</v>
      </c>
    </row>
    <row r="3" spans="1:26">
      <c r="A3" t="s">
        <v>1314</v>
      </c>
      <c r="B3" t="s">
        <v>148</v>
      </c>
      <c r="C3" t="s">
        <v>192</v>
      </c>
      <c r="D3" t="s">
        <v>236</v>
      </c>
      <c r="E3" t="s">
        <v>282</v>
      </c>
      <c r="F3" t="s">
        <v>384</v>
      </c>
      <c r="G3" t="s">
        <v>459</v>
      </c>
      <c r="H3" t="s">
        <v>549</v>
      </c>
      <c r="I3" t="s">
        <v>655</v>
      </c>
      <c r="J3" t="s">
        <v>834</v>
      </c>
      <c r="K3" t="s">
        <v>846</v>
      </c>
      <c r="L3" t="s">
        <v>944</v>
      </c>
      <c r="M3" t="s">
        <v>988</v>
      </c>
      <c r="N3" t="s">
        <v>1041</v>
      </c>
      <c r="O3" t="s">
        <v>1255</v>
      </c>
      <c r="P3" t="s">
        <v>1349</v>
      </c>
      <c r="S3" s="14"/>
      <c r="U3">
        <v>2</v>
      </c>
      <c r="V3">
        <v>2</v>
      </c>
      <c r="Z3" s="14">
        <v>44563</v>
      </c>
    </row>
    <row r="4" spans="1:26">
      <c r="A4" t="s">
        <v>1331</v>
      </c>
      <c r="B4" t="s">
        <v>125</v>
      </c>
      <c r="C4" t="s">
        <v>206</v>
      </c>
      <c r="D4" t="s">
        <v>255</v>
      </c>
      <c r="E4" t="s">
        <v>286</v>
      </c>
      <c r="F4" t="s">
        <v>391</v>
      </c>
      <c r="G4" t="s">
        <v>463</v>
      </c>
      <c r="H4" t="s">
        <v>1523</v>
      </c>
      <c r="I4" t="s">
        <v>682</v>
      </c>
      <c r="J4" t="s">
        <v>815</v>
      </c>
      <c r="K4" t="s">
        <v>867</v>
      </c>
      <c r="L4" t="s">
        <v>977</v>
      </c>
      <c r="M4" t="s">
        <v>1524</v>
      </c>
      <c r="N4" t="s">
        <v>1026</v>
      </c>
      <c r="O4" t="s">
        <v>1286</v>
      </c>
      <c r="P4" t="s">
        <v>1361</v>
      </c>
      <c r="S4" s="14"/>
      <c r="U4">
        <v>3</v>
      </c>
      <c r="V4">
        <v>3</v>
      </c>
      <c r="Z4" s="14">
        <v>44564</v>
      </c>
    </row>
    <row r="5" spans="1:26">
      <c r="A5" t="s">
        <v>1329</v>
      </c>
      <c r="B5" t="s">
        <v>135</v>
      </c>
      <c r="C5" t="s">
        <v>216</v>
      </c>
      <c r="D5" t="s">
        <v>240</v>
      </c>
      <c r="E5" t="s">
        <v>305</v>
      </c>
      <c r="F5" t="s">
        <v>422</v>
      </c>
      <c r="G5" t="s">
        <v>464</v>
      </c>
      <c r="H5" t="s">
        <v>552</v>
      </c>
      <c r="I5" t="s">
        <v>666</v>
      </c>
      <c r="J5" t="s">
        <v>818</v>
      </c>
      <c r="K5" t="s">
        <v>868</v>
      </c>
      <c r="L5" t="s">
        <v>948</v>
      </c>
      <c r="M5" t="s">
        <v>1525</v>
      </c>
      <c r="N5" t="s">
        <v>1061</v>
      </c>
      <c r="O5" t="s">
        <v>1282</v>
      </c>
      <c r="P5" t="s">
        <v>1352</v>
      </c>
      <c r="S5" s="14"/>
      <c r="U5">
        <v>4</v>
      </c>
      <c r="V5">
        <v>4</v>
      </c>
      <c r="Z5" s="14">
        <v>44565</v>
      </c>
    </row>
    <row r="6" spans="1:26">
      <c r="A6" t="s">
        <v>1337</v>
      </c>
      <c r="B6" t="s">
        <v>139</v>
      </c>
      <c r="C6" t="s">
        <v>205</v>
      </c>
      <c r="D6" t="s">
        <v>256</v>
      </c>
      <c r="E6" t="s">
        <v>279</v>
      </c>
      <c r="F6" t="s">
        <v>1526</v>
      </c>
      <c r="G6" t="s">
        <v>494</v>
      </c>
      <c r="H6" t="s">
        <v>1527</v>
      </c>
      <c r="I6" t="s">
        <v>687</v>
      </c>
      <c r="J6" t="s">
        <v>821</v>
      </c>
      <c r="K6" t="s">
        <v>869</v>
      </c>
      <c r="L6" t="s">
        <v>965</v>
      </c>
      <c r="M6" t="s">
        <v>1528</v>
      </c>
      <c r="N6" t="s">
        <v>1040</v>
      </c>
      <c r="O6" t="s">
        <v>1262</v>
      </c>
      <c r="P6" t="s">
        <v>1374</v>
      </c>
      <c r="S6" s="14"/>
      <c r="U6">
        <v>5</v>
      </c>
      <c r="V6">
        <v>5</v>
      </c>
      <c r="Z6" s="14">
        <v>44566</v>
      </c>
    </row>
    <row r="7" spans="1:26">
      <c r="A7" t="s">
        <v>170</v>
      </c>
      <c r="B7" t="s">
        <v>163</v>
      </c>
      <c r="C7" t="s">
        <v>197</v>
      </c>
      <c r="D7" t="s">
        <v>259</v>
      </c>
      <c r="E7" t="s">
        <v>306</v>
      </c>
      <c r="F7" t="s">
        <v>367</v>
      </c>
      <c r="G7" t="s">
        <v>493</v>
      </c>
      <c r="H7" t="s">
        <v>1529</v>
      </c>
      <c r="I7" t="s">
        <v>646</v>
      </c>
      <c r="J7" t="s">
        <v>810</v>
      </c>
      <c r="K7" t="s">
        <v>870</v>
      </c>
      <c r="L7" t="s">
        <v>1530</v>
      </c>
      <c r="M7" t="s">
        <v>1004</v>
      </c>
      <c r="N7" t="s">
        <v>1022</v>
      </c>
      <c r="O7" t="s">
        <v>1281</v>
      </c>
      <c r="P7" t="s">
        <v>1373</v>
      </c>
      <c r="S7" s="14"/>
      <c r="U7">
        <v>6</v>
      </c>
      <c r="V7">
        <v>6</v>
      </c>
      <c r="Z7" s="14">
        <v>44567</v>
      </c>
    </row>
    <row r="8" spans="1:26">
      <c r="A8" t="s">
        <v>1531</v>
      </c>
      <c r="B8" t="s">
        <v>146</v>
      </c>
      <c r="C8" t="s">
        <v>1532</v>
      </c>
      <c r="D8" t="s">
        <v>241</v>
      </c>
      <c r="E8" t="s">
        <v>307</v>
      </c>
      <c r="F8" t="s">
        <v>364</v>
      </c>
      <c r="G8" t="s">
        <v>447</v>
      </c>
      <c r="H8" t="s">
        <v>1533</v>
      </c>
      <c r="I8" t="s">
        <v>690</v>
      </c>
      <c r="J8" t="s">
        <v>823</v>
      </c>
      <c r="K8" t="s">
        <v>860</v>
      </c>
      <c r="L8" t="s">
        <v>961</v>
      </c>
      <c r="M8" t="s">
        <v>1534</v>
      </c>
      <c r="N8" t="s">
        <v>1030</v>
      </c>
      <c r="O8" t="s">
        <v>1267</v>
      </c>
      <c r="P8" t="s">
        <v>1375</v>
      </c>
      <c r="S8" s="14"/>
      <c r="U8">
        <v>7</v>
      </c>
      <c r="V8">
        <v>7</v>
      </c>
      <c r="Z8" s="14">
        <v>44568</v>
      </c>
    </row>
    <row r="9" spans="1:26">
      <c r="A9" t="s">
        <v>1531</v>
      </c>
      <c r="B9" t="s">
        <v>167</v>
      </c>
      <c r="C9" t="s">
        <v>209</v>
      </c>
      <c r="D9" t="s">
        <v>261</v>
      </c>
      <c r="E9" t="s">
        <v>290</v>
      </c>
      <c r="F9" t="s">
        <v>373</v>
      </c>
      <c r="G9" t="s">
        <v>499</v>
      </c>
      <c r="H9" t="s">
        <v>561</v>
      </c>
      <c r="I9" t="s">
        <v>677</v>
      </c>
      <c r="J9" t="s">
        <v>812</v>
      </c>
      <c r="K9" t="s">
        <v>871</v>
      </c>
      <c r="L9" t="s">
        <v>951</v>
      </c>
      <c r="M9" t="s">
        <v>994</v>
      </c>
      <c r="N9" t="s">
        <v>1073</v>
      </c>
      <c r="O9" t="s">
        <v>1272</v>
      </c>
      <c r="P9" t="s">
        <v>1357</v>
      </c>
      <c r="S9" s="14"/>
      <c r="U9">
        <v>8</v>
      </c>
      <c r="V9">
        <v>8</v>
      </c>
      <c r="Z9" s="14">
        <v>44569</v>
      </c>
    </row>
    <row r="10" spans="1:26">
      <c r="A10" t="s">
        <v>1531</v>
      </c>
      <c r="B10" t="s">
        <v>170</v>
      </c>
      <c r="C10" t="s">
        <v>195</v>
      </c>
      <c r="D10" t="s">
        <v>243</v>
      </c>
      <c r="E10" t="s">
        <v>309</v>
      </c>
      <c r="F10" t="s">
        <v>1535</v>
      </c>
      <c r="G10" t="s">
        <v>451</v>
      </c>
      <c r="H10" t="s">
        <v>1536</v>
      </c>
      <c r="I10" t="s">
        <v>693</v>
      </c>
      <c r="J10" t="s">
        <v>824</v>
      </c>
      <c r="K10" t="s">
        <v>872</v>
      </c>
      <c r="L10" t="s">
        <v>984</v>
      </c>
      <c r="M10" t="s">
        <v>1537</v>
      </c>
      <c r="N10" t="s">
        <v>1076</v>
      </c>
      <c r="O10" t="s">
        <v>1259</v>
      </c>
      <c r="P10" t="s">
        <v>1390</v>
      </c>
      <c r="S10" s="14"/>
      <c r="U10">
        <v>9</v>
      </c>
      <c r="V10">
        <v>9</v>
      </c>
      <c r="Z10" s="14">
        <v>44570</v>
      </c>
    </row>
    <row r="11" spans="1:26">
      <c r="A11" t="s">
        <v>1531</v>
      </c>
      <c r="B11" t="s">
        <v>1531</v>
      </c>
      <c r="C11" t="s">
        <v>210</v>
      </c>
      <c r="D11" t="s">
        <v>242</v>
      </c>
      <c r="E11" t="s">
        <v>292</v>
      </c>
      <c r="F11" t="s">
        <v>380</v>
      </c>
      <c r="G11" t="s">
        <v>490</v>
      </c>
      <c r="H11" t="s">
        <v>553</v>
      </c>
      <c r="I11" t="s">
        <v>671</v>
      </c>
      <c r="J11" t="s">
        <v>813</v>
      </c>
      <c r="K11" t="s">
        <v>873</v>
      </c>
      <c r="L11" t="s">
        <v>975</v>
      </c>
      <c r="M11" t="s">
        <v>1538</v>
      </c>
      <c r="N11" t="s">
        <v>1085</v>
      </c>
      <c r="O11" t="s">
        <v>1278</v>
      </c>
      <c r="P11" t="s">
        <v>1371</v>
      </c>
      <c r="S11" s="14"/>
      <c r="U11">
        <v>10</v>
      </c>
      <c r="V11">
        <v>10</v>
      </c>
      <c r="Z11" s="14">
        <v>44571</v>
      </c>
    </row>
    <row r="12" spans="1:26">
      <c r="A12" t="s">
        <v>1531</v>
      </c>
      <c r="B12" t="s">
        <v>1531</v>
      </c>
      <c r="C12" t="s">
        <v>170</v>
      </c>
      <c r="D12" t="s">
        <v>170</v>
      </c>
      <c r="E12" t="s">
        <v>310</v>
      </c>
      <c r="F12" t="s">
        <v>356</v>
      </c>
      <c r="G12" t="s">
        <v>485</v>
      </c>
      <c r="H12" t="s">
        <v>554</v>
      </c>
      <c r="I12" t="s">
        <v>650</v>
      </c>
      <c r="J12" t="s">
        <v>826</v>
      </c>
      <c r="K12" t="s">
        <v>850</v>
      </c>
      <c r="L12" t="s">
        <v>940</v>
      </c>
      <c r="M12" t="s">
        <v>992</v>
      </c>
      <c r="N12" t="s">
        <v>1090</v>
      </c>
      <c r="O12" t="s">
        <v>1279</v>
      </c>
      <c r="P12" t="s">
        <v>1369</v>
      </c>
      <c r="S12" s="14"/>
      <c r="U12">
        <v>11</v>
      </c>
      <c r="V12">
        <v>11</v>
      </c>
      <c r="Z12" s="14">
        <v>44572</v>
      </c>
    </row>
    <row r="13" spans="1:26">
      <c r="A13" t="s">
        <v>1531</v>
      </c>
      <c r="B13" t="s">
        <v>1531</v>
      </c>
      <c r="C13" t="s">
        <v>1531</v>
      </c>
      <c r="D13" t="s">
        <v>1531</v>
      </c>
      <c r="E13" t="s">
        <v>287</v>
      </c>
      <c r="F13" t="s">
        <v>359</v>
      </c>
      <c r="G13" t="s">
        <v>491</v>
      </c>
      <c r="H13" t="s">
        <v>569</v>
      </c>
      <c r="I13" t="s">
        <v>713</v>
      </c>
      <c r="J13" t="s">
        <v>827</v>
      </c>
      <c r="K13" t="s">
        <v>926</v>
      </c>
      <c r="L13" t="s">
        <v>170</v>
      </c>
      <c r="M13" t="s">
        <v>1539</v>
      </c>
      <c r="N13" t="s">
        <v>1066</v>
      </c>
      <c r="O13" t="s">
        <v>1280</v>
      </c>
      <c r="P13" t="s">
        <v>1367</v>
      </c>
      <c r="S13" s="14"/>
      <c r="U13">
        <v>12</v>
      </c>
      <c r="V13">
        <v>12</v>
      </c>
      <c r="Z13" s="14">
        <v>44573</v>
      </c>
    </row>
    <row r="14" spans="1:26">
      <c r="A14" t="s">
        <v>1531</v>
      </c>
      <c r="B14" t="s">
        <v>1531</v>
      </c>
      <c r="C14" t="s">
        <v>1531</v>
      </c>
      <c r="D14" t="s">
        <v>1531</v>
      </c>
      <c r="E14" t="s">
        <v>312</v>
      </c>
      <c r="F14" t="s">
        <v>381</v>
      </c>
      <c r="G14" t="s">
        <v>497</v>
      </c>
      <c r="H14" t="s">
        <v>1540</v>
      </c>
      <c r="I14" t="s">
        <v>656</v>
      </c>
      <c r="J14" t="s">
        <v>828</v>
      </c>
      <c r="K14" t="s">
        <v>932</v>
      </c>
      <c r="M14" t="s">
        <v>170</v>
      </c>
      <c r="N14" t="s">
        <v>1021</v>
      </c>
      <c r="O14" t="s">
        <v>1275</v>
      </c>
      <c r="P14" t="s">
        <v>1380</v>
      </c>
      <c r="S14" s="14"/>
      <c r="U14">
        <v>13</v>
      </c>
      <c r="V14">
        <v>13</v>
      </c>
      <c r="Z14" s="14">
        <v>44574</v>
      </c>
    </row>
    <row r="15" spans="1:26">
      <c r="A15" t="s">
        <v>1531</v>
      </c>
      <c r="B15" t="s">
        <v>1531</v>
      </c>
      <c r="C15" t="s">
        <v>1531</v>
      </c>
      <c r="D15" t="s">
        <v>1531</v>
      </c>
      <c r="E15" t="s">
        <v>302</v>
      </c>
      <c r="F15" t="s">
        <v>342</v>
      </c>
      <c r="G15" t="s">
        <v>498</v>
      </c>
      <c r="H15" t="s">
        <v>1541</v>
      </c>
      <c r="I15" t="s">
        <v>660</v>
      </c>
      <c r="J15" t="s">
        <v>830</v>
      </c>
      <c r="K15" t="s">
        <v>925</v>
      </c>
      <c r="N15" t="s">
        <v>1123</v>
      </c>
      <c r="O15" t="s">
        <v>170</v>
      </c>
      <c r="P15" t="s">
        <v>1354</v>
      </c>
      <c r="S15" s="14"/>
      <c r="U15">
        <v>14</v>
      </c>
      <c r="V15">
        <v>14</v>
      </c>
      <c r="Z15" s="14">
        <v>44575</v>
      </c>
    </row>
    <row r="16" spans="1:26">
      <c r="A16" t="s">
        <v>1531</v>
      </c>
      <c r="B16" t="s">
        <v>1531</v>
      </c>
      <c r="C16" t="s">
        <v>1531</v>
      </c>
      <c r="D16" t="s">
        <v>1531</v>
      </c>
      <c r="E16" t="s">
        <v>313</v>
      </c>
      <c r="F16" t="s">
        <v>343</v>
      </c>
      <c r="G16" t="s">
        <v>489</v>
      </c>
      <c r="H16" t="s">
        <v>566</v>
      </c>
      <c r="I16" t="s">
        <v>699</v>
      </c>
      <c r="J16" t="s">
        <v>803</v>
      </c>
      <c r="K16" t="s">
        <v>924</v>
      </c>
      <c r="N16" t="s">
        <v>1106</v>
      </c>
      <c r="O16" t="s">
        <v>1531</v>
      </c>
      <c r="P16" t="s">
        <v>1358</v>
      </c>
      <c r="S16" s="14"/>
      <c r="U16">
        <v>15</v>
      </c>
      <c r="Z16" s="14">
        <v>44576</v>
      </c>
    </row>
    <row r="17" spans="1:26">
      <c r="A17" t="s">
        <v>1531</v>
      </c>
      <c r="B17" t="s">
        <v>1531</v>
      </c>
      <c r="C17" t="s">
        <v>1531</v>
      </c>
      <c r="D17" t="s">
        <v>1531</v>
      </c>
      <c r="E17" t="s">
        <v>314</v>
      </c>
      <c r="F17" t="s">
        <v>432</v>
      </c>
      <c r="G17" t="s">
        <v>453</v>
      </c>
      <c r="H17" t="s">
        <v>1542</v>
      </c>
      <c r="I17" t="s">
        <v>712</v>
      </c>
      <c r="J17" t="s">
        <v>831</v>
      </c>
      <c r="K17" t="s">
        <v>933</v>
      </c>
      <c r="N17" t="s">
        <v>1109</v>
      </c>
      <c r="O17" t="s">
        <v>1531</v>
      </c>
      <c r="P17" t="s">
        <v>1355</v>
      </c>
      <c r="S17" s="14"/>
      <c r="U17">
        <v>16</v>
      </c>
      <c r="Z17" s="14">
        <v>44577</v>
      </c>
    </row>
    <row r="18" spans="1:26">
      <c r="A18" t="s">
        <v>1531</v>
      </c>
      <c r="B18" t="s">
        <v>1531</v>
      </c>
      <c r="C18" t="s">
        <v>1531</v>
      </c>
      <c r="D18" t="s">
        <v>1531</v>
      </c>
      <c r="E18" t="s">
        <v>170</v>
      </c>
      <c r="F18" t="s">
        <v>338</v>
      </c>
      <c r="G18" t="s">
        <v>487</v>
      </c>
      <c r="H18" t="s">
        <v>563</v>
      </c>
      <c r="I18" t="s">
        <v>700</v>
      </c>
      <c r="J18" t="s">
        <v>833</v>
      </c>
      <c r="K18" t="s">
        <v>928</v>
      </c>
      <c r="N18" t="s">
        <v>1081</v>
      </c>
      <c r="O18" t="s">
        <v>1531</v>
      </c>
      <c r="P18" t="s">
        <v>1366</v>
      </c>
      <c r="S18" s="14"/>
      <c r="U18">
        <v>17</v>
      </c>
      <c r="Z18" s="14">
        <v>44578</v>
      </c>
    </row>
    <row r="19" spans="1:26">
      <c r="A19" t="s">
        <v>71</v>
      </c>
      <c r="B19" t="s">
        <v>71</v>
      </c>
      <c r="C19" t="s">
        <v>1531</v>
      </c>
      <c r="D19" t="s">
        <v>1531</v>
      </c>
      <c r="E19" t="s">
        <v>1531</v>
      </c>
      <c r="F19" t="s">
        <v>431</v>
      </c>
      <c r="G19" t="s">
        <v>495</v>
      </c>
      <c r="H19" t="s">
        <v>581</v>
      </c>
      <c r="I19" t="s">
        <v>701</v>
      </c>
      <c r="J19" t="s">
        <v>835</v>
      </c>
      <c r="K19" t="s">
        <v>930</v>
      </c>
      <c r="N19" t="s">
        <v>1027</v>
      </c>
      <c r="O19" t="s">
        <v>1531</v>
      </c>
      <c r="P19" t="s">
        <v>1372</v>
      </c>
      <c r="S19" s="14"/>
      <c r="U19">
        <v>18</v>
      </c>
      <c r="Z19" s="14">
        <v>44579</v>
      </c>
    </row>
    <row r="20" spans="1:26">
      <c r="D20" t="s">
        <v>1531</v>
      </c>
      <c r="E20" t="s">
        <v>1531</v>
      </c>
      <c r="F20" t="s">
        <v>388</v>
      </c>
      <c r="G20" t="s">
        <v>472</v>
      </c>
      <c r="H20" t="s">
        <v>583</v>
      </c>
      <c r="I20" t="s">
        <v>670</v>
      </c>
      <c r="J20" t="s">
        <v>836</v>
      </c>
      <c r="K20" t="s">
        <v>927</v>
      </c>
      <c r="N20" t="s">
        <v>1071</v>
      </c>
      <c r="O20" t="s">
        <v>1531</v>
      </c>
      <c r="P20" t="s">
        <v>1386</v>
      </c>
      <c r="S20" s="14"/>
      <c r="U20">
        <v>19</v>
      </c>
      <c r="Z20" s="14">
        <v>44580</v>
      </c>
    </row>
    <row r="21" spans="1:26">
      <c r="A21" t="s">
        <v>12</v>
      </c>
      <c r="B21" t="s">
        <v>253</v>
      </c>
      <c r="C21" t="s">
        <v>253</v>
      </c>
      <c r="D21" t="s">
        <v>1531</v>
      </c>
      <c r="E21" t="s">
        <v>1531</v>
      </c>
      <c r="F21" t="s">
        <v>386</v>
      </c>
      <c r="G21" t="s">
        <v>510</v>
      </c>
      <c r="H21" t="s">
        <v>580</v>
      </c>
      <c r="I21" t="s">
        <v>702</v>
      </c>
      <c r="J21" t="s">
        <v>838</v>
      </c>
      <c r="K21" t="s">
        <v>931</v>
      </c>
      <c r="N21" t="s">
        <v>1078</v>
      </c>
      <c r="O21" t="s">
        <v>1531</v>
      </c>
      <c r="P21" t="s">
        <v>1353</v>
      </c>
      <c r="S21" s="14"/>
      <c r="U21">
        <v>20</v>
      </c>
      <c r="Z21" s="14">
        <v>44581</v>
      </c>
    </row>
    <row r="22" spans="1:26">
      <c r="A22" t="s">
        <v>16</v>
      </c>
      <c r="B22" t="s">
        <v>271</v>
      </c>
      <c r="C22" t="s">
        <v>271</v>
      </c>
      <c r="D22" t="s">
        <v>1531</v>
      </c>
      <c r="E22" t="s">
        <v>1531</v>
      </c>
      <c r="F22" t="s">
        <v>351</v>
      </c>
      <c r="G22" t="s">
        <v>468</v>
      </c>
      <c r="H22" t="s">
        <v>582</v>
      </c>
      <c r="I22" t="s">
        <v>705</v>
      </c>
      <c r="J22" t="s">
        <v>839</v>
      </c>
      <c r="K22" t="s">
        <v>874</v>
      </c>
      <c r="N22" t="s">
        <v>1072</v>
      </c>
      <c r="O22" t="s">
        <v>1531</v>
      </c>
      <c r="P22" t="s">
        <v>1393</v>
      </c>
      <c r="S22" s="14"/>
      <c r="U22">
        <v>21</v>
      </c>
      <c r="Z22" s="14">
        <v>44582</v>
      </c>
    </row>
    <row r="23" spans="1:26">
      <c r="A23" t="s">
        <v>67</v>
      </c>
      <c r="B23" t="s">
        <v>254</v>
      </c>
      <c r="C23" t="s">
        <v>254</v>
      </c>
      <c r="D23" t="s">
        <v>1531</v>
      </c>
      <c r="E23" t="s">
        <v>1531</v>
      </c>
      <c r="F23" t="s">
        <v>387</v>
      </c>
      <c r="G23" t="s">
        <v>540</v>
      </c>
      <c r="H23" t="s">
        <v>579</v>
      </c>
      <c r="I23" t="s">
        <v>706</v>
      </c>
      <c r="J23" t="s">
        <v>801</v>
      </c>
      <c r="K23" t="s">
        <v>913</v>
      </c>
      <c r="N23" t="s">
        <v>1025</v>
      </c>
      <c r="O23" t="s">
        <v>1531</v>
      </c>
      <c r="P23" t="s">
        <v>1388</v>
      </c>
      <c r="S23" s="14"/>
      <c r="U23">
        <v>22</v>
      </c>
      <c r="Z23" s="14">
        <v>44583</v>
      </c>
    </row>
    <row r="24" spans="1:26">
      <c r="A24" t="s">
        <v>19</v>
      </c>
      <c r="B24" t="s">
        <v>1006</v>
      </c>
      <c r="C24" t="s">
        <v>1006</v>
      </c>
      <c r="D24" t="s">
        <v>1531</v>
      </c>
      <c r="E24" t="s">
        <v>1531</v>
      </c>
      <c r="F24" t="s">
        <v>348</v>
      </c>
      <c r="G24" t="s">
        <v>512</v>
      </c>
      <c r="H24" t="s">
        <v>562</v>
      </c>
      <c r="I24" t="s">
        <v>676</v>
      </c>
      <c r="J24" t="s">
        <v>794</v>
      </c>
      <c r="K24" t="s">
        <v>916</v>
      </c>
      <c r="N24" t="s">
        <v>1069</v>
      </c>
      <c r="O24" t="s">
        <v>1531</v>
      </c>
      <c r="P24" t="s">
        <v>170</v>
      </c>
      <c r="S24" s="14"/>
      <c r="U24">
        <v>23</v>
      </c>
      <c r="Z24" s="14">
        <v>44584</v>
      </c>
    </row>
    <row r="25" spans="1:26">
      <c r="A25" t="s">
        <v>21</v>
      </c>
      <c r="B25" t="s">
        <v>437</v>
      </c>
      <c r="C25" t="s">
        <v>437</v>
      </c>
      <c r="D25" t="s">
        <v>1531</v>
      </c>
      <c r="E25" t="s">
        <v>1531</v>
      </c>
      <c r="F25" t="s">
        <v>352</v>
      </c>
      <c r="G25" t="s">
        <v>467</v>
      </c>
      <c r="H25" t="s">
        <v>567</v>
      </c>
      <c r="I25" t="s">
        <v>651</v>
      </c>
      <c r="J25" t="s">
        <v>817</v>
      </c>
      <c r="K25" t="s">
        <v>856</v>
      </c>
      <c r="N25" t="s">
        <v>1124</v>
      </c>
      <c r="O25" t="s">
        <v>1531</v>
      </c>
      <c r="S25" s="14"/>
      <c r="U25">
        <v>24</v>
      </c>
      <c r="Z25" s="14">
        <v>44585</v>
      </c>
    </row>
    <row r="26" spans="1:26">
      <c r="A26" t="s">
        <v>23</v>
      </c>
      <c r="B26" t="s">
        <v>793</v>
      </c>
      <c r="C26" t="s">
        <v>793</v>
      </c>
      <c r="D26" t="s">
        <v>1531</v>
      </c>
      <c r="E26" t="s">
        <v>1531</v>
      </c>
      <c r="F26" t="s">
        <v>426</v>
      </c>
      <c r="G26" t="s">
        <v>454</v>
      </c>
      <c r="H26" t="s">
        <v>559</v>
      </c>
      <c r="I26" t="s">
        <v>707</v>
      </c>
      <c r="J26" t="s">
        <v>820</v>
      </c>
      <c r="K26" t="s">
        <v>852</v>
      </c>
      <c r="N26" t="s">
        <v>1065</v>
      </c>
      <c r="O26" t="s">
        <v>1531</v>
      </c>
      <c r="S26" s="14"/>
      <c r="U26">
        <v>25</v>
      </c>
      <c r="Z26" s="14">
        <v>44586</v>
      </c>
    </row>
    <row r="27" spans="1:26">
      <c r="A27" t="s">
        <v>24</v>
      </c>
      <c r="B27" t="s">
        <v>1304</v>
      </c>
      <c r="C27" t="s">
        <v>1304</v>
      </c>
      <c r="D27" t="s">
        <v>1531</v>
      </c>
      <c r="E27" t="s">
        <v>1531</v>
      </c>
      <c r="F27" t="s">
        <v>355</v>
      </c>
      <c r="G27" t="s">
        <v>503</v>
      </c>
      <c r="H27" t="s">
        <v>558</v>
      </c>
      <c r="I27" t="s">
        <v>678</v>
      </c>
      <c r="J27" t="s">
        <v>805</v>
      </c>
      <c r="K27" t="s">
        <v>917</v>
      </c>
      <c r="N27" t="s">
        <v>1077</v>
      </c>
      <c r="O27" t="s">
        <v>1531</v>
      </c>
      <c r="S27" s="14"/>
      <c r="U27">
        <v>26</v>
      </c>
      <c r="Z27" s="14">
        <v>44587</v>
      </c>
    </row>
    <row r="28" spans="1:26">
      <c r="A28" t="s">
        <v>26</v>
      </c>
      <c r="B28" t="s">
        <v>715</v>
      </c>
      <c r="C28" t="s">
        <v>715</v>
      </c>
      <c r="D28" t="s">
        <v>1531</v>
      </c>
      <c r="E28" t="s">
        <v>1531</v>
      </c>
      <c r="F28" t="s">
        <v>425</v>
      </c>
      <c r="G28" t="s">
        <v>465</v>
      </c>
      <c r="H28" t="s">
        <v>1543</v>
      </c>
      <c r="I28" t="s">
        <v>708</v>
      </c>
      <c r="J28" t="s">
        <v>807</v>
      </c>
      <c r="K28" t="s">
        <v>858</v>
      </c>
      <c r="N28" t="s">
        <v>1031</v>
      </c>
      <c r="O28" t="s">
        <v>1531</v>
      </c>
      <c r="S28" s="14"/>
      <c r="U28">
        <v>27</v>
      </c>
      <c r="Z28" s="14">
        <v>44588</v>
      </c>
    </row>
    <row r="29" spans="1:26">
      <c r="A29" t="s">
        <v>68</v>
      </c>
      <c r="B29" t="s">
        <v>1307</v>
      </c>
      <c r="C29" t="s">
        <v>1307</v>
      </c>
      <c r="D29" t="s">
        <v>1531</v>
      </c>
      <c r="E29" t="s">
        <v>1531</v>
      </c>
      <c r="F29" t="s">
        <v>424</v>
      </c>
      <c r="G29" t="s">
        <v>458</v>
      </c>
      <c r="H29" t="s">
        <v>557</v>
      </c>
      <c r="I29" t="s">
        <v>654</v>
      </c>
      <c r="J29" t="s">
        <v>825</v>
      </c>
      <c r="K29" t="s">
        <v>936</v>
      </c>
      <c r="N29" t="s">
        <v>1037</v>
      </c>
      <c r="O29" t="s">
        <v>1531</v>
      </c>
      <c r="S29" s="14"/>
      <c r="U29">
        <v>28</v>
      </c>
      <c r="Z29" s="14">
        <v>44589</v>
      </c>
    </row>
    <row r="30" spans="1:26">
      <c r="A30" t="s">
        <v>69</v>
      </c>
      <c r="B30" t="s">
        <v>1309</v>
      </c>
      <c r="C30" t="s">
        <v>1309</v>
      </c>
      <c r="D30" t="s">
        <v>1531</v>
      </c>
      <c r="E30" t="s">
        <v>1531</v>
      </c>
      <c r="F30" t="s">
        <v>423</v>
      </c>
      <c r="G30" t="s">
        <v>456</v>
      </c>
      <c r="H30" t="s">
        <v>1544</v>
      </c>
      <c r="I30" t="s">
        <v>659</v>
      </c>
      <c r="J30" t="s">
        <v>806</v>
      </c>
      <c r="K30" t="s">
        <v>937</v>
      </c>
      <c r="N30" t="s">
        <v>1064</v>
      </c>
      <c r="O30" t="s">
        <v>1531</v>
      </c>
      <c r="S30" s="14"/>
      <c r="U30">
        <v>29</v>
      </c>
      <c r="Z30" s="14">
        <v>44590</v>
      </c>
    </row>
    <row r="31" spans="1:26">
      <c r="A31" t="s">
        <v>27</v>
      </c>
      <c r="B31" t="s">
        <v>1310</v>
      </c>
      <c r="C31" t="s">
        <v>1310</v>
      </c>
      <c r="D31" t="s">
        <v>1531</v>
      </c>
      <c r="E31" t="s">
        <v>1531</v>
      </c>
      <c r="F31" t="s">
        <v>377</v>
      </c>
      <c r="G31" t="s">
        <v>504</v>
      </c>
      <c r="H31" t="s">
        <v>1545</v>
      </c>
      <c r="I31" t="s">
        <v>663</v>
      </c>
      <c r="J31" t="s">
        <v>832</v>
      </c>
      <c r="K31" t="s">
        <v>934</v>
      </c>
      <c r="N31" t="s">
        <v>1070</v>
      </c>
      <c r="O31" t="s">
        <v>1531</v>
      </c>
      <c r="S31" s="14"/>
      <c r="U31">
        <v>30</v>
      </c>
      <c r="Z31" s="14">
        <v>44591</v>
      </c>
    </row>
    <row r="32" spans="1:26">
      <c r="A32" t="s">
        <v>29</v>
      </c>
      <c r="B32" t="s">
        <v>990</v>
      </c>
      <c r="C32" t="s">
        <v>990</v>
      </c>
      <c r="D32" t="s">
        <v>1531</v>
      </c>
      <c r="E32" t="s">
        <v>1531</v>
      </c>
      <c r="F32" t="s">
        <v>347</v>
      </c>
      <c r="G32" t="s">
        <v>507</v>
      </c>
      <c r="H32" t="s">
        <v>555</v>
      </c>
      <c r="I32" t="s">
        <v>709</v>
      </c>
      <c r="J32" t="s">
        <v>798</v>
      </c>
      <c r="K32" t="s">
        <v>885</v>
      </c>
      <c r="N32" t="s">
        <v>1086</v>
      </c>
      <c r="O32" t="s">
        <v>1531</v>
      </c>
      <c r="S32" s="14"/>
      <c r="U32">
        <v>31</v>
      </c>
      <c r="Z32" s="14">
        <v>44592</v>
      </c>
    </row>
    <row r="33" spans="1:26">
      <c r="A33" t="s">
        <v>30</v>
      </c>
      <c r="B33" t="s">
        <v>1296</v>
      </c>
      <c r="C33" t="s">
        <v>1296</v>
      </c>
      <c r="D33" t="s">
        <v>1531</v>
      </c>
      <c r="E33" t="s">
        <v>1531</v>
      </c>
      <c r="F33" t="s">
        <v>344</v>
      </c>
      <c r="G33" t="s">
        <v>501</v>
      </c>
      <c r="H33" t="s">
        <v>170</v>
      </c>
      <c r="I33" t="s">
        <v>672</v>
      </c>
      <c r="J33" t="s">
        <v>837</v>
      </c>
      <c r="K33" t="s">
        <v>944</v>
      </c>
      <c r="N33" t="s">
        <v>1082</v>
      </c>
      <c r="O33" t="s">
        <v>1531</v>
      </c>
      <c r="S33" s="14"/>
      <c r="U33">
        <v>32</v>
      </c>
      <c r="Z33" s="14">
        <v>44593</v>
      </c>
    </row>
    <row r="34" spans="1:26">
      <c r="A34" t="s">
        <v>31</v>
      </c>
      <c r="B34" t="s">
        <v>1258</v>
      </c>
      <c r="C34" t="s">
        <v>1258</v>
      </c>
      <c r="D34" t="s">
        <v>1531</v>
      </c>
      <c r="E34" t="s">
        <v>1531</v>
      </c>
      <c r="F34" t="s">
        <v>428</v>
      </c>
      <c r="G34" t="s">
        <v>506</v>
      </c>
      <c r="I34" t="s">
        <v>710</v>
      </c>
      <c r="J34" t="s">
        <v>799</v>
      </c>
      <c r="K34" t="s">
        <v>1546</v>
      </c>
      <c r="N34" t="s">
        <v>1547</v>
      </c>
      <c r="O34" t="s">
        <v>1531</v>
      </c>
      <c r="S34" s="14"/>
      <c r="U34">
        <v>33</v>
      </c>
      <c r="Z34" s="14">
        <v>44594</v>
      </c>
    </row>
    <row r="35" spans="1:26">
      <c r="A35" t="s">
        <v>32</v>
      </c>
      <c r="B35" t="s">
        <v>1277</v>
      </c>
      <c r="C35" t="s">
        <v>1277</v>
      </c>
      <c r="D35" t="s">
        <v>1531</v>
      </c>
      <c r="E35" t="s">
        <v>1531</v>
      </c>
      <c r="F35" t="s">
        <v>382</v>
      </c>
      <c r="G35" t="s">
        <v>478</v>
      </c>
      <c r="I35" t="s">
        <v>711</v>
      </c>
      <c r="J35" t="s">
        <v>170</v>
      </c>
      <c r="K35" t="s">
        <v>170</v>
      </c>
      <c r="N35" t="s">
        <v>1016</v>
      </c>
      <c r="O35" t="s">
        <v>1531</v>
      </c>
      <c r="S35" s="14"/>
      <c r="U35">
        <v>34</v>
      </c>
      <c r="Z35" s="14">
        <v>44595</v>
      </c>
    </row>
    <row r="36" spans="1:26">
      <c r="A36" t="s">
        <v>34</v>
      </c>
      <c r="B36" t="s">
        <v>1285</v>
      </c>
      <c r="C36" t="s">
        <v>1285</v>
      </c>
      <c r="D36" t="s">
        <v>1531</v>
      </c>
      <c r="E36" t="s">
        <v>1531</v>
      </c>
      <c r="F36" t="s">
        <v>429</v>
      </c>
      <c r="G36" t="s">
        <v>170</v>
      </c>
      <c r="I36" t="s">
        <v>170</v>
      </c>
      <c r="N36" t="s">
        <v>1114</v>
      </c>
      <c r="O36" t="s">
        <v>1531</v>
      </c>
      <c r="S36" s="14"/>
      <c r="U36">
        <v>35</v>
      </c>
      <c r="Z36" s="14">
        <v>44596</v>
      </c>
    </row>
    <row r="37" spans="1:26">
      <c r="A37" t="s">
        <v>1531</v>
      </c>
      <c r="B37" t="s">
        <v>1531</v>
      </c>
      <c r="C37" s="33">
        <v>17</v>
      </c>
      <c r="D37" t="s">
        <v>1531</v>
      </c>
      <c r="E37" t="s">
        <v>1531</v>
      </c>
      <c r="F37" t="s">
        <v>389</v>
      </c>
      <c r="G37" t="s">
        <v>1531</v>
      </c>
      <c r="N37" t="s">
        <v>1115</v>
      </c>
      <c r="O37" t="s">
        <v>1531</v>
      </c>
      <c r="S37" s="14"/>
      <c r="U37">
        <v>36</v>
      </c>
      <c r="Z37" s="14">
        <v>44597</v>
      </c>
    </row>
    <row r="38" spans="1:26">
      <c r="A38" t="s">
        <v>1531</v>
      </c>
      <c r="B38" t="s">
        <v>1531</v>
      </c>
      <c r="C38" s="33">
        <v>18</v>
      </c>
      <c r="D38" t="s">
        <v>1531</v>
      </c>
      <c r="E38" t="s">
        <v>1531</v>
      </c>
      <c r="F38" t="s">
        <v>360</v>
      </c>
      <c r="G38" t="s">
        <v>1531</v>
      </c>
      <c r="N38" t="s">
        <v>1032</v>
      </c>
      <c r="O38" t="s">
        <v>1531</v>
      </c>
      <c r="S38" s="14"/>
      <c r="U38">
        <v>37</v>
      </c>
      <c r="Z38" s="14">
        <v>44598</v>
      </c>
    </row>
    <row r="39" spans="1:26">
      <c r="A39" t="s">
        <v>1531</v>
      </c>
      <c r="B39" t="s">
        <v>1531</v>
      </c>
      <c r="C39" s="33">
        <v>19</v>
      </c>
      <c r="D39" t="s">
        <v>1531</v>
      </c>
      <c r="E39" t="s">
        <v>1531</v>
      </c>
      <c r="F39" t="s">
        <v>363</v>
      </c>
      <c r="G39" t="s">
        <v>1531</v>
      </c>
      <c r="N39" t="s">
        <v>1035</v>
      </c>
      <c r="O39" t="s">
        <v>1531</v>
      </c>
      <c r="S39" s="14"/>
      <c r="U39">
        <v>38</v>
      </c>
      <c r="Z39" s="14">
        <v>44599</v>
      </c>
    </row>
    <row r="40" spans="1:26">
      <c r="A40" t="s">
        <v>1531</v>
      </c>
      <c r="B40" t="s">
        <v>1531</v>
      </c>
      <c r="C40" s="33">
        <v>20</v>
      </c>
      <c r="D40" t="s">
        <v>1531</v>
      </c>
      <c r="E40" t="s">
        <v>1531</v>
      </c>
      <c r="F40" t="s">
        <v>390</v>
      </c>
      <c r="G40" t="s">
        <v>1531</v>
      </c>
      <c r="N40" t="s">
        <v>1036</v>
      </c>
      <c r="O40" t="s">
        <v>1531</v>
      </c>
      <c r="S40" s="14"/>
      <c r="U40">
        <v>39</v>
      </c>
      <c r="Z40" s="14">
        <v>44600</v>
      </c>
    </row>
    <row r="41" spans="1:26">
      <c r="A41" t="s">
        <v>1531</v>
      </c>
      <c r="B41" t="s">
        <v>1531</v>
      </c>
      <c r="C41" s="33">
        <v>21</v>
      </c>
      <c r="D41" t="s">
        <v>1531</v>
      </c>
      <c r="E41" t="s">
        <v>1531</v>
      </c>
      <c r="F41" t="s">
        <v>170</v>
      </c>
      <c r="G41" t="s">
        <v>1531</v>
      </c>
      <c r="N41" t="s">
        <v>1097</v>
      </c>
      <c r="O41" t="s">
        <v>1531</v>
      </c>
      <c r="S41" s="14"/>
      <c r="U41">
        <v>40</v>
      </c>
      <c r="Z41" s="14">
        <v>44601</v>
      </c>
    </row>
    <row r="42" spans="1:26">
      <c r="A42" t="s">
        <v>1531</v>
      </c>
      <c r="B42" t="s">
        <v>1531</v>
      </c>
      <c r="C42" s="33">
        <v>22</v>
      </c>
      <c r="D42" t="s">
        <v>1531</v>
      </c>
      <c r="E42" t="s">
        <v>1531</v>
      </c>
      <c r="F42" t="s">
        <v>1531</v>
      </c>
      <c r="G42" t="s">
        <v>1531</v>
      </c>
      <c r="N42" t="s">
        <v>1056</v>
      </c>
      <c r="O42" t="s">
        <v>1531</v>
      </c>
      <c r="S42" s="14"/>
      <c r="U42">
        <v>41</v>
      </c>
      <c r="Z42" s="14">
        <v>44602</v>
      </c>
    </row>
    <row r="43" spans="1:26">
      <c r="A43" t="s">
        <v>1531</v>
      </c>
      <c r="B43" t="s">
        <v>1531</v>
      </c>
      <c r="C43" s="33">
        <v>23</v>
      </c>
      <c r="D43" t="s">
        <v>1531</v>
      </c>
      <c r="E43" t="s">
        <v>1531</v>
      </c>
      <c r="F43" t="s">
        <v>1531</v>
      </c>
      <c r="G43" t="s">
        <v>1531</v>
      </c>
      <c r="N43" t="s">
        <v>1117</v>
      </c>
      <c r="O43" t="s">
        <v>1531</v>
      </c>
      <c r="S43" s="14"/>
      <c r="U43">
        <v>42</v>
      </c>
      <c r="Z43" s="14">
        <v>44603</v>
      </c>
    </row>
    <row r="44" spans="1:26">
      <c r="A44" t="s">
        <v>1531</v>
      </c>
      <c r="B44" t="s">
        <v>1531</v>
      </c>
      <c r="C44" s="33">
        <v>24</v>
      </c>
      <c r="D44" t="s">
        <v>1531</v>
      </c>
      <c r="E44" t="s">
        <v>1531</v>
      </c>
      <c r="F44" t="s">
        <v>1531</v>
      </c>
      <c r="G44" t="s">
        <v>1531</v>
      </c>
      <c r="N44" t="s">
        <v>1118</v>
      </c>
      <c r="O44" t="s">
        <v>1531</v>
      </c>
      <c r="S44" s="14"/>
      <c r="U44">
        <v>43</v>
      </c>
      <c r="Z44" s="14">
        <v>44604</v>
      </c>
    </row>
    <row r="45" spans="1:26">
      <c r="A45" t="s">
        <v>1531</v>
      </c>
      <c r="B45" t="s">
        <v>1531</v>
      </c>
      <c r="C45" s="33">
        <v>25</v>
      </c>
      <c r="D45" t="s">
        <v>1531</v>
      </c>
      <c r="E45" t="s">
        <v>1531</v>
      </c>
      <c r="F45" t="s">
        <v>1531</v>
      </c>
      <c r="G45" t="s">
        <v>1531</v>
      </c>
      <c r="N45" t="s">
        <v>1052</v>
      </c>
      <c r="O45" t="s">
        <v>1531</v>
      </c>
      <c r="S45" s="14"/>
      <c r="U45">
        <v>44</v>
      </c>
      <c r="Z45" s="14">
        <v>44605</v>
      </c>
    </row>
    <row r="46" spans="1:26">
      <c r="A46" t="s">
        <v>1531</v>
      </c>
      <c r="B46" t="s">
        <v>1531</v>
      </c>
      <c r="C46" s="33">
        <v>26</v>
      </c>
      <c r="D46" t="s">
        <v>1531</v>
      </c>
      <c r="E46" t="s">
        <v>1531</v>
      </c>
      <c r="F46" t="s">
        <v>1531</v>
      </c>
      <c r="G46" t="s">
        <v>1531</v>
      </c>
      <c r="N46" t="s">
        <v>1119</v>
      </c>
      <c r="O46" t="s">
        <v>1531</v>
      </c>
      <c r="S46" s="14"/>
      <c r="U46">
        <v>45</v>
      </c>
      <c r="Z46" s="14">
        <v>44606</v>
      </c>
    </row>
    <row r="47" spans="1:26">
      <c r="A47" t="s">
        <v>1531</v>
      </c>
      <c r="B47" t="s">
        <v>1531</v>
      </c>
      <c r="C47" s="33">
        <v>27</v>
      </c>
      <c r="D47" t="s">
        <v>1531</v>
      </c>
      <c r="E47" t="s">
        <v>1531</v>
      </c>
      <c r="F47" t="s">
        <v>1531</v>
      </c>
      <c r="G47" t="s">
        <v>1531</v>
      </c>
      <c r="N47" t="s">
        <v>1054</v>
      </c>
      <c r="O47" t="s">
        <v>1531</v>
      </c>
      <c r="S47" s="14"/>
      <c r="U47">
        <v>46</v>
      </c>
      <c r="Z47" s="14">
        <v>44607</v>
      </c>
    </row>
    <row r="48" spans="1:26">
      <c r="A48" t="s">
        <v>1531</v>
      </c>
      <c r="B48" t="s">
        <v>1531</v>
      </c>
      <c r="C48" s="33">
        <v>28</v>
      </c>
      <c r="D48" t="s">
        <v>1531</v>
      </c>
      <c r="E48" t="s">
        <v>1531</v>
      </c>
      <c r="F48" t="s">
        <v>1531</v>
      </c>
      <c r="G48" t="s">
        <v>1531</v>
      </c>
      <c r="N48" t="s">
        <v>1055</v>
      </c>
      <c r="O48" t="s">
        <v>1531</v>
      </c>
      <c r="S48" s="14"/>
      <c r="U48">
        <v>47</v>
      </c>
      <c r="Z48" s="14">
        <v>44608</v>
      </c>
    </row>
    <row r="49" spans="1:26">
      <c r="A49" t="s">
        <v>1531</v>
      </c>
      <c r="B49" t="s">
        <v>1531</v>
      </c>
      <c r="C49" s="33">
        <v>29</v>
      </c>
      <c r="D49" t="s">
        <v>1531</v>
      </c>
      <c r="E49" t="s">
        <v>1531</v>
      </c>
      <c r="F49" t="s">
        <v>1531</v>
      </c>
      <c r="G49" t="s">
        <v>1531</v>
      </c>
      <c r="N49" t="s">
        <v>1051</v>
      </c>
      <c r="O49" t="s">
        <v>1531</v>
      </c>
      <c r="S49" s="14"/>
      <c r="U49">
        <v>48</v>
      </c>
      <c r="Z49" s="14">
        <v>44609</v>
      </c>
    </row>
    <row r="50" spans="1:26">
      <c r="A50" t="s">
        <v>1531</v>
      </c>
      <c r="B50" t="s">
        <v>1531</v>
      </c>
      <c r="C50" s="33">
        <v>30</v>
      </c>
      <c r="D50" t="s">
        <v>1531</v>
      </c>
      <c r="E50" t="s">
        <v>1531</v>
      </c>
      <c r="F50" t="s">
        <v>1531</v>
      </c>
      <c r="G50" t="s">
        <v>1531</v>
      </c>
      <c r="N50" t="s">
        <v>1050</v>
      </c>
      <c r="O50" t="s">
        <v>1531</v>
      </c>
      <c r="S50" s="14"/>
      <c r="U50">
        <v>49</v>
      </c>
      <c r="Z50" s="14">
        <v>44610</v>
      </c>
    </row>
    <row r="51" spans="1:26">
      <c r="A51" t="s">
        <v>1531</v>
      </c>
      <c r="B51" t="s">
        <v>1531</v>
      </c>
      <c r="C51" s="33">
        <v>31</v>
      </c>
      <c r="D51" t="s">
        <v>1531</v>
      </c>
      <c r="E51" t="s">
        <v>1531</v>
      </c>
      <c r="F51" t="s">
        <v>1531</v>
      </c>
      <c r="G51" t="s">
        <v>1531</v>
      </c>
      <c r="N51" t="s">
        <v>1042</v>
      </c>
      <c r="O51" t="s">
        <v>1531</v>
      </c>
      <c r="S51" s="14"/>
      <c r="U51">
        <v>50</v>
      </c>
      <c r="Z51" s="14">
        <v>44611</v>
      </c>
    </row>
    <row r="52" spans="1:26">
      <c r="A52" t="s">
        <v>1531</v>
      </c>
      <c r="B52" t="s">
        <v>1531</v>
      </c>
      <c r="C52" s="33">
        <v>32</v>
      </c>
      <c r="D52" t="s">
        <v>1531</v>
      </c>
      <c r="E52" t="s">
        <v>1531</v>
      </c>
      <c r="F52" t="s">
        <v>1531</v>
      </c>
      <c r="G52" t="s">
        <v>1531</v>
      </c>
      <c r="N52" t="s">
        <v>1045</v>
      </c>
      <c r="O52" t="s">
        <v>1531</v>
      </c>
      <c r="S52" s="14"/>
      <c r="U52">
        <v>51</v>
      </c>
      <c r="Z52" s="14">
        <v>44612</v>
      </c>
    </row>
    <row r="53" spans="1:26">
      <c r="A53" t="s">
        <v>1531</v>
      </c>
      <c r="B53" t="s">
        <v>1531</v>
      </c>
      <c r="C53" t="s">
        <v>1531</v>
      </c>
      <c r="D53" t="s">
        <v>1531</v>
      </c>
      <c r="E53" t="s">
        <v>1531</v>
      </c>
      <c r="F53" t="s">
        <v>1531</v>
      </c>
      <c r="G53" t="s">
        <v>1531</v>
      </c>
      <c r="N53" t="s">
        <v>1046</v>
      </c>
      <c r="O53" t="s">
        <v>1531</v>
      </c>
      <c r="S53" s="14"/>
      <c r="U53">
        <v>52</v>
      </c>
      <c r="Z53" s="14">
        <v>44613</v>
      </c>
    </row>
    <row r="54" spans="1:26">
      <c r="A54" t="s">
        <v>1531</v>
      </c>
      <c r="B54" t="s">
        <v>1531</v>
      </c>
      <c r="C54" t="s">
        <v>1531</v>
      </c>
      <c r="D54" t="s">
        <v>1531</v>
      </c>
      <c r="E54" t="s">
        <v>1531</v>
      </c>
      <c r="F54" t="s">
        <v>1531</v>
      </c>
      <c r="G54" t="s">
        <v>1531</v>
      </c>
      <c r="N54" t="s">
        <v>1049</v>
      </c>
      <c r="O54" t="s">
        <v>1531</v>
      </c>
      <c r="S54" s="14"/>
      <c r="U54">
        <v>53</v>
      </c>
      <c r="Z54" s="14">
        <v>44614</v>
      </c>
    </row>
    <row r="55" spans="1:26">
      <c r="A55" t="s">
        <v>1531</v>
      </c>
      <c r="B55" t="s">
        <v>1531</v>
      </c>
      <c r="C55" t="s">
        <v>1531</v>
      </c>
      <c r="D55" t="s">
        <v>1531</v>
      </c>
      <c r="E55" t="s">
        <v>1531</v>
      </c>
      <c r="F55" t="s">
        <v>1531</v>
      </c>
      <c r="G55" t="s">
        <v>1531</v>
      </c>
      <c r="N55" t="s">
        <v>170</v>
      </c>
      <c r="O55" t="s">
        <v>1531</v>
      </c>
      <c r="S55" s="14"/>
      <c r="U55">
        <v>54</v>
      </c>
      <c r="Z55" s="14">
        <v>44615</v>
      </c>
    </row>
    <row r="56" spans="1:26">
      <c r="A56" t="s">
        <v>1548</v>
      </c>
      <c r="B56" t="s">
        <v>5</v>
      </c>
      <c r="C56" t="s">
        <v>6</v>
      </c>
      <c r="D56" t="s">
        <v>1549</v>
      </c>
      <c r="E56" t="s">
        <v>8</v>
      </c>
      <c r="F56" t="s">
        <v>9</v>
      </c>
      <c r="G56" t="s">
        <v>10</v>
      </c>
      <c r="H56" t="s">
        <v>1550</v>
      </c>
      <c r="I56" t="s">
        <v>7</v>
      </c>
      <c r="J56" t="s">
        <v>1551</v>
      </c>
      <c r="K56" t="s">
        <v>1552</v>
      </c>
      <c r="L56" t="s">
        <v>1553</v>
      </c>
      <c r="O56" t="s">
        <v>1554</v>
      </c>
      <c r="P56" t="s">
        <v>1555</v>
      </c>
      <c r="Q56" t="s">
        <v>140</v>
      </c>
      <c r="S56" s="14"/>
      <c r="U56">
        <v>55</v>
      </c>
      <c r="Z56" s="14">
        <v>44616</v>
      </c>
    </row>
    <row r="57" spans="1:26">
      <c r="A57" t="s">
        <v>5</v>
      </c>
      <c r="B57" t="s">
        <v>137</v>
      </c>
      <c r="C57" t="s">
        <v>150</v>
      </c>
      <c r="D57" t="s">
        <v>1556</v>
      </c>
      <c r="E57" t="s">
        <v>1557</v>
      </c>
      <c r="F57" t="s">
        <v>175</v>
      </c>
      <c r="G57" t="s">
        <v>186</v>
      </c>
      <c r="H57" t="s">
        <v>1558</v>
      </c>
      <c r="I57" t="s">
        <v>299</v>
      </c>
      <c r="J57" t="s">
        <v>1559</v>
      </c>
      <c r="K57" t="s">
        <v>1560</v>
      </c>
      <c r="L57" t="s">
        <v>5</v>
      </c>
      <c r="M57" t="s">
        <v>1531</v>
      </c>
      <c r="N57" t="s">
        <v>1531</v>
      </c>
      <c r="O57" t="s">
        <v>1554</v>
      </c>
      <c r="P57" t="s">
        <v>1555</v>
      </c>
      <c r="Q57" t="s">
        <v>141</v>
      </c>
      <c r="S57" s="14"/>
      <c r="U57">
        <v>56</v>
      </c>
      <c r="Z57" s="14">
        <v>44617</v>
      </c>
    </row>
    <row r="58" spans="1:26">
      <c r="A58" t="s">
        <v>140</v>
      </c>
      <c r="B58" t="s">
        <v>127</v>
      </c>
      <c r="E58" t="s">
        <v>156</v>
      </c>
      <c r="F58" t="s">
        <v>268</v>
      </c>
      <c r="G58" t="s">
        <v>273</v>
      </c>
      <c r="H58" t="s">
        <v>1561</v>
      </c>
      <c r="J58" t="s">
        <v>1562</v>
      </c>
      <c r="K58" t="s">
        <v>1563</v>
      </c>
      <c r="L58" t="s">
        <v>6</v>
      </c>
      <c r="S58" s="14"/>
      <c r="U58">
        <v>57</v>
      </c>
      <c r="Z58" s="14">
        <v>44618</v>
      </c>
    </row>
    <row r="59" spans="1:26">
      <c r="A59" t="s">
        <v>6</v>
      </c>
      <c r="E59" t="s">
        <v>160</v>
      </c>
      <c r="J59" t="s">
        <v>1564</v>
      </c>
      <c r="L59" t="s">
        <v>1549</v>
      </c>
      <c r="S59" s="14"/>
      <c r="U59">
        <v>58</v>
      </c>
      <c r="Z59" s="14">
        <v>44619</v>
      </c>
    </row>
    <row r="60" spans="1:26">
      <c r="A60" t="s">
        <v>8</v>
      </c>
      <c r="E60" t="s">
        <v>1565</v>
      </c>
      <c r="L60" t="s">
        <v>8</v>
      </c>
      <c r="S60" s="14"/>
      <c r="U60">
        <v>59</v>
      </c>
      <c r="Z60" s="14">
        <v>44620</v>
      </c>
    </row>
    <row r="61" spans="1:26">
      <c r="A61" t="s">
        <v>9</v>
      </c>
      <c r="E61" t="s">
        <v>1566</v>
      </c>
      <c r="L61" t="s">
        <v>9</v>
      </c>
      <c r="S61" s="14"/>
      <c r="U61">
        <v>60</v>
      </c>
      <c r="Z61" s="14">
        <v>44621</v>
      </c>
    </row>
    <row r="62" spans="1:26">
      <c r="A62" t="s">
        <v>10</v>
      </c>
      <c r="E62" t="s">
        <v>172</v>
      </c>
      <c r="L62" t="s">
        <v>10</v>
      </c>
      <c r="S62" s="14"/>
      <c r="U62">
        <v>61</v>
      </c>
      <c r="Z62" s="14">
        <v>44622</v>
      </c>
    </row>
    <row r="63" spans="1:26">
      <c r="A63" t="s">
        <v>7</v>
      </c>
      <c r="E63" t="s">
        <v>264</v>
      </c>
      <c r="L63" t="s">
        <v>1550</v>
      </c>
      <c r="S63" s="14"/>
      <c r="U63">
        <v>62</v>
      </c>
      <c r="Z63" s="14">
        <v>44623</v>
      </c>
    </row>
    <row r="64" spans="1:26">
      <c r="A64" t="s">
        <v>1549</v>
      </c>
      <c r="E64" t="s">
        <v>251</v>
      </c>
      <c r="L64" t="s">
        <v>7</v>
      </c>
      <c r="S64" s="14"/>
      <c r="U64">
        <v>63</v>
      </c>
      <c r="Z64" s="14">
        <v>44624</v>
      </c>
    </row>
    <row r="65" spans="1:26">
      <c r="E65" t="s">
        <v>257</v>
      </c>
      <c r="L65" t="s">
        <v>1551</v>
      </c>
      <c r="S65" s="14"/>
      <c r="U65">
        <v>64</v>
      </c>
      <c r="Z65" s="14">
        <v>44625</v>
      </c>
    </row>
    <row r="66" spans="1:26">
      <c r="A66" s="39" t="s">
        <v>141</v>
      </c>
      <c r="B66" s="23">
        <v>3701</v>
      </c>
      <c r="L66" t="s">
        <v>1552</v>
      </c>
      <c r="S66" s="14"/>
      <c r="U66">
        <v>65</v>
      </c>
      <c r="Z66" s="14">
        <v>44626</v>
      </c>
    </row>
    <row r="67" spans="1:26">
      <c r="A67" s="39" t="s">
        <v>137</v>
      </c>
      <c r="B67" s="23">
        <v>3881</v>
      </c>
      <c r="C67" t="s">
        <v>1531</v>
      </c>
      <c r="D67" t="s">
        <v>1531</v>
      </c>
      <c r="E67" t="s">
        <v>1531</v>
      </c>
      <c r="F67" t="s">
        <v>1531</v>
      </c>
      <c r="G67" t="s">
        <v>1531</v>
      </c>
      <c r="H67" t="s">
        <v>1531</v>
      </c>
      <c r="I67" t="s">
        <v>1531</v>
      </c>
      <c r="J67" t="s">
        <v>1531</v>
      </c>
      <c r="K67" t="s">
        <v>1531</v>
      </c>
      <c r="L67" t="s">
        <v>1567</v>
      </c>
      <c r="M67" t="s">
        <v>1531</v>
      </c>
      <c r="N67" t="s">
        <v>1531</v>
      </c>
      <c r="O67" t="s">
        <v>1531</v>
      </c>
      <c r="S67" s="14"/>
      <c r="U67">
        <v>66</v>
      </c>
      <c r="Z67" s="14">
        <v>44627</v>
      </c>
    </row>
    <row r="68" spans="1:26">
      <c r="A68" s="39" t="s">
        <v>127</v>
      </c>
      <c r="B68" s="23">
        <v>3882</v>
      </c>
      <c r="L68" t="s">
        <v>1568</v>
      </c>
      <c r="S68" s="14"/>
      <c r="U68">
        <v>67</v>
      </c>
      <c r="Z68" s="14">
        <v>44628</v>
      </c>
    </row>
    <row r="69" spans="1:26">
      <c r="A69" s="35" t="s">
        <v>1569</v>
      </c>
      <c r="B69" s="35">
        <v>3875</v>
      </c>
      <c r="L69" t="s">
        <v>1570</v>
      </c>
      <c r="S69" s="14"/>
      <c r="U69">
        <v>68</v>
      </c>
      <c r="Z69" s="14">
        <v>44629</v>
      </c>
    </row>
    <row r="70" spans="1:26">
      <c r="A70" s="35" t="s">
        <v>1571</v>
      </c>
      <c r="B70" s="35">
        <v>3880</v>
      </c>
      <c r="S70" s="14"/>
      <c r="U70">
        <v>69</v>
      </c>
      <c r="Z70" s="14">
        <v>44630</v>
      </c>
    </row>
    <row r="71" spans="1:26">
      <c r="A71" s="35" t="s">
        <v>1572</v>
      </c>
      <c r="B71" s="35">
        <v>3880</v>
      </c>
      <c r="S71" s="14"/>
      <c r="U71">
        <v>70</v>
      </c>
      <c r="Z71" s="14">
        <v>44631</v>
      </c>
    </row>
    <row r="72" spans="1:26">
      <c r="A72" s="35" t="s">
        <v>1573</v>
      </c>
      <c r="B72" s="35">
        <v>3873</v>
      </c>
      <c r="S72" s="14"/>
      <c r="Z72" s="14">
        <v>44632</v>
      </c>
    </row>
    <row r="73" spans="1:26">
      <c r="A73" s="35" t="s">
        <v>1574</v>
      </c>
      <c r="B73" s="35">
        <v>3871</v>
      </c>
      <c r="S73" s="14"/>
      <c r="Z73" s="14">
        <v>44633</v>
      </c>
    </row>
    <row r="74" spans="1:26">
      <c r="A74" t="s">
        <v>1575</v>
      </c>
      <c r="B74" s="23">
        <v>3885</v>
      </c>
      <c r="S74" s="14"/>
      <c r="Z74" s="14">
        <v>44634</v>
      </c>
    </row>
    <row r="75" spans="1:26">
      <c r="A75" s="23" t="s">
        <v>1576</v>
      </c>
      <c r="B75" s="23">
        <v>7232</v>
      </c>
      <c r="S75" s="14"/>
      <c r="Z75" s="14">
        <v>44635</v>
      </c>
    </row>
    <row r="76" spans="1:26">
      <c r="A76" s="35" t="s">
        <v>150</v>
      </c>
      <c r="B76" s="35">
        <v>7233</v>
      </c>
      <c r="S76" s="14"/>
      <c r="Z76" s="14">
        <v>44636</v>
      </c>
    </row>
    <row r="77" spans="1:26">
      <c r="A77" s="35" t="s">
        <v>1555</v>
      </c>
      <c r="B77" s="35">
        <v>7301</v>
      </c>
      <c r="S77" s="14"/>
      <c r="Z77" s="14">
        <v>44637</v>
      </c>
    </row>
    <row r="78" spans="1:26">
      <c r="A78" s="23" t="s">
        <v>1577</v>
      </c>
      <c r="B78" s="23">
        <v>4914</v>
      </c>
      <c r="S78" s="14"/>
      <c r="Z78" s="14">
        <v>44638</v>
      </c>
    </row>
    <row r="79" spans="1:26">
      <c r="A79" s="35" t="s">
        <v>1556</v>
      </c>
      <c r="B79" s="35">
        <v>4916</v>
      </c>
      <c r="S79" s="14"/>
      <c r="Z79" s="14">
        <v>44639</v>
      </c>
    </row>
    <row r="80" spans="1:26">
      <c r="A80" s="23" t="s">
        <v>1558</v>
      </c>
      <c r="B80" s="23">
        <v>8811</v>
      </c>
      <c r="S80" s="14"/>
      <c r="Z80" s="14">
        <v>44640</v>
      </c>
    </row>
    <row r="81" spans="1:26">
      <c r="A81" t="s">
        <v>1561</v>
      </c>
      <c r="B81" s="23">
        <v>8821</v>
      </c>
      <c r="S81" s="14"/>
      <c r="Z81" s="14">
        <v>44641</v>
      </c>
    </row>
    <row r="82" spans="1:26">
      <c r="A82" s="23" t="s">
        <v>1559</v>
      </c>
      <c r="B82" s="23">
        <v>7811</v>
      </c>
      <c r="S82" s="14"/>
      <c r="Z82" s="14">
        <v>44642</v>
      </c>
    </row>
    <row r="83" spans="1:26">
      <c r="A83" s="23" t="s">
        <v>1562</v>
      </c>
      <c r="B83" s="23">
        <v>7711</v>
      </c>
      <c r="S83" s="14"/>
      <c r="Z83" s="14">
        <v>44643</v>
      </c>
    </row>
    <row r="84" spans="1:26">
      <c r="A84" t="s">
        <v>1564</v>
      </c>
      <c r="B84" s="23">
        <v>7821</v>
      </c>
      <c r="S84" s="14"/>
      <c r="Z84" s="14">
        <v>44644</v>
      </c>
    </row>
    <row r="85" spans="1:26">
      <c r="A85" s="23" t="s">
        <v>1560</v>
      </c>
      <c r="B85" s="23">
        <v>7911</v>
      </c>
      <c r="S85" s="14"/>
      <c r="Z85" s="14">
        <v>44645</v>
      </c>
    </row>
    <row r="86" spans="1:26">
      <c r="A86" t="s">
        <v>1563</v>
      </c>
      <c r="B86" s="23">
        <v>7921</v>
      </c>
      <c r="S86" s="14"/>
      <c r="Z86" s="14">
        <v>44646</v>
      </c>
    </row>
    <row r="87" spans="1:26">
      <c r="A87" s="35" t="s">
        <v>299</v>
      </c>
      <c r="B87" s="35">
        <v>8913</v>
      </c>
      <c r="S87" s="14"/>
      <c r="Z87" s="14">
        <v>44647</v>
      </c>
    </row>
    <row r="88" spans="1:26">
      <c r="A88" t="s">
        <v>1578</v>
      </c>
      <c r="B88" s="23">
        <v>8921</v>
      </c>
      <c r="S88" s="14"/>
      <c r="Z88" s="14">
        <v>44648</v>
      </c>
    </row>
    <row r="89" spans="1:26">
      <c r="A89" s="35" t="s">
        <v>175</v>
      </c>
      <c r="B89" s="35">
        <v>5811</v>
      </c>
      <c r="S89" s="14"/>
      <c r="Z89" s="14">
        <v>44649</v>
      </c>
    </row>
    <row r="90" spans="1:26">
      <c r="A90" s="35" t="s">
        <v>186</v>
      </c>
      <c r="B90" s="35">
        <v>5911</v>
      </c>
      <c r="S90" s="14"/>
      <c r="Z90" s="14">
        <v>44650</v>
      </c>
    </row>
    <row r="91" spans="1:26">
      <c r="A91" s="23" t="s">
        <v>1579</v>
      </c>
      <c r="B91" s="23">
        <v>5921</v>
      </c>
      <c r="S91" s="14"/>
      <c r="Z91" s="14">
        <v>44651</v>
      </c>
    </row>
    <row r="92" spans="1:26">
      <c r="A92" s="23" t="s">
        <v>1580</v>
      </c>
      <c r="B92" s="23">
        <v>5821</v>
      </c>
      <c r="S92" s="14"/>
      <c r="Z92" s="14">
        <v>44652</v>
      </c>
    </row>
    <row r="93" spans="1:26">
      <c r="A93" s="35" t="s">
        <v>1557</v>
      </c>
      <c r="B93" s="35">
        <v>4885</v>
      </c>
      <c r="S93" s="14"/>
      <c r="Z93" s="14">
        <v>44653</v>
      </c>
    </row>
    <row r="94" spans="1:26">
      <c r="A94" s="35" t="s">
        <v>156</v>
      </c>
      <c r="B94" s="35">
        <v>4883</v>
      </c>
      <c r="S94" s="14"/>
      <c r="Z94" s="14">
        <v>44654</v>
      </c>
    </row>
    <row r="95" spans="1:26">
      <c r="A95" s="35" t="s">
        <v>160</v>
      </c>
      <c r="B95" s="35">
        <v>4881</v>
      </c>
      <c r="S95" s="14"/>
      <c r="Z95" s="14">
        <v>44655</v>
      </c>
    </row>
    <row r="96" spans="1:26">
      <c r="A96" s="35" t="s">
        <v>1565</v>
      </c>
      <c r="B96" s="35">
        <v>4887</v>
      </c>
      <c r="S96" s="14"/>
      <c r="Z96" s="14">
        <v>44656</v>
      </c>
    </row>
    <row r="97" spans="1:26">
      <c r="A97" s="35" t="s">
        <v>1566</v>
      </c>
      <c r="B97" s="35">
        <v>4871</v>
      </c>
      <c r="S97" s="14"/>
      <c r="Z97" s="14">
        <v>44657</v>
      </c>
    </row>
    <row r="98" spans="1:26">
      <c r="A98" s="23" t="s">
        <v>1581</v>
      </c>
      <c r="B98" s="23">
        <v>4890</v>
      </c>
      <c r="S98" s="14"/>
      <c r="Z98" s="14">
        <v>44658</v>
      </c>
    </row>
    <row r="99" spans="1:26">
      <c r="A99" s="35" t="s">
        <v>172</v>
      </c>
      <c r="B99" s="35">
        <v>4889</v>
      </c>
      <c r="S99" s="14"/>
      <c r="Z99" s="14">
        <v>44659</v>
      </c>
    </row>
    <row r="100" spans="1:26">
      <c r="A100" s="35" t="s">
        <v>264</v>
      </c>
      <c r="B100" s="35">
        <v>4891</v>
      </c>
      <c r="S100" s="14"/>
      <c r="Z100" s="14">
        <v>44660</v>
      </c>
    </row>
    <row r="101" spans="1:26">
      <c r="A101" s="36" t="s">
        <v>1554</v>
      </c>
      <c r="B101" s="37">
        <v>4103</v>
      </c>
      <c r="S101" s="14"/>
      <c r="Z101" s="14">
        <v>44661</v>
      </c>
    </row>
    <row r="102" spans="1:26">
      <c r="A102" t="s">
        <v>251</v>
      </c>
      <c r="B102">
        <v>4874</v>
      </c>
      <c r="S102" s="14"/>
      <c r="Z102" s="14">
        <v>44662</v>
      </c>
    </row>
    <row r="103" spans="1:26">
      <c r="A103" t="s">
        <v>257</v>
      </c>
      <c r="B103">
        <v>4872</v>
      </c>
      <c r="S103" s="14"/>
      <c r="Z103" s="14">
        <v>44663</v>
      </c>
    </row>
    <row r="104" spans="1:26">
      <c r="A104" t="s">
        <v>268</v>
      </c>
      <c r="B104">
        <v>5815</v>
      </c>
      <c r="S104" s="14"/>
      <c r="Z104" s="14">
        <v>44664</v>
      </c>
    </row>
    <row r="105" spans="1:26">
      <c r="A105" t="s">
        <v>273</v>
      </c>
      <c r="B105">
        <v>5915</v>
      </c>
      <c r="S105" s="14"/>
      <c r="Z105" s="14">
        <v>44665</v>
      </c>
    </row>
    <row r="106" spans="1:26">
      <c r="S106" s="14"/>
      <c r="Z106" s="14">
        <v>44666</v>
      </c>
    </row>
    <row r="107" spans="1:26">
      <c r="B107" t="s">
        <v>84</v>
      </c>
      <c r="C107" t="s">
        <v>82</v>
      </c>
      <c r="D107" t="s">
        <v>1582</v>
      </c>
      <c r="F107" t="s">
        <v>87</v>
      </c>
      <c r="G107" t="s">
        <v>1583</v>
      </c>
      <c r="H107" t="s">
        <v>83</v>
      </c>
      <c r="I107" t="s">
        <v>1584</v>
      </c>
      <c r="J107" t="s">
        <v>1585</v>
      </c>
      <c r="S107" s="14"/>
      <c r="Z107" s="14">
        <v>44667</v>
      </c>
    </row>
    <row r="108" spans="1:26">
      <c r="B108" t="s">
        <v>130</v>
      </c>
      <c r="C108" t="s">
        <v>128</v>
      </c>
      <c r="D108" t="s">
        <v>1586</v>
      </c>
      <c r="F108" t="s">
        <v>132</v>
      </c>
      <c r="G108" t="s">
        <v>66</v>
      </c>
      <c r="H108" t="s">
        <v>157</v>
      </c>
      <c r="I108" t="s">
        <v>1273</v>
      </c>
      <c r="J108" t="s">
        <v>1587</v>
      </c>
      <c r="S108" s="14"/>
      <c r="Z108" s="14">
        <v>44668</v>
      </c>
    </row>
    <row r="109" spans="1:26">
      <c r="A109" t="s">
        <v>1588</v>
      </c>
      <c r="B109" t="s">
        <v>176</v>
      </c>
      <c r="C109" t="s">
        <v>151</v>
      </c>
      <c r="D109" t="s">
        <v>1589</v>
      </c>
      <c r="F109" t="s">
        <v>1019</v>
      </c>
      <c r="G109" t="s">
        <v>65</v>
      </c>
      <c r="H109" t="s">
        <v>265</v>
      </c>
      <c r="I109" t="s">
        <v>1590</v>
      </c>
      <c r="J109" t="s">
        <v>1591</v>
      </c>
      <c r="S109" s="14"/>
      <c r="Z109" s="14">
        <v>44669</v>
      </c>
    </row>
    <row r="110" spans="1:26">
      <c r="B110" t="s">
        <v>179</v>
      </c>
      <c r="D110" t="s">
        <v>1592</v>
      </c>
      <c r="F110" t="s">
        <v>1593</v>
      </c>
      <c r="G110" t="s">
        <v>64</v>
      </c>
      <c r="H110" t="s">
        <v>129</v>
      </c>
      <c r="I110" t="s">
        <v>1594</v>
      </c>
      <c r="J110" t="s">
        <v>1595</v>
      </c>
      <c r="S110" s="14"/>
      <c r="Z110" s="14">
        <v>44670</v>
      </c>
    </row>
    <row r="111" spans="1:26">
      <c r="A111" t="s">
        <v>1596</v>
      </c>
      <c r="B111" t="s">
        <v>247</v>
      </c>
      <c r="F111" t="s">
        <v>1597</v>
      </c>
      <c r="G111" t="s">
        <v>63</v>
      </c>
      <c r="H111" t="s">
        <v>142</v>
      </c>
      <c r="J111" t="s">
        <v>93</v>
      </c>
      <c r="S111" s="14"/>
      <c r="Z111" s="14">
        <v>44671</v>
      </c>
    </row>
    <row r="112" spans="1:26">
      <c r="A112" t="s">
        <v>441</v>
      </c>
      <c r="B112" t="s">
        <v>441</v>
      </c>
      <c r="H112" t="s">
        <v>152</v>
      </c>
      <c r="S112" s="14"/>
      <c r="Z112" s="14">
        <v>44672</v>
      </c>
    </row>
    <row r="113" spans="1:26">
      <c r="A113" t="s">
        <v>1598</v>
      </c>
      <c r="B113" t="s">
        <v>181</v>
      </c>
      <c r="H113" t="s">
        <v>1599</v>
      </c>
      <c r="S113" s="14"/>
      <c r="Z113" s="14">
        <v>44673</v>
      </c>
    </row>
    <row r="114" spans="1:26">
      <c r="A114" t="s">
        <v>843</v>
      </c>
      <c r="B114" t="s">
        <v>843</v>
      </c>
      <c r="D114" t="s">
        <v>1600</v>
      </c>
      <c r="S114" s="14"/>
      <c r="Z114" s="14">
        <v>44674</v>
      </c>
    </row>
    <row r="115" spans="1:26">
      <c r="B115" t="s">
        <v>1601</v>
      </c>
      <c r="D115" t="s">
        <v>1602</v>
      </c>
      <c r="S115" s="14"/>
      <c r="Z115" s="14">
        <v>44675</v>
      </c>
    </row>
    <row r="116" spans="1:26">
      <c r="B116" t="s">
        <v>237</v>
      </c>
      <c r="D116" t="s">
        <v>1603</v>
      </c>
      <c r="S116" s="14"/>
      <c r="Z116" s="14">
        <v>44676</v>
      </c>
    </row>
    <row r="117" spans="1:26">
      <c r="A117" t="s">
        <v>1604</v>
      </c>
      <c r="B117" t="s">
        <v>452</v>
      </c>
      <c r="S117" s="14"/>
      <c r="Z117" s="14">
        <v>44677</v>
      </c>
    </row>
    <row r="118" spans="1:26">
      <c r="A118" t="s">
        <v>1601</v>
      </c>
      <c r="B118" t="s">
        <v>1605</v>
      </c>
      <c r="C118" t="s">
        <v>1606</v>
      </c>
      <c r="E118" t="s">
        <v>93</v>
      </c>
      <c r="S118" s="14"/>
      <c r="Z118" s="14">
        <v>44678</v>
      </c>
    </row>
    <row r="119" spans="1:26">
      <c r="B119" t="s">
        <v>274</v>
      </c>
      <c r="C119" t="s">
        <v>128</v>
      </c>
      <c r="E119" t="s">
        <v>128</v>
      </c>
      <c r="S119" s="14"/>
      <c r="Z119" s="14">
        <v>44679</v>
      </c>
    </row>
    <row r="120" spans="1:26">
      <c r="C120" t="s">
        <v>151</v>
      </c>
      <c r="E120" t="s">
        <v>151</v>
      </c>
      <c r="S120" s="14"/>
      <c r="Z120" s="14">
        <v>44680</v>
      </c>
    </row>
    <row r="121" spans="1:26">
      <c r="S121" s="14"/>
      <c r="Z121" s="14">
        <v>44681</v>
      </c>
    </row>
    <row r="122" spans="1:26">
      <c r="S122" s="14"/>
      <c r="Z122" s="14">
        <v>44682</v>
      </c>
    </row>
    <row r="123" spans="1:26">
      <c r="S123" s="14"/>
      <c r="Z123" s="14">
        <v>44683</v>
      </c>
    </row>
    <row r="124" spans="1:26">
      <c r="B124" s="25" t="s">
        <v>1607</v>
      </c>
      <c r="S124" s="14"/>
      <c r="Z124" s="14">
        <v>44684</v>
      </c>
    </row>
    <row r="125" spans="1:26">
      <c r="S125" s="14"/>
      <c r="Z125" s="14">
        <v>44685</v>
      </c>
    </row>
    <row r="126" spans="1:26">
      <c r="A126" t="s">
        <v>1569</v>
      </c>
      <c r="B126" t="s">
        <v>1571</v>
      </c>
      <c r="C126" t="s">
        <v>1572</v>
      </c>
      <c r="D126" t="s">
        <v>1573</v>
      </c>
      <c r="E126" t="s">
        <v>1574</v>
      </c>
      <c r="F126" t="s">
        <v>1576</v>
      </c>
      <c r="G126" t="s">
        <v>150</v>
      </c>
      <c r="H126" t="s">
        <v>1577</v>
      </c>
      <c r="I126" t="s">
        <v>1556</v>
      </c>
      <c r="J126" t="s">
        <v>1558</v>
      </c>
      <c r="K126" t="s">
        <v>1559</v>
      </c>
      <c r="S126" s="14"/>
      <c r="Z126" s="14">
        <v>44686</v>
      </c>
    </row>
    <row r="127" spans="1:26">
      <c r="A127" t="s">
        <v>1608</v>
      </c>
      <c r="B127" t="s">
        <v>1609</v>
      </c>
      <c r="C127" t="s">
        <v>1609</v>
      </c>
      <c r="D127" t="s">
        <v>1609</v>
      </c>
      <c r="E127" t="s">
        <v>1609</v>
      </c>
      <c r="F127" t="s">
        <v>130</v>
      </c>
      <c r="G127" t="s">
        <v>130</v>
      </c>
      <c r="H127" t="s">
        <v>130</v>
      </c>
      <c r="I127" t="s">
        <v>130</v>
      </c>
      <c r="J127" t="s">
        <v>130</v>
      </c>
      <c r="K127" t="s">
        <v>130</v>
      </c>
      <c r="S127" s="14"/>
      <c r="Z127" s="14">
        <v>44687</v>
      </c>
    </row>
    <row r="128" spans="1:26">
      <c r="A128" t="s">
        <v>1610</v>
      </c>
      <c r="B128" t="s">
        <v>1611</v>
      </c>
      <c r="C128" t="s">
        <v>1611</v>
      </c>
      <c r="D128" t="s">
        <v>1611</v>
      </c>
      <c r="E128" t="s">
        <v>1611</v>
      </c>
      <c r="F128" t="s">
        <v>1612</v>
      </c>
      <c r="G128" t="s">
        <v>1612</v>
      </c>
      <c r="H128" t="s">
        <v>1612</v>
      </c>
      <c r="I128" t="s">
        <v>1612</v>
      </c>
      <c r="J128" t="s">
        <v>1612</v>
      </c>
      <c r="K128" t="s">
        <v>1612</v>
      </c>
      <c r="S128" s="14"/>
      <c r="Z128" s="14">
        <v>44688</v>
      </c>
    </row>
    <row r="129" spans="1:26">
      <c r="A129" t="s">
        <v>1612</v>
      </c>
      <c r="B129" t="s">
        <v>1613</v>
      </c>
      <c r="C129" t="s">
        <v>1613</v>
      </c>
      <c r="D129" t="s">
        <v>1613</v>
      </c>
      <c r="E129" t="s">
        <v>1613</v>
      </c>
      <c r="F129" t="s">
        <v>1614</v>
      </c>
      <c r="G129" t="s">
        <v>1614</v>
      </c>
      <c r="H129" t="s">
        <v>1614</v>
      </c>
      <c r="I129" t="s">
        <v>1614</v>
      </c>
      <c r="J129" t="s">
        <v>1614</v>
      </c>
      <c r="K129" t="s">
        <v>1614</v>
      </c>
      <c r="S129" s="14"/>
      <c r="Z129" s="14">
        <v>44689</v>
      </c>
    </row>
    <row r="130" spans="1:26">
      <c r="A130" t="s">
        <v>1614</v>
      </c>
      <c r="B130" t="s">
        <v>1615</v>
      </c>
      <c r="C130" t="s">
        <v>1615</v>
      </c>
      <c r="D130" t="s">
        <v>1615</v>
      </c>
      <c r="E130" t="s">
        <v>1615</v>
      </c>
      <c r="F130" t="s">
        <v>1616</v>
      </c>
      <c r="G130" t="s">
        <v>1616</v>
      </c>
      <c r="H130" t="s">
        <v>1616</v>
      </c>
      <c r="I130" t="s">
        <v>1616</v>
      </c>
      <c r="J130" t="s">
        <v>1616</v>
      </c>
      <c r="K130" t="s">
        <v>1616</v>
      </c>
      <c r="S130" s="14"/>
      <c r="Z130" s="14">
        <v>44690</v>
      </c>
    </row>
    <row r="131" spans="1:26">
      <c r="A131" t="s">
        <v>1616</v>
      </c>
      <c r="B131" t="s">
        <v>1617</v>
      </c>
      <c r="C131" t="s">
        <v>1617</v>
      </c>
      <c r="D131" t="s">
        <v>1617</v>
      </c>
      <c r="E131" t="s">
        <v>1617</v>
      </c>
      <c r="F131" t="s">
        <v>1618</v>
      </c>
      <c r="G131" t="s">
        <v>1618</v>
      </c>
      <c r="H131" t="s">
        <v>1618</v>
      </c>
      <c r="I131" t="s">
        <v>1618</v>
      </c>
      <c r="J131" t="s">
        <v>1618</v>
      </c>
      <c r="K131" t="s">
        <v>1618</v>
      </c>
      <c r="S131" s="14"/>
      <c r="Z131" s="14">
        <v>44691</v>
      </c>
    </row>
    <row r="132" spans="1:26">
      <c r="A132" t="s">
        <v>1618</v>
      </c>
      <c r="B132" t="s">
        <v>1619</v>
      </c>
      <c r="C132" t="s">
        <v>1619</v>
      </c>
      <c r="D132" t="s">
        <v>1619</v>
      </c>
      <c r="E132" t="s">
        <v>1619</v>
      </c>
      <c r="F132" t="s">
        <v>441</v>
      </c>
      <c r="G132" t="s">
        <v>441</v>
      </c>
      <c r="H132" t="s">
        <v>441</v>
      </c>
      <c r="I132" t="s">
        <v>441</v>
      </c>
      <c r="J132" t="s">
        <v>441</v>
      </c>
      <c r="K132" t="s">
        <v>441</v>
      </c>
      <c r="S132" s="14"/>
      <c r="Z132" s="14">
        <v>44692</v>
      </c>
    </row>
    <row r="133" spans="1:26">
      <c r="A133" t="s">
        <v>441</v>
      </c>
      <c r="B133" t="s">
        <v>1620</v>
      </c>
      <c r="C133" t="s">
        <v>1620</v>
      </c>
      <c r="D133" t="s">
        <v>1620</v>
      </c>
      <c r="E133" t="s">
        <v>1620</v>
      </c>
      <c r="F133" t="s">
        <v>1621</v>
      </c>
      <c r="G133" t="s">
        <v>1621</v>
      </c>
      <c r="H133" t="s">
        <v>1621</v>
      </c>
      <c r="I133" t="s">
        <v>1621</v>
      </c>
      <c r="J133" t="s">
        <v>1621</v>
      </c>
      <c r="K133" t="s">
        <v>1621</v>
      </c>
      <c r="S133" s="14"/>
      <c r="Z133" s="14">
        <v>44693</v>
      </c>
    </row>
    <row r="134" spans="1:26">
      <c r="A134" t="s">
        <v>1621</v>
      </c>
      <c r="B134" t="s">
        <v>1622</v>
      </c>
      <c r="C134" t="s">
        <v>1622</v>
      </c>
      <c r="D134" t="s">
        <v>1622</v>
      </c>
      <c r="E134" t="s">
        <v>1622</v>
      </c>
      <c r="F134" t="s">
        <v>843</v>
      </c>
      <c r="G134" t="s">
        <v>843</v>
      </c>
      <c r="H134" t="s">
        <v>843</v>
      </c>
      <c r="I134" t="s">
        <v>843</v>
      </c>
      <c r="J134" t="s">
        <v>843</v>
      </c>
      <c r="K134" t="s">
        <v>843</v>
      </c>
      <c r="S134" s="14"/>
      <c r="Z134" s="14">
        <v>44694</v>
      </c>
    </row>
    <row r="135" spans="1:26">
      <c r="A135" t="s">
        <v>843</v>
      </c>
      <c r="B135" t="s">
        <v>1612</v>
      </c>
      <c r="C135" t="s">
        <v>1612</v>
      </c>
      <c r="D135" t="s">
        <v>1612</v>
      </c>
      <c r="E135" t="s">
        <v>1612</v>
      </c>
      <c r="F135" t="s">
        <v>1601</v>
      </c>
      <c r="G135" t="s">
        <v>1601</v>
      </c>
      <c r="H135" t="s">
        <v>1601</v>
      </c>
      <c r="I135" t="s">
        <v>1601</v>
      </c>
      <c r="J135" t="s">
        <v>1601</v>
      </c>
      <c r="K135" t="s">
        <v>1601</v>
      </c>
      <c r="S135" s="14"/>
      <c r="Z135" s="14">
        <v>44695</v>
      </c>
    </row>
    <row r="136" spans="1:26">
      <c r="A136" t="s">
        <v>1601</v>
      </c>
      <c r="B136" t="s">
        <v>1614</v>
      </c>
      <c r="C136" t="s">
        <v>1614</v>
      </c>
      <c r="D136" t="s">
        <v>1614</v>
      </c>
      <c r="E136" t="s">
        <v>1614</v>
      </c>
      <c r="F136" t="s">
        <v>1623</v>
      </c>
      <c r="G136" t="s">
        <v>1623</v>
      </c>
      <c r="H136" t="s">
        <v>1623</v>
      </c>
      <c r="I136" t="s">
        <v>1623</v>
      </c>
      <c r="J136" t="s">
        <v>1623</v>
      </c>
      <c r="K136" t="s">
        <v>1623</v>
      </c>
      <c r="S136" s="14"/>
      <c r="Z136" s="14">
        <v>44696</v>
      </c>
    </row>
    <row r="137" spans="1:26">
      <c r="A137" t="s">
        <v>1623</v>
      </c>
      <c r="B137" t="s">
        <v>1616</v>
      </c>
      <c r="C137" t="s">
        <v>1616</v>
      </c>
      <c r="D137" t="s">
        <v>1616</v>
      </c>
      <c r="E137" t="s">
        <v>1616</v>
      </c>
      <c r="F137" t="s">
        <v>1604</v>
      </c>
      <c r="G137" t="s">
        <v>1604</v>
      </c>
      <c r="H137" t="s">
        <v>1604</v>
      </c>
      <c r="I137" t="s">
        <v>1604</v>
      </c>
      <c r="J137" t="s">
        <v>1604</v>
      </c>
      <c r="K137" t="s">
        <v>1604</v>
      </c>
      <c r="S137" s="14"/>
      <c r="Z137" s="14">
        <v>44697</v>
      </c>
    </row>
    <row r="138" spans="1:26">
      <c r="A138" t="s">
        <v>1604</v>
      </c>
      <c r="B138" t="s">
        <v>1618</v>
      </c>
      <c r="C138" t="s">
        <v>1618</v>
      </c>
      <c r="D138" t="s">
        <v>1618</v>
      </c>
      <c r="E138" t="s">
        <v>1618</v>
      </c>
      <c r="F138" t="s">
        <v>1624</v>
      </c>
      <c r="G138" t="s">
        <v>1624</v>
      </c>
      <c r="H138" t="s">
        <v>1624</v>
      </c>
      <c r="I138" t="s">
        <v>1624</v>
      </c>
      <c r="J138" t="s">
        <v>1624</v>
      </c>
      <c r="K138" t="s">
        <v>1624</v>
      </c>
      <c r="S138" s="14"/>
      <c r="Z138" s="14">
        <v>44698</v>
      </c>
    </row>
    <row r="139" spans="1:26">
      <c r="A139" t="s">
        <v>1624</v>
      </c>
      <c r="B139" t="s">
        <v>441</v>
      </c>
      <c r="C139" t="s">
        <v>441</v>
      </c>
      <c r="D139" t="s">
        <v>441</v>
      </c>
      <c r="E139" t="s">
        <v>441</v>
      </c>
      <c r="F139" t="s">
        <v>274</v>
      </c>
      <c r="G139" t="s">
        <v>274</v>
      </c>
      <c r="H139" t="s">
        <v>274</v>
      </c>
      <c r="I139" t="s">
        <v>274</v>
      </c>
      <c r="J139" t="s">
        <v>274</v>
      </c>
      <c r="K139" t="s">
        <v>274</v>
      </c>
      <c r="S139" s="14"/>
      <c r="Z139" s="14">
        <v>44699</v>
      </c>
    </row>
    <row r="140" spans="1:26">
      <c r="A140" t="s">
        <v>274</v>
      </c>
      <c r="B140" t="s">
        <v>1621</v>
      </c>
      <c r="C140" t="s">
        <v>1621</v>
      </c>
      <c r="D140" t="s">
        <v>1621</v>
      </c>
      <c r="E140" t="s">
        <v>1621</v>
      </c>
      <c r="S140" s="14"/>
      <c r="Z140" s="14">
        <v>44700</v>
      </c>
    </row>
    <row r="141" spans="1:26">
      <c r="B141" t="s">
        <v>843</v>
      </c>
      <c r="C141" t="s">
        <v>843</v>
      </c>
      <c r="D141" t="s">
        <v>843</v>
      </c>
      <c r="E141" t="s">
        <v>843</v>
      </c>
      <c r="S141" s="14"/>
      <c r="Z141" s="14">
        <v>44701</v>
      </c>
    </row>
    <row r="142" spans="1:26">
      <c r="B142" t="s">
        <v>1601</v>
      </c>
      <c r="C142" t="s">
        <v>1601</v>
      </c>
      <c r="D142" t="s">
        <v>1601</v>
      </c>
      <c r="E142" t="s">
        <v>1601</v>
      </c>
      <c r="S142" s="14"/>
      <c r="Z142" s="14">
        <v>44702</v>
      </c>
    </row>
    <row r="143" spans="1:26">
      <c r="B143" t="s">
        <v>1623</v>
      </c>
      <c r="C143" t="s">
        <v>1623</v>
      </c>
      <c r="D143" t="s">
        <v>1623</v>
      </c>
      <c r="E143" t="s">
        <v>1623</v>
      </c>
      <c r="S143" s="14"/>
      <c r="Z143" s="14">
        <v>44703</v>
      </c>
    </row>
    <row r="144" spans="1:26">
      <c r="B144" t="s">
        <v>1604</v>
      </c>
      <c r="C144" t="s">
        <v>1604</v>
      </c>
      <c r="D144" t="s">
        <v>1604</v>
      </c>
      <c r="E144" t="s">
        <v>1604</v>
      </c>
      <c r="S144" s="14"/>
      <c r="Z144" s="14">
        <v>44704</v>
      </c>
    </row>
    <row r="145" spans="1:26">
      <c r="B145" t="s">
        <v>1624</v>
      </c>
      <c r="C145" t="s">
        <v>1624</v>
      </c>
      <c r="D145" t="s">
        <v>1624</v>
      </c>
      <c r="E145" t="s">
        <v>1624</v>
      </c>
      <c r="S145" s="14"/>
      <c r="Z145" s="14">
        <v>44705</v>
      </c>
    </row>
    <row r="146" spans="1:26">
      <c r="B146" t="s">
        <v>274</v>
      </c>
      <c r="C146" t="s">
        <v>274</v>
      </c>
      <c r="D146" t="s">
        <v>274</v>
      </c>
      <c r="E146" t="s">
        <v>274</v>
      </c>
      <c r="S146" s="14"/>
      <c r="Z146" s="14">
        <v>44706</v>
      </c>
    </row>
    <row r="147" spans="1:26">
      <c r="S147" s="14"/>
      <c r="Z147" s="14">
        <v>44707</v>
      </c>
    </row>
    <row r="148" spans="1:26">
      <c r="S148" s="14"/>
      <c r="Z148" s="14">
        <v>44708</v>
      </c>
    </row>
    <row r="149" spans="1:26">
      <c r="A149" t="s">
        <v>1562</v>
      </c>
      <c r="B149" t="s">
        <v>1560</v>
      </c>
      <c r="C149" t="s">
        <v>299</v>
      </c>
      <c r="D149" t="s">
        <v>175</v>
      </c>
      <c r="E149" t="s">
        <v>186</v>
      </c>
      <c r="F149" t="s">
        <v>1625</v>
      </c>
      <c r="G149" t="s">
        <v>156</v>
      </c>
      <c r="H149" t="s">
        <v>160</v>
      </c>
      <c r="I149" t="s">
        <v>1565</v>
      </c>
      <c r="J149" t="s">
        <v>1566</v>
      </c>
      <c r="K149" t="s">
        <v>1581</v>
      </c>
      <c r="L149" t="s">
        <v>172</v>
      </c>
      <c r="M149" t="s">
        <v>264</v>
      </c>
      <c r="S149" s="14"/>
      <c r="Z149" s="14">
        <v>44709</v>
      </c>
    </row>
    <row r="150" spans="1:26">
      <c r="A150" t="s">
        <v>130</v>
      </c>
      <c r="B150" t="s">
        <v>130</v>
      </c>
      <c r="C150" t="s">
        <v>130</v>
      </c>
      <c r="D150" t="s">
        <v>130</v>
      </c>
      <c r="E150" t="s">
        <v>130</v>
      </c>
      <c r="F150" t="s">
        <v>130</v>
      </c>
      <c r="G150" t="s">
        <v>130</v>
      </c>
      <c r="H150" t="s">
        <v>130</v>
      </c>
      <c r="I150" t="s">
        <v>130</v>
      </c>
      <c r="J150" t="s">
        <v>130</v>
      </c>
      <c r="K150" t="s">
        <v>130</v>
      </c>
      <c r="L150" t="s">
        <v>130</v>
      </c>
      <c r="M150" t="s">
        <v>130</v>
      </c>
      <c r="S150" s="14"/>
      <c r="Z150" s="14">
        <v>44710</v>
      </c>
    </row>
    <row r="151" spans="1:26">
      <c r="A151" t="s">
        <v>1612</v>
      </c>
      <c r="B151" t="s">
        <v>1612</v>
      </c>
      <c r="C151" t="s">
        <v>1612</v>
      </c>
      <c r="D151" t="s">
        <v>1612</v>
      </c>
      <c r="E151" t="s">
        <v>1612</v>
      </c>
      <c r="F151" t="s">
        <v>1612</v>
      </c>
      <c r="G151" t="s">
        <v>1612</v>
      </c>
      <c r="H151" t="s">
        <v>1612</v>
      </c>
      <c r="I151" t="s">
        <v>1612</v>
      </c>
      <c r="J151" t="s">
        <v>1612</v>
      </c>
      <c r="K151" t="s">
        <v>1612</v>
      </c>
      <c r="L151" t="s">
        <v>1612</v>
      </c>
      <c r="M151" t="s">
        <v>1612</v>
      </c>
      <c r="S151" s="14"/>
      <c r="Z151" s="14">
        <v>44711</v>
      </c>
    </row>
    <row r="152" spans="1:26">
      <c r="A152" t="s">
        <v>1614</v>
      </c>
      <c r="B152" t="s">
        <v>1614</v>
      </c>
      <c r="C152" t="s">
        <v>1614</v>
      </c>
      <c r="D152" t="s">
        <v>1614</v>
      </c>
      <c r="E152" t="s">
        <v>1614</v>
      </c>
      <c r="F152" t="s">
        <v>1614</v>
      </c>
      <c r="G152" t="s">
        <v>1614</v>
      </c>
      <c r="H152" t="s">
        <v>1614</v>
      </c>
      <c r="I152" t="s">
        <v>1614</v>
      </c>
      <c r="J152" t="s">
        <v>1614</v>
      </c>
      <c r="K152" t="s">
        <v>1614</v>
      </c>
      <c r="L152" t="s">
        <v>1614</v>
      </c>
      <c r="M152" t="s">
        <v>1614</v>
      </c>
      <c r="S152" s="14"/>
      <c r="Z152" s="14">
        <v>44712</v>
      </c>
    </row>
    <row r="153" spans="1:26">
      <c r="A153" t="s">
        <v>1616</v>
      </c>
      <c r="B153" t="s">
        <v>1616</v>
      </c>
      <c r="C153" t="s">
        <v>1616</v>
      </c>
      <c r="D153" t="s">
        <v>1616</v>
      </c>
      <c r="E153" t="s">
        <v>1616</v>
      </c>
      <c r="F153" t="s">
        <v>1616</v>
      </c>
      <c r="G153" t="s">
        <v>1616</v>
      </c>
      <c r="H153" t="s">
        <v>1616</v>
      </c>
      <c r="I153" t="s">
        <v>1616</v>
      </c>
      <c r="J153" t="s">
        <v>1616</v>
      </c>
      <c r="K153" t="s">
        <v>1616</v>
      </c>
      <c r="L153" t="s">
        <v>1616</v>
      </c>
      <c r="M153" t="s">
        <v>1616</v>
      </c>
      <c r="S153" s="14"/>
      <c r="Z153" s="14">
        <v>44713</v>
      </c>
    </row>
    <row r="154" spans="1:26">
      <c r="A154" t="s">
        <v>1618</v>
      </c>
      <c r="B154" t="s">
        <v>1618</v>
      </c>
      <c r="C154" t="s">
        <v>1618</v>
      </c>
      <c r="D154" t="s">
        <v>1618</v>
      </c>
      <c r="E154" t="s">
        <v>1618</v>
      </c>
      <c r="F154" t="s">
        <v>1618</v>
      </c>
      <c r="G154" t="s">
        <v>1618</v>
      </c>
      <c r="H154" t="s">
        <v>1618</v>
      </c>
      <c r="I154" t="s">
        <v>1618</v>
      </c>
      <c r="J154" t="s">
        <v>1618</v>
      </c>
      <c r="K154" t="s">
        <v>1618</v>
      </c>
      <c r="L154" t="s">
        <v>1618</v>
      </c>
      <c r="M154" t="s">
        <v>1618</v>
      </c>
      <c r="S154" s="14"/>
      <c r="Z154" s="14">
        <v>44714</v>
      </c>
    </row>
    <row r="155" spans="1:26">
      <c r="A155" t="s">
        <v>441</v>
      </c>
      <c r="B155" t="s">
        <v>441</v>
      </c>
      <c r="C155" t="s">
        <v>441</v>
      </c>
      <c r="D155" t="s">
        <v>441</v>
      </c>
      <c r="E155" t="s">
        <v>441</v>
      </c>
      <c r="F155" t="s">
        <v>441</v>
      </c>
      <c r="G155" t="s">
        <v>441</v>
      </c>
      <c r="H155" t="s">
        <v>441</v>
      </c>
      <c r="I155" t="s">
        <v>441</v>
      </c>
      <c r="J155" t="s">
        <v>441</v>
      </c>
      <c r="K155" t="s">
        <v>441</v>
      </c>
      <c r="L155" t="s">
        <v>441</v>
      </c>
      <c r="M155" t="s">
        <v>441</v>
      </c>
      <c r="S155" s="14"/>
      <c r="Z155" s="14">
        <v>44715</v>
      </c>
    </row>
    <row r="156" spans="1:26">
      <c r="A156" t="s">
        <v>1621</v>
      </c>
      <c r="B156" t="s">
        <v>1621</v>
      </c>
      <c r="C156" t="s">
        <v>1621</v>
      </c>
      <c r="D156" t="s">
        <v>1621</v>
      </c>
      <c r="E156" t="s">
        <v>1621</v>
      </c>
      <c r="F156" t="s">
        <v>1621</v>
      </c>
      <c r="G156" t="s">
        <v>1621</v>
      </c>
      <c r="H156" t="s">
        <v>1621</v>
      </c>
      <c r="I156" t="s">
        <v>1621</v>
      </c>
      <c r="J156" t="s">
        <v>1621</v>
      </c>
      <c r="K156" t="s">
        <v>1621</v>
      </c>
      <c r="L156" t="s">
        <v>1621</v>
      </c>
      <c r="M156" t="s">
        <v>1621</v>
      </c>
      <c r="S156" s="14"/>
      <c r="Z156" s="14">
        <v>44716</v>
      </c>
    </row>
    <row r="157" spans="1:26">
      <c r="A157" t="s">
        <v>843</v>
      </c>
      <c r="B157" t="s">
        <v>843</v>
      </c>
      <c r="C157" t="s">
        <v>843</v>
      </c>
      <c r="D157" t="s">
        <v>843</v>
      </c>
      <c r="E157" t="s">
        <v>843</v>
      </c>
      <c r="F157" t="s">
        <v>843</v>
      </c>
      <c r="G157" t="s">
        <v>843</v>
      </c>
      <c r="H157" t="s">
        <v>843</v>
      </c>
      <c r="I157" t="s">
        <v>843</v>
      </c>
      <c r="J157" t="s">
        <v>843</v>
      </c>
      <c r="K157" t="s">
        <v>843</v>
      </c>
      <c r="L157" t="s">
        <v>843</v>
      </c>
      <c r="M157" t="s">
        <v>843</v>
      </c>
      <c r="S157" s="14"/>
      <c r="Z157" s="14">
        <v>44717</v>
      </c>
    </row>
    <row r="158" spans="1:26">
      <c r="A158" t="s">
        <v>1601</v>
      </c>
      <c r="B158" t="s">
        <v>1601</v>
      </c>
      <c r="C158" t="s">
        <v>1601</v>
      </c>
      <c r="D158" t="s">
        <v>1601</v>
      </c>
      <c r="E158" t="s">
        <v>1601</v>
      </c>
      <c r="F158" t="s">
        <v>1601</v>
      </c>
      <c r="G158" t="s">
        <v>1601</v>
      </c>
      <c r="H158" t="s">
        <v>1601</v>
      </c>
      <c r="I158" t="s">
        <v>1601</v>
      </c>
      <c r="J158" t="s">
        <v>1601</v>
      </c>
      <c r="K158" t="s">
        <v>1601</v>
      </c>
      <c r="L158" t="s">
        <v>1601</v>
      </c>
      <c r="M158" t="s">
        <v>1601</v>
      </c>
      <c r="S158" s="14"/>
      <c r="Z158" s="14">
        <v>44718</v>
      </c>
    </row>
    <row r="159" spans="1:26">
      <c r="A159" t="s">
        <v>1623</v>
      </c>
      <c r="B159" t="s">
        <v>1623</v>
      </c>
      <c r="C159" t="s">
        <v>1623</v>
      </c>
      <c r="D159" t="s">
        <v>1623</v>
      </c>
      <c r="E159" t="s">
        <v>1623</v>
      </c>
      <c r="F159" t="s">
        <v>1623</v>
      </c>
      <c r="G159" t="s">
        <v>1623</v>
      </c>
      <c r="H159" t="s">
        <v>1623</v>
      </c>
      <c r="I159" t="s">
        <v>1623</v>
      </c>
      <c r="J159" t="s">
        <v>1623</v>
      </c>
      <c r="K159" t="s">
        <v>1623</v>
      </c>
      <c r="L159" t="s">
        <v>1623</v>
      </c>
      <c r="M159" t="s">
        <v>1623</v>
      </c>
      <c r="S159" s="14"/>
      <c r="Z159" s="14">
        <v>44719</v>
      </c>
    </row>
    <row r="160" spans="1:26">
      <c r="A160" t="s">
        <v>1604</v>
      </c>
      <c r="B160" t="s">
        <v>1604</v>
      </c>
      <c r="C160" t="s">
        <v>1604</v>
      </c>
      <c r="D160" t="s">
        <v>1604</v>
      </c>
      <c r="E160" t="s">
        <v>1604</v>
      </c>
      <c r="F160" t="s">
        <v>1604</v>
      </c>
      <c r="G160" t="s">
        <v>1604</v>
      </c>
      <c r="H160" t="s">
        <v>1604</v>
      </c>
      <c r="I160" t="s">
        <v>1604</v>
      </c>
      <c r="J160" t="s">
        <v>1604</v>
      </c>
      <c r="K160" t="s">
        <v>1604</v>
      </c>
      <c r="L160" t="s">
        <v>1604</v>
      </c>
      <c r="M160" t="s">
        <v>1604</v>
      </c>
      <c r="S160" s="14"/>
      <c r="Z160" s="14">
        <v>44720</v>
      </c>
    </row>
    <row r="161" spans="1:26">
      <c r="A161" t="s">
        <v>1624</v>
      </c>
      <c r="B161" t="s">
        <v>1624</v>
      </c>
      <c r="C161" t="s">
        <v>1624</v>
      </c>
      <c r="D161" t="s">
        <v>1624</v>
      </c>
      <c r="E161" t="s">
        <v>1624</v>
      </c>
      <c r="F161" t="s">
        <v>1624</v>
      </c>
      <c r="G161" t="s">
        <v>1624</v>
      </c>
      <c r="H161" t="s">
        <v>1624</v>
      </c>
      <c r="I161" t="s">
        <v>1624</v>
      </c>
      <c r="J161" t="s">
        <v>1624</v>
      </c>
      <c r="K161" t="s">
        <v>1624</v>
      </c>
      <c r="L161" t="s">
        <v>1624</v>
      </c>
      <c r="M161" t="s">
        <v>1624</v>
      </c>
      <c r="S161" s="14"/>
      <c r="Z161" s="14">
        <v>44721</v>
      </c>
    </row>
    <row r="162" spans="1:26">
      <c r="A162" t="s">
        <v>274</v>
      </c>
      <c r="B162" t="s">
        <v>274</v>
      </c>
      <c r="C162" t="s">
        <v>274</v>
      </c>
      <c r="D162" t="s">
        <v>274</v>
      </c>
      <c r="E162" t="s">
        <v>274</v>
      </c>
      <c r="F162" t="s">
        <v>274</v>
      </c>
      <c r="G162" t="s">
        <v>274</v>
      </c>
      <c r="H162" t="s">
        <v>274</v>
      </c>
      <c r="I162" t="s">
        <v>274</v>
      </c>
      <c r="J162" t="s">
        <v>274</v>
      </c>
      <c r="K162" t="s">
        <v>274</v>
      </c>
      <c r="L162" t="s">
        <v>274</v>
      </c>
      <c r="M162" t="s">
        <v>274</v>
      </c>
      <c r="S162" s="14"/>
      <c r="Z162" s="14">
        <v>44722</v>
      </c>
    </row>
    <row r="163" spans="1:26">
      <c r="S163" s="14"/>
      <c r="Z163" s="14">
        <v>44723</v>
      </c>
    </row>
    <row r="164" spans="1:26">
      <c r="S164" s="14"/>
      <c r="Z164" s="14">
        <v>44724</v>
      </c>
    </row>
    <row r="165" spans="1:26">
      <c r="S165" s="14"/>
      <c r="Z165" s="14">
        <v>44725</v>
      </c>
    </row>
    <row r="166" spans="1:26">
      <c r="A166" t="s">
        <v>1580</v>
      </c>
      <c r="B166" t="s">
        <v>1561</v>
      </c>
      <c r="C166" t="s">
        <v>1578</v>
      </c>
      <c r="D166" t="s">
        <v>1564</v>
      </c>
      <c r="E166" t="s">
        <v>1563</v>
      </c>
      <c r="S166" s="14"/>
      <c r="Z166" s="14">
        <v>44726</v>
      </c>
    </row>
    <row r="167" spans="1:26">
      <c r="A167" t="s">
        <v>130</v>
      </c>
      <c r="B167" t="s">
        <v>130</v>
      </c>
      <c r="C167" t="s">
        <v>130</v>
      </c>
      <c r="D167" t="s">
        <v>130</v>
      </c>
      <c r="E167" t="s">
        <v>130</v>
      </c>
      <c r="S167" s="14"/>
      <c r="Z167" s="14">
        <v>44727</v>
      </c>
    </row>
    <row r="168" spans="1:26">
      <c r="A168" t="s">
        <v>1612</v>
      </c>
      <c r="B168" t="s">
        <v>1612</v>
      </c>
      <c r="C168" t="s">
        <v>1612</v>
      </c>
      <c r="D168" t="s">
        <v>1612</v>
      </c>
      <c r="E168" t="s">
        <v>1612</v>
      </c>
      <c r="S168" s="14"/>
      <c r="Z168" s="14">
        <v>44728</v>
      </c>
    </row>
    <row r="169" spans="1:26">
      <c r="A169" t="s">
        <v>1614</v>
      </c>
      <c r="B169" t="s">
        <v>1614</v>
      </c>
      <c r="C169" t="s">
        <v>1614</v>
      </c>
      <c r="D169" t="s">
        <v>1614</v>
      </c>
      <c r="E169" t="s">
        <v>1614</v>
      </c>
      <c r="S169" s="14"/>
      <c r="Z169" s="14">
        <v>44729</v>
      </c>
    </row>
    <row r="170" spans="1:26">
      <c r="A170" t="s">
        <v>1616</v>
      </c>
      <c r="B170" t="s">
        <v>1616</v>
      </c>
      <c r="C170" t="s">
        <v>1616</v>
      </c>
      <c r="D170" t="s">
        <v>1616</v>
      </c>
      <c r="E170" t="s">
        <v>1616</v>
      </c>
      <c r="S170" s="14"/>
      <c r="Z170" s="14">
        <v>44730</v>
      </c>
    </row>
    <row r="171" spans="1:26">
      <c r="A171" t="s">
        <v>1618</v>
      </c>
      <c r="B171" t="s">
        <v>1618</v>
      </c>
      <c r="C171" t="s">
        <v>1618</v>
      </c>
      <c r="D171" t="s">
        <v>1618</v>
      </c>
      <c r="E171" t="s">
        <v>1618</v>
      </c>
      <c r="S171" s="14"/>
      <c r="Z171" s="14">
        <v>44731</v>
      </c>
    </row>
    <row r="172" spans="1:26">
      <c r="A172" t="s">
        <v>441</v>
      </c>
      <c r="B172" t="s">
        <v>441</v>
      </c>
      <c r="C172" t="s">
        <v>441</v>
      </c>
      <c r="D172" t="s">
        <v>441</v>
      </c>
      <c r="E172" t="s">
        <v>441</v>
      </c>
      <c r="S172" s="14"/>
      <c r="Z172" s="14">
        <v>44732</v>
      </c>
    </row>
    <row r="173" spans="1:26">
      <c r="A173" t="s">
        <v>1621</v>
      </c>
      <c r="B173" t="s">
        <v>1621</v>
      </c>
      <c r="C173" t="s">
        <v>1621</v>
      </c>
      <c r="D173" t="s">
        <v>1621</v>
      </c>
      <c r="E173" t="s">
        <v>1621</v>
      </c>
      <c r="S173" s="14"/>
      <c r="Z173" s="14">
        <v>44733</v>
      </c>
    </row>
    <row r="174" spans="1:26">
      <c r="A174" t="s">
        <v>843</v>
      </c>
      <c r="B174" t="s">
        <v>843</v>
      </c>
      <c r="C174" t="s">
        <v>843</v>
      </c>
      <c r="D174" t="s">
        <v>843</v>
      </c>
      <c r="E174" t="s">
        <v>843</v>
      </c>
      <c r="S174" s="14"/>
      <c r="Z174" s="14">
        <v>44734</v>
      </c>
    </row>
    <row r="175" spans="1:26">
      <c r="A175" t="s">
        <v>1601</v>
      </c>
      <c r="B175" t="s">
        <v>1601</v>
      </c>
      <c r="C175" t="s">
        <v>1601</v>
      </c>
      <c r="D175" t="s">
        <v>1601</v>
      </c>
      <c r="E175" t="s">
        <v>1601</v>
      </c>
      <c r="S175" s="14"/>
      <c r="Z175" s="14">
        <v>44735</v>
      </c>
    </row>
    <row r="176" spans="1:26">
      <c r="A176" t="s">
        <v>1623</v>
      </c>
      <c r="B176" t="s">
        <v>1623</v>
      </c>
      <c r="C176" t="s">
        <v>1623</v>
      </c>
      <c r="D176" t="s">
        <v>1623</v>
      </c>
      <c r="E176" t="s">
        <v>1623</v>
      </c>
      <c r="S176" s="14"/>
      <c r="Z176" s="14">
        <v>44736</v>
      </c>
    </row>
    <row r="177" spans="1:26">
      <c r="A177" t="s">
        <v>1604</v>
      </c>
      <c r="B177" t="s">
        <v>1604</v>
      </c>
      <c r="C177" t="s">
        <v>1604</v>
      </c>
      <c r="D177" t="s">
        <v>1604</v>
      </c>
      <c r="E177" t="s">
        <v>1604</v>
      </c>
      <c r="S177" s="14"/>
      <c r="Z177" s="14">
        <v>44737</v>
      </c>
    </row>
    <row r="178" spans="1:26">
      <c r="A178" t="s">
        <v>1624</v>
      </c>
      <c r="B178" t="s">
        <v>1624</v>
      </c>
      <c r="C178" t="s">
        <v>1624</v>
      </c>
      <c r="D178" t="s">
        <v>1624</v>
      </c>
      <c r="E178" t="s">
        <v>1624</v>
      </c>
      <c r="S178" s="14"/>
      <c r="Z178" s="14">
        <v>44738</v>
      </c>
    </row>
    <row r="179" spans="1:26">
      <c r="A179" t="s">
        <v>274</v>
      </c>
      <c r="B179" t="s">
        <v>274</v>
      </c>
      <c r="C179" t="s">
        <v>274</v>
      </c>
      <c r="D179" t="s">
        <v>274</v>
      </c>
      <c r="E179" t="s">
        <v>274</v>
      </c>
      <c r="S179" s="14"/>
      <c r="Z179" s="14">
        <v>44739</v>
      </c>
    </row>
    <row r="180" spans="1:26">
      <c r="S180" s="14"/>
      <c r="Z180" s="14">
        <v>44740</v>
      </c>
    </row>
    <row r="181" spans="1:26">
      <c r="S181" s="14"/>
      <c r="Z181" s="14">
        <v>44741</v>
      </c>
    </row>
    <row r="182" spans="1:26">
      <c r="S182" s="14"/>
      <c r="Z182" s="14">
        <v>44742</v>
      </c>
    </row>
    <row r="183" spans="1:26">
      <c r="S183" s="14"/>
      <c r="Z183" s="14">
        <v>44743</v>
      </c>
    </row>
    <row r="184" spans="1:26">
      <c r="S184" s="14"/>
      <c r="Z184" s="14">
        <v>44744</v>
      </c>
    </row>
    <row r="185" spans="1:26">
      <c r="S185" s="14"/>
      <c r="Z185" s="14">
        <v>44745</v>
      </c>
    </row>
    <row r="186" spans="1:26">
      <c r="S186" s="14"/>
      <c r="Z186" s="14">
        <v>44746</v>
      </c>
    </row>
    <row r="187" spans="1:26">
      <c r="S187" s="14"/>
      <c r="Z187" s="14">
        <v>44747</v>
      </c>
    </row>
    <row r="188" spans="1:26">
      <c r="S188" s="14"/>
      <c r="Z188" s="14">
        <v>44748</v>
      </c>
    </row>
    <row r="189" spans="1:26">
      <c r="S189" s="14"/>
      <c r="Z189" s="14">
        <v>44749</v>
      </c>
    </row>
    <row r="190" spans="1:26">
      <c r="S190" s="14"/>
      <c r="Z190" s="14">
        <v>44750</v>
      </c>
    </row>
    <row r="191" spans="1:26">
      <c r="S191" s="14"/>
      <c r="Z191" s="14">
        <v>44751</v>
      </c>
    </row>
    <row r="192" spans="1:26">
      <c r="S192" s="14"/>
      <c r="Z192" s="14">
        <v>44752</v>
      </c>
    </row>
    <row r="193" spans="19:26">
      <c r="S193" s="14"/>
      <c r="Z193" s="14">
        <v>44753</v>
      </c>
    </row>
    <row r="194" spans="19:26">
      <c r="S194" s="14"/>
      <c r="Z194" s="14">
        <v>44754</v>
      </c>
    </row>
    <row r="195" spans="19:26">
      <c r="S195" s="14"/>
      <c r="Z195" s="14">
        <v>44755</v>
      </c>
    </row>
    <row r="196" spans="19:26">
      <c r="S196" s="14"/>
      <c r="Z196" s="14">
        <v>44756</v>
      </c>
    </row>
    <row r="197" spans="19:26">
      <c r="S197" s="14"/>
      <c r="Z197" s="14">
        <v>44757</v>
      </c>
    </row>
    <row r="198" spans="19:26">
      <c r="S198" s="14"/>
      <c r="Z198" s="14">
        <v>44758</v>
      </c>
    </row>
    <row r="199" spans="19:26">
      <c r="S199" s="14"/>
      <c r="Z199" s="14">
        <v>44759</v>
      </c>
    </row>
    <row r="200" spans="19:26">
      <c r="S200" s="14"/>
      <c r="Z200" s="14">
        <v>44760</v>
      </c>
    </row>
    <row r="201" spans="19:26">
      <c r="S201" s="14"/>
      <c r="Z201" s="14">
        <v>44761</v>
      </c>
    </row>
    <row r="202" spans="19:26">
      <c r="S202" s="14"/>
      <c r="Z202" s="14">
        <v>44762</v>
      </c>
    </row>
    <row r="203" spans="19:26">
      <c r="S203" s="14"/>
      <c r="Z203" s="14">
        <v>44763</v>
      </c>
    </row>
    <row r="204" spans="19:26">
      <c r="S204" s="14"/>
      <c r="Z204" s="14">
        <v>44764</v>
      </c>
    </row>
    <row r="205" spans="19:26">
      <c r="S205" s="14"/>
      <c r="Z205" s="14">
        <v>44765</v>
      </c>
    </row>
    <row r="206" spans="19:26">
      <c r="S206" s="14"/>
      <c r="Z206" s="14">
        <v>44766</v>
      </c>
    </row>
    <row r="207" spans="19:26">
      <c r="S207" s="14"/>
      <c r="Z207" s="14">
        <v>44767</v>
      </c>
    </row>
    <row r="208" spans="19:26">
      <c r="S208" s="14"/>
      <c r="Z208" s="14">
        <v>44768</v>
      </c>
    </row>
    <row r="209" spans="19:26">
      <c r="S209" s="14"/>
      <c r="Z209" s="14">
        <v>44769</v>
      </c>
    </row>
    <row r="210" spans="19:26">
      <c r="S210" s="14"/>
      <c r="Z210" s="14">
        <v>44770</v>
      </c>
    </row>
    <row r="211" spans="19:26">
      <c r="S211" s="14"/>
      <c r="Z211" s="14">
        <v>44771</v>
      </c>
    </row>
    <row r="212" spans="19:26">
      <c r="S212" s="14"/>
      <c r="Z212" s="14">
        <v>44772</v>
      </c>
    </row>
    <row r="213" spans="19:26">
      <c r="S213" s="14"/>
      <c r="Z213" s="14">
        <v>44773</v>
      </c>
    </row>
    <row r="214" spans="19:26">
      <c r="S214" s="14"/>
      <c r="Z214" s="14">
        <v>44774</v>
      </c>
    </row>
    <row r="215" spans="19:26">
      <c r="S215" s="14"/>
      <c r="Z215" s="14">
        <v>44775</v>
      </c>
    </row>
    <row r="216" spans="19:26">
      <c r="S216" s="14"/>
      <c r="Z216" s="14">
        <v>44776</v>
      </c>
    </row>
    <row r="217" spans="19:26">
      <c r="S217" s="14"/>
      <c r="Z217" s="14">
        <v>44777</v>
      </c>
    </row>
    <row r="218" spans="19:26">
      <c r="S218" s="14"/>
      <c r="Z218" s="14">
        <v>44778</v>
      </c>
    </row>
    <row r="219" spans="19:26">
      <c r="S219" s="14"/>
      <c r="Z219" s="14">
        <v>44779</v>
      </c>
    </row>
    <row r="220" spans="19:26">
      <c r="S220" s="14"/>
      <c r="Z220" s="14">
        <v>44780</v>
      </c>
    </row>
    <row r="221" spans="19:26">
      <c r="S221" s="14"/>
      <c r="Z221" s="14">
        <v>44781</v>
      </c>
    </row>
    <row r="222" spans="19:26">
      <c r="S222" s="14"/>
      <c r="Z222" s="14">
        <v>44782</v>
      </c>
    </row>
    <row r="223" spans="19:26">
      <c r="S223" s="14"/>
      <c r="Z223" s="14">
        <v>44783</v>
      </c>
    </row>
    <row r="224" spans="19:26">
      <c r="S224" s="14"/>
      <c r="Z224" s="14">
        <v>44784</v>
      </c>
    </row>
    <row r="225" spans="19:26">
      <c r="S225" s="14"/>
      <c r="Z225" s="14">
        <v>44785</v>
      </c>
    </row>
    <row r="226" spans="19:26">
      <c r="S226" s="14"/>
      <c r="Z226" s="14">
        <v>44786</v>
      </c>
    </row>
    <row r="227" spans="19:26">
      <c r="S227" s="14"/>
      <c r="Z227" s="14">
        <v>44787</v>
      </c>
    </row>
    <row r="228" spans="19:26">
      <c r="S228" s="14"/>
      <c r="Z228" s="14">
        <v>44788</v>
      </c>
    </row>
    <row r="229" spans="19:26">
      <c r="S229" s="14"/>
      <c r="Z229" s="14">
        <v>44789</v>
      </c>
    </row>
    <row r="230" spans="19:26">
      <c r="S230" s="14"/>
      <c r="Z230" s="14">
        <v>44790</v>
      </c>
    </row>
    <row r="231" spans="19:26">
      <c r="S231" s="14"/>
      <c r="Z231" s="14">
        <v>44791</v>
      </c>
    </row>
    <row r="232" spans="19:26">
      <c r="S232" s="14"/>
      <c r="Z232" s="14">
        <v>44792</v>
      </c>
    </row>
    <row r="233" spans="19:26">
      <c r="S233" s="14"/>
      <c r="Z233" s="14">
        <v>44793</v>
      </c>
    </row>
    <row r="234" spans="19:26">
      <c r="S234" s="14"/>
      <c r="Z234" s="14">
        <v>44794</v>
      </c>
    </row>
    <row r="235" spans="19:26">
      <c r="S235" s="14"/>
      <c r="Z235" s="14">
        <v>44795</v>
      </c>
    </row>
    <row r="236" spans="19:26">
      <c r="S236" s="14"/>
      <c r="Z236" s="14">
        <v>44796</v>
      </c>
    </row>
    <row r="237" spans="19:26">
      <c r="S237" s="14"/>
      <c r="Z237" s="14">
        <v>44797</v>
      </c>
    </row>
    <row r="238" spans="19:26">
      <c r="S238" s="14"/>
      <c r="Z238" s="14">
        <v>44798</v>
      </c>
    </row>
    <row r="239" spans="19:26">
      <c r="S239" s="14"/>
      <c r="Z239" s="14">
        <v>44799</v>
      </c>
    </row>
    <row r="240" spans="19:26">
      <c r="S240" s="14"/>
      <c r="Z240" s="14">
        <v>44800</v>
      </c>
    </row>
    <row r="241" spans="19:26">
      <c r="S241" s="14"/>
      <c r="Z241" s="14">
        <v>44801</v>
      </c>
    </row>
    <row r="242" spans="19:26">
      <c r="S242" s="14"/>
      <c r="Z242" s="14">
        <v>44802</v>
      </c>
    </row>
    <row r="243" spans="19:26">
      <c r="S243" s="14"/>
      <c r="Z243" s="14">
        <v>44803</v>
      </c>
    </row>
    <row r="244" spans="19:26">
      <c r="S244" s="14"/>
      <c r="Z244" s="14">
        <v>44804</v>
      </c>
    </row>
    <row r="245" spans="19:26">
      <c r="S245" s="14"/>
      <c r="Z245" s="14">
        <v>44805</v>
      </c>
    </row>
    <row r="246" spans="19:26">
      <c r="S246" s="14"/>
      <c r="Z246" s="14">
        <v>44806</v>
      </c>
    </row>
    <row r="247" spans="19:26">
      <c r="S247" s="14"/>
      <c r="Z247" s="14">
        <v>44807</v>
      </c>
    </row>
    <row r="248" spans="19:26">
      <c r="S248" s="14"/>
      <c r="Z248" s="14">
        <v>44808</v>
      </c>
    </row>
    <row r="249" spans="19:26">
      <c r="S249" s="14"/>
      <c r="Z249" s="14">
        <v>44809</v>
      </c>
    </row>
    <row r="250" spans="19:26">
      <c r="S250" s="14"/>
      <c r="Z250" s="14">
        <v>44810</v>
      </c>
    </row>
    <row r="251" spans="19:26">
      <c r="S251" s="14"/>
      <c r="Z251" s="14">
        <v>44811</v>
      </c>
    </row>
    <row r="252" spans="19:26">
      <c r="S252" s="14"/>
      <c r="Z252" s="14">
        <v>44812</v>
      </c>
    </row>
    <row r="253" spans="19:26">
      <c r="S253" s="14"/>
      <c r="Z253" s="14">
        <v>44813</v>
      </c>
    </row>
    <row r="254" spans="19:26">
      <c r="S254" s="14"/>
      <c r="Z254" s="14">
        <v>44814</v>
      </c>
    </row>
    <row r="255" spans="19:26">
      <c r="S255" s="14"/>
      <c r="Z255" s="14">
        <v>44815</v>
      </c>
    </row>
    <row r="256" spans="19:26">
      <c r="S256" s="14"/>
      <c r="Z256" s="14">
        <v>44816</v>
      </c>
    </row>
    <row r="257" spans="19:26">
      <c r="S257" s="14"/>
      <c r="Z257" s="14">
        <v>44817</v>
      </c>
    </row>
    <row r="258" spans="19:26">
      <c r="S258" s="14"/>
      <c r="Z258" s="14">
        <v>44818</v>
      </c>
    </row>
    <row r="259" spans="19:26">
      <c r="S259" s="14"/>
      <c r="Z259" s="14">
        <v>44819</v>
      </c>
    </row>
    <row r="260" spans="19:26">
      <c r="S260" s="14"/>
      <c r="Z260" s="14">
        <v>44820</v>
      </c>
    </row>
    <row r="261" spans="19:26">
      <c r="S261" s="14"/>
      <c r="Z261" s="14">
        <v>44821</v>
      </c>
    </row>
    <row r="262" spans="19:26">
      <c r="S262" s="14"/>
      <c r="Z262" s="14">
        <v>44822</v>
      </c>
    </row>
    <row r="263" spans="19:26">
      <c r="S263" s="14"/>
      <c r="Z263" s="14">
        <v>44823</v>
      </c>
    </row>
    <row r="264" spans="19:26">
      <c r="S264" s="14"/>
      <c r="Z264" s="14">
        <v>44824</v>
      </c>
    </row>
    <row r="265" spans="19:26">
      <c r="S265" s="14"/>
      <c r="Z265" s="14">
        <v>44825</v>
      </c>
    </row>
    <row r="266" spans="19:26">
      <c r="S266" s="14"/>
      <c r="Z266" s="14">
        <v>44826</v>
      </c>
    </row>
    <row r="267" spans="19:26">
      <c r="S267" s="14"/>
      <c r="Z267" s="14">
        <v>44827</v>
      </c>
    </row>
    <row r="268" spans="19:26">
      <c r="S268" s="14"/>
      <c r="Z268" s="14">
        <v>44828</v>
      </c>
    </row>
    <row r="269" spans="19:26">
      <c r="S269" s="14"/>
      <c r="Z269" s="14">
        <v>44829</v>
      </c>
    </row>
    <row r="270" spans="19:26">
      <c r="S270" s="14"/>
      <c r="Z270" s="14">
        <v>44830</v>
      </c>
    </row>
    <row r="271" spans="19:26">
      <c r="S271" s="14"/>
      <c r="Z271" s="14">
        <v>44831</v>
      </c>
    </row>
    <row r="272" spans="19:26">
      <c r="S272" s="14"/>
      <c r="Z272" s="14">
        <v>44832</v>
      </c>
    </row>
    <row r="273" spans="19:26">
      <c r="S273" s="14"/>
      <c r="Z273" s="14">
        <v>44833</v>
      </c>
    </row>
    <row r="274" spans="19:26">
      <c r="S274" s="14"/>
      <c r="Z274" s="14">
        <v>44834</v>
      </c>
    </row>
    <row r="275" spans="19:26">
      <c r="S275" s="14"/>
      <c r="Z275" s="14">
        <v>44835</v>
      </c>
    </row>
    <row r="276" spans="19:26">
      <c r="S276" s="14"/>
      <c r="Z276" s="14">
        <v>44836</v>
      </c>
    </row>
    <row r="277" spans="19:26">
      <c r="S277" s="14"/>
      <c r="Z277" s="14">
        <v>44837</v>
      </c>
    </row>
    <row r="278" spans="19:26">
      <c r="S278" s="14"/>
      <c r="Z278" s="14">
        <v>44838</v>
      </c>
    </row>
    <row r="279" spans="19:26">
      <c r="S279" s="14"/>
      <c r="Z279" s="14">
        <v>44839</v>
      </c>
    </row>
    <row r="280" spans="19:26">
      <c r="S280" s="14"/>
      <c r="Z280" s="14">
        <v>44840</v>
      </c>
    </row>
    <row r="281" spans="19:26">
      <c r="S281" s="14"/>
      <c r="Z281" s="14">
        <v>44841</v>
      </c>
    </row>
    <row r="282" spans="19:26">
      <c r="S282" s="14"/>
      <c r="Z282" s="14">
        <v>44842</v>
      </c>
    </row>
    <row r="283" spans="19:26">
      <c r="S283" s="14"/>
      <c r="Z283" s="14">
        <v>44843</v>
      </c>
    </row>
    <row r="284" spans="19:26">
      <c r="S284" s="14"/>
      <c r="Z284" s="14">
        <v>44844</v>
      </c>
    </row>
    <row r="285" spans="19:26">
      <c r="S285" s="14"/>
      <c r="Z285" s="14">
        <v>44845</v>
      </c>
    </row>
    <row r="286" spans="19:26">
      <c r="S286" s="14"/>
      <c r="T286" s="14"/>
      <c r="Z286" s="14">
        <v>44846</v>
      </c>
    </row>
    <row r="287" spans="19:26">
      <c r="S287" s="14"/>
      <c r="T287" s="14"/>
      <c r="Z287" s="14">
        <v>44847</v>
      </c>
    </row>
    <row r="288" spans="19:26">
      <c r="S288" s="14"/>
      <c r="T288" s="14"/>
      <c r="Z288" s="14">
        <v>44848</v>
      </c>
    </row>
    <row r="289" spans="19:26">
      <c r="S289" s="14"/>
      <c r="T289" s="14"/>
      <c r="Z289" s="14">
        <v>44849</v>
      </c>
    </row>
    <row r="290" spans="19:26">
      <c r="S290" s="14"/>
      <c r="T290" s="14"/>
      <c r="Z290" s="14">
        <v>44850</v>
      </c>
    </row>
    <row r="291" spans="19:26">
      <c r="S291" s="14"/>
      <c r="T291" s="14"/>
      <c r="Z291" s="14">
        <v>44851</v>
      </c>
    </row>
    <row r="292" spans="19:26">
      <c r="S292" s="14"/>
      <c r="T292" s="14"/>
      <c r="Z292" s="14">
        <v>44852</v>
      </c>
    </row>
    <row r="293" spans="19:26">
      <c r="S293" s="14"/>
      <c r="T293" s="14"/>
      <c r="Z293" s="14">
        <v>44853</v>
      </c>
    </row>
    <row r="294" spans="19:26">
      <c r="S294" s="14"/>
      <c r="T294" s="14"/>
      <c r="Z294" s="14">
        <v>44854</v>
      </c>
    </row>
    <row r="295" spans="19:26">
      <c r="S295" s="14"/>
      <c r="T295" s="14"/>
      <c r="Z295" s="14">
        <v>44855</v>
      </c>
    </row>
    <row r="296" spans="19:26">
      <c r="S296" s="14"/>
      <c r="T296" s="14"/>
      <c r="Z296" s="14">
        <v>44856</v>
      </c>
    </row>
    <row r="297" spans="19:26">
      <c r="S297" s="14"/>
      <c r="T297" s="14"/>
      <c r="Z297" s="14">
        <v>44857</v>
      </c>
    </row>
    <row r="298" spans="19:26">
      <c r="S298" s="14"/>
      <c r="T298" s="14"/>
      <c r="Z298" s="14">
        <v>44858</v>
      </c>
    </row>
    <row r="299" spans="19:26">
      <c r="S299" s="14"/>
      <c r="T299" s="14"/>
      <c r="Z299" s="14">
        <v>44859</v>
      </c>
    </row>
    <row r="300" spans="19:26">
      <c r="S300" s="14"/>
      <c r="T300" s="14"/>
      <c r="Z300" s="14">
        <v>44860</v>
      </c>
    </row>
    <row r="301" spans="19:26">
      <c r="S301" s="14"/>
      <c r="T301" s="14"/>
      <c r="Z301" s="14">
        <v>44861</v>
      </c>
    </row>
    <row r="302" spans="19:26">
      <c r="S302" s="14"/>
      <c r="T302" s="14"/>
      <c r="Z302" s="14">
        <v>44862</v>
      </c>
    </row>
    <row r="303" spans="19:26">
      <c r="S303" s="14"/>
      <c r="T303" s="14"/>
      <c r="Z303" s="14">
        <v>44863</v>
      </c>
    </row>
    <row r="304" spans="19:26">
      <c r="S304" s="14"/>
      <c r="T304" s="14"/>
      <c r="Z304" s="14">
        <v>44864</v>
      </c>
    </row>
    <row r="305" spans="19:26">
      <c r="S305" s="14"/>
      <c r="T305" s="14"/>
      <c r="Z305" s="14">
        <v>44865</v>
      </c>
    </row>
    <row r="306" spans="19:26">
      <c r="S306" s="14"/>
      <c r="T306" s="14"/>
    </row>
    <row r="307" spans="19:26">
      <c r="S307" s="14"/>
      <c r="T307" s="14"/>
    </row>
    <row r="308" spans="19:26">
      <c r="S308" s="14"/>
      <c r="T308" s="14"/>
    </row>
    <row r="309" spans="19:26">
      <c r="S309" s="14"/>
      <c r="T309" s="14"/>
    </row>
    <row r="310" spans="19:26">
      <c r="S310" s="14"/>
      <c r="T310" s="14"/>
    </row>
    <row r="311" spans="19:26">
      <c r="S311" s="14"/>
      <c r="T311" s="14"/>
      <c r="Z311" s="14"/>
    </row>
    <row r="312" spans="19:26">
      <c r="S312" s="14"/>
      <c r="T312" s="14"/>
      <c r="Z312" s="14"/>
    </row>
    <row r="313" spans="19:26">
      <c r="S313" s="14"/>
      <c r="T313" s="14"/>
      <c r="Z313" s="14"/>
    </row>
    <row r="314" spans="19:26">
      <c r="S314" s="14"/>
      <c r="T314" s="14"/>
    </row>
    <row r="315" spans="19:26">
      <c r="S315" s="14"/>
      <c r="T315" s="14"/>
    </row>
    <row r="316" spans="19:26">
      <c r="S316" s="14"/>
      <c r="T316" s="14"/>
    </row>
    <row r="317" spans="19:26">
      <c r="S317" s="14"/>
      <c r="T317" s="14"/>
    </row>
    <row r="318" spans="19:26">
      <c r="S318" s="14"/>
      <c r="T318" s="14"/>
    </row>
    <row r="319" spans="19:26">
      <c r="S319" s="14"/>
      <c r="T319" s="14"/>
    </row>
    <row r="320" spans="19:26">
      <c r="S320" s="14"/>
      <c r="T320" s="14"/>
    </row>
    <row r="321" spans="19:20">
      <c r="S321" s="14"/>
      <c r="T321" s="14"/>
    </row>
    <row r="322" spans="19:20">
      <c r="S322" s="14"/>
      <c r="T322" s="14"/>
    </row>
    <row r="323" spans="19:20">
      <c r="S323" s="14"/>
      <c r="T323" s="14"/>
    </row>
    <row r="324" spans="19:20">
      <c r="S324" s="14"/>
      <c r="T324" s="14"/>
    </row>
    <row r="325" spans="19:20">
      <c r="S325" s="14"/>
      <c r="T325" s="14"/>
    </row>
    <row r="326" spans="19:20">
      <c r="S326" s="14"/>
      <c r="T326" s="14"/>
    </row>
    <row r="327" spans="19:20">
      <c r="S327" s="14"/>
      <c r="T327" s="14"/>
    </row>
    <row r="328" spans="19:20">
      <c r="S328" s="14"/>
      <c r="T328" s="14"/>
    </row>
    <row r="329" spans="19:20">
      <c r="S329" s="14"/>
      <c r="T329" s="14"/>
    </row>
    <row r="330" spans="19:20">
      <c r="S330" s="14"/>
      <c r="T330" s="14"/>
    </row>
    <row r="331" spans="19:20">
      <c r="S331" s="14"/>
      <c r="T331" s="14"/>
    </row>
    <row r="332" spans="19:20">
      <c r="S332" s="14"/>
      <c r="T332" s="14"/>
    </row>
    <row r="333" spans="19:20">
      <c r="S333" s="14"/>
      <c r="T333" s="14"/>
    </row>
    <row r="334" spans="19:20">
      <c r="S334" s="14"/>
      <c r="T334" s="14"/>
    </row>
    <row r="335" spans="19:20">
      <c r="S335" s="14"/>
      <c r="T335" s="14"/>
    </row>
    <row r="336" spans="19:20">
      <c r="S336" s="14"/>
      <c r="T336" s="14"/>
    </row>
    <row r="337" spans="19:20">
      <c r="S337" s="14"/>
      <c r="T337" s="14"/>
    </row>
    <row r="338" spans="19:20">
      <c r="S338" s="14"/>
      <c r="T338" s="14"/>
    </row>
    <row r="339" spans="19:20">
      <c r="S339" s="14"/>
      <c r="T339" s="14"/>
    </row>
    <row r="340" spans="19:20">
      <c r="S340" s="14"/>
      <c r="T340" s="14"/>
    </row>
    <row r="341" spans="19:20">
      <c r="S341" s="14"/>
      <c r="T341" s="14"/>
    </row>
    <row r="342" spans="19:20">
      <c r="S342" s="14"/>
      <c r="T342" s="14"/>
    </row>
    <row r="343" spans="19:20">
      <c r="S343" s="14"/>
      <c r="T343" s="14"/>
    </row>
    <row r="344" spans="19:20">
      <c r="S344" s="14"/>
      <c r="T344" s="14"/>
    </row>
    <row r="345" spans="19:20">
      <c r="S345" s="14"/>
      <c r="T345" s="14"/>
    </row>
    <row r="346" spans="19:20">
      <c r="S346" s="14"/>
      <c r="T346" s="14"/>
    </row>
    <row r="347" spans="19:20">
      <c r="S347" s="14"/>
      <c r="T347" s="14"/>
    </row>
    <row r="348" spans="19:20">
      <c r="S348" s="14"/>
      <c r="T348" s="14"/>
    </row>
    <row r="349" spans="19:20">
      <c r="S349" s="14"/>
      <c r="T349" s="14"/>
    </row>
    <row r="350" spans="19:20">
      <c r="S350" s="14"/>
      <c r="T350" s="14"/>
    </row>
    <row r="351" spans="19:20">
      <c r="S351" s="14"/>
      <c r="T351" s="14"/>
    </row>
    <row r="352" spans="19:20">
      <c r="S352" s="14"/>
      <c r="T352" s="14"/>
    </row>
    <row r="353" spans="19:20">
      <c r="S353" s="14"/>
      <c r="T353" s="14"/>
    </row>
    <row r="354" spans="19:20">
      <c r="S354" s="14"/>
      <c r="T354" s="14"/>
    </row>
    <row r="355" spans="19:20">
      <c r="S355" s="14"/>
      <c r="T355" s="14"/>
    </row>
    <row r="356" spans="19:20">
      <c r="S356" s="14"/>
      <c r="T356" s="14"/>
    </row>
    <row r="357" spans="19:20">
      <c r="S357" s="14"/>
      <c r="T357" s="14"/>
    </row>
    <row r="358" spans="19:20">
      <c r="S358" s="14"/>
      <c r="T358" s="14"/>
    </row>
    <row r="359" spans="19:20">
      <c r="S359" s="14"/>
      <c r="T359" s="14"/>
    </row>
    <row r="360" spans="19:20">
      <c r="S360" s="14"/>
      <c r="T360" s="14"/>
    </row>
    <row r="361" spans="19:20">
      <c r="S361" s="14"/>
      <c r="T361" s="14"/>
    </row>
    <row r="362" spans="19:20">
      <c r="S362" s="14"/>
      <c r="T362" s="14"/>
    </row>
    <row r="363" spans="19:20">
      <c r="S363" s="14"/>
      <c r="T363" s="14"/>
    </row>
    <row r="364" spans="19:20">
      <c r="S364" s="14"/>
      <c r="T364" s="14"/>
    </row>
    <row r="365" spans="19:20">
      <c r="S365" s="14"/>
      <c r="T365" s="14"/>
    </row>
    <row r="366" spans="19:20">
      <c r="S366" s="14"/>
      <c r="T366" s="14"/>
    </row>
    <row r="367" spans="19:20">
      <c r="S367" s="14"/>
      <c r="T367" s="14"/>
    </row>
    <row r="368" spans="19:20">
      <c r="S368" s="14"/>
      <c r="T368" s="14"/>
    </row>
    <row r="369" spans="19:20">
      <c r="S369" s="14"/>
      <c r="T369" s="14"/>
    </row>
    <row r="370" spans="19:20">
      <c r="S370" s="14"/>
      <c r="T370" s="14"/>
    </row>
    <row r="371" spans="19:20">
      <c r="S371" s="14"/>
      <c r="T371" s="14"/>
    </row>
    <row r="372" spans="19:20">
      <c r="S372" s="14"/>
      <c r="T372" s="14"/>
    </row>
    <row r="373" spans="19:20">
      <c r="S373" s="14"/>
      <c r="T373" s="14"/>
    </row>
    <row r="374" spans="19:20">
      <c r="S374" s="14"/>
      <c r="T374" s="14"/>
    </row>
    <row r="375" spans="19:20">
      <c r="S375" s="14"/>
      <c r="T375" s="14"/>
    </row>
    <row r="376" spans="19:20">
      <c r="S376" s="14"/>
      <c r="T376" s="14"/>
    </row>
    <row r="377" spans="19:20">
      <c r="S377" s="14"/>
      <c r="T377" s="14"/>
    </row>
    <row r="378" spans="19:20">
      <c r="S378" s="14"/>
      <c r="T378" s="14"/>
    </row>
    <row r="379" spans="19:20">
      <c r="S379" s="14"/>
      <c r="T379" s="14"/>
    </row>
    <row r="380" spans="19:20">
      <c r="S380" s="14"/>
      <c r="T380" s="14"/>
    </row>
    <row r="381" spans="19:20">
      <c r="S381" s="14"/>
      <c r="T381" s="14"/>
    </row>
    <row r="382" spans="19:20">
      <c r="S382" s="14"/>
      <c r="T382" s="14"/>
    </row>
    <row r="383" spans="19:20">
      <c r="S383" s="14"/>
      <c r="T383" s="14"/>
    </row>
    <row r="384" spans="19:20">
      <c r="S384" s="14"/>
      <c r="T384" s="14"/>
    </row>
    <row r="385" spans="19:20">
      <c r="S385" s="14"/>
      <c r="T385" s="14"/>
    </row>
    <row r="386" spans="19:20">
      <c r="S386" s="14"/>
      <c r="T386" s="14"/>
    </row>
    <row r="387" spans="19:20">
      <c r="S387" s="14"/>
      <c r="T387" s="14"/>
    </row>
    <row r="388" spans="19:20">
      <c r="S388" s="14"/>
      <c r="T388" s="14"/>
    </row>
    <row r="389" spans="19:20">
      <c r="S389" s="14"/>
      <c r="T389" s="14"/>
    </row>
    <row r="390" spans="19:20">
      <c r="S390" s="14"/>
      <c r="T390" s="14"/>
    </row>
    <row r="391" spans="19:20">
      <c r="S391" s="14"/>
      <c r="T391" s="14"/>
    </row>
    <row r="392" spans="19:20">
      <c r="S392" s="14"/>
      <c r="T392" s="14"/>
    </row>
    <row r="393" spans="19:20">
      <c r="S393" s="14"/>
      <c r="T393" s="14"/>
    </row>
    <row r="394" spans="19:20">
      <c r="S394" s="14"/>
      <c r="T394" s="14"/>
    </row>
    <row r="395" spans="19:20">
      <c r="S395" s="14"/>
      <c r="T395" s="14"/>
    </row>
    <row r="396" spans="19:20">
      <c r="S396" s="14"/>
      <c r="T396" s="14"/>
    </row>
    <row r="397" spans="19:20">
      <c r="S397" s="14"/>
      <c r="T397" s="14"/>
    </row>
    <row r="398" spans="19:20">
      <c r="S398" s="14"/>
      <c r="T398" s="14"/>
    </row>
    <row r="399" spans="19:20">
      <c r="S399" s="14"/>
      <c r="T399" s="14"/>
    </row>
    <row r="400" spans="19:20">
      <c r="S400" s="14"/>
      <c r="T400" s="14"/>
    </row>
    <row r="401" spans="19:20">
      <c r="S401" s="14"/>
      <c r="T401" s="14"/>
    </row>
    <row r="402" spans="19:20">
      <c r="S402" s="14"/>
      <c r="T402" s="14"/>
    </row>
    <row r="403" spans="19:20">
      <c r="S403" s="14"/>
      <c r="T403" s="14"/>
    </row>
    <row r="404" spans="19:20">
      <c r="S404" s="14"/>
      <c r="T404" s="14"/>
    </row>
    <row r="405" spans="19:20">
      <c r="S405" s="14"/>
      <c r="T405" s="14"/>
    </row>
    <row r="406" spans="19:20">
      <c r="S406" s="14"/>
      <c r="T406" s="14"/>
    </row>
    <row r="407" spans="19:20">
      <c r="S407" s="14"/>
      <c r="T407" s="14"/>
    </row>
    <row r="408" spans="19:20">
      <c r="S408" s="14"/>
      <c r="T408" s="14"/>
    </row>
    <row r="409" spans="19:20">
      <c r="S409" s="14"/>
      <c r="T409" s="14"/>
    </row>
    <row r="410" spans="19:20">
      <c r="S410" s="14"/>
      <c r="T410" s="14"/>
    </row>
    <row r="411" spans="19:20">
      <c r="S411" s="14"/>
      <c r="T411" s="14"/>
    </row>
    <row r="412" spans="19:20">
      <c r="S412" s="14"/>
      <c r="T412" s="14"/>
    </row>
    <row r="413" spans="19:20">
      <c r="S413" s="14"/>
      <c r="T413" s="14"/>
    </row>
    <row r="414" spans="19:20">
      <c r="S414" s="14"/>
      <c r="T414" s="14"/>
    </row>
    <row r="415" spans="19:20">
      <c r="S415" s="14"/>
      <c r="T415" s="14"/>
    </row>
    <row r="416" spans="19:20">
      <c r="S416" s="14"/>
      <c r="T416" s="14"/>
    </row>
    <row r="417" spans="19:19">
      <c r="S417" s="14"/>
    </row>
    <row r="418" spans="19:19">
      <c r="S418" s="14"/>
    </row>
    <row r="419" spans="19:19">
      <c r="S419" s="14"/>
    </row>
    <row r="420" spans="19:19">
      <c r="S420" s="14"/>
    </row>
    <row r="421" spans="19:19">
      <c r="S421" s="14"/>
    </row>
    <row r="422" spans="19:19">
      <c r="S422" s="14"/>
    </row>
    <row r="423" spans="19:19">
      <c r="S423" s="14"/>
    </row>
    <row r="424" spans="19:19">
      <c r="S424" s="14"/>
    </row>
    <row r="425" spans="19:19">
      <c r="S425" s="14"/>
    </row>
    <row r="426" spans="19:19">
      <c r="S426" s="14"/>
    </row>
    <row r="427" spans="19:19">
      <c r="S427" s="14"/>
    </row>
    <row r="428" spans="19:19">
      <c r="S428" s="14"/>
    </row>
    <row r="429" spans="19:19">
      <c r="S429" s="14"/>
    </row>
    <row r="430" spans="19:19">
      <c r="S430" s="14"/>
    </row>
    <row r="431" spans="19:19">
      <c r="S431" s="1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ADAE0-C4EA-40D7-8675-C01DEDBD42E6}">
  <dimension ref="A1:K65"/>
  <sheetViews>
    <sheetView topLeftCell="A2" zoomScale="103" zoomScaleNormal="100" workbookViewId="0">
      <selection activeCell="D50" sqref="D50"/>
    </sheetView>
  </sheetViews>
  <sheetFormatPr defaultColWidth="11.42578125" defaultRowHeight="15"/>
  <cols>
    <col min="1" max="1" width="35.5703125" bestFit="1" customWidth="1"/>
    <col min="2" max="2" width="22.7109375" bestFit="1" customWidth="1"/>
    <col min="3" max="3" width="18.5703125" customWidth="1"/>
    <col min="4" max="4" width="24.140625" bestFit="1" customWidth="1"/>
    <col min="5" max="5" width="18.42578125" customWidth="1"/>
    <col min="6" max="6" width="21.5703125" bestFit="1" customWidth="1"/>
    <col min="7" max="7" width="28.5703125" bestFit="1" customWidth="1"/>
    <col min="8" max="8" width="23.28515625" customWidth="1"/>
    <col min="9" max="9" width="12.5703125" bestFit="1" customWidth="1"/>
    <col min="10" max="10" width="50.28515625" customWidth="1"/>
    <col min="11" max="11" width="35.5703125" bestFit="1" customWidth="1"/>
    <col min="12" max="12" width="34.5703125" bestFit="1" customWidth="1"/>
    <col min="13" max="13" width="35.5703125" bestFit="1" customWidth="1"/>
    <col min="14" max="14" width="34.5703125" bestFit="1" customWidth="1"/>
    <col min="15" max="15" width="35.5703125" bestFit="1" customWidth="1"/>
    <col min="16" max="16" width="39.5703125" bestFit="1" customWidth="1"/>
    <col min="17" max="17" width="40.5703125" bestFit="1" customWidth="1"/>
  </cols>
  <sheetData>
    <row r="1" spans="1:10">
      <c r="A1" s="40" t="s">
        <v>0</v>
      </c>
      <c r="B1" t="s">
        <v>1</v>
      </c>
    </row>
    <row r="3" spans="1:10">
      <c r="A3" s="63" t="s">
        <v>53</v>
      </c>
      <c r="B3" s="63" t="s">
        <v>49</v>
      </c>
      <c r="C3" s="42"/>
      <c r="D3" s="42"/>
      <c r="E3" s="42"/>
      <c r="F3" s="42"/>
      <c r="G3" s="42"/>
      <c r="H3" s="42"/>
    </row>
    <row r="4" spans="1:10">
      <c r="A4" s="63" t="s">
        <v>4</v>
      </c>
      <c r="B4" s="42" t="s">
        <v>5</v>
      </c>
      <c r="C4" s="42" t="s">
        <v>6</v>
      </c>
      <c r="D4" s="42" t="s">
        <v>7</v>
      </c>
      <c r="E4" s="42" t="s">
        <v>8</v>
      </c>
      <c r="F4" s="42" t="s">
        <v>9</v>
      </c>
      <c r="G4" s="42" t="s">
        <v>10</v>
      </c>
      <c r="H4" s="42" t="s">
        <v>11</v>
      </c>
    </row>
    <row r="5" spans="1:10">
      <c r="A5" s="64" t="s">
        <v>12</v>
      </c>
      <c r="B5" s="42"/>
      <c r="C5" s="78">
        <v>35700000</v>
      </c>
      <c r="D5" s="42"/>
      <c r="E5" s="78">
        <v>52375000</v>
      </c>
      <c r="F5" s="78">
        <v>174345000</v>
      </c>
      <c r="G5" s="78">
        <v>233130000</v>
      </c>
      <c r="H5" s="42">
        <v>495550000</v>
      </c>
      <c r="I5" s="71" t="s">
        <v>13</v>
      </c>
      <c r="J5" s="72" t="s">
        <v>54</v>
      </c>
    </row>
    <row r="6" spans="1:10">
      <c r="A6" s="64" t="s">
        <v>16</v>
      </c>
      <c r="B6" s="42"/>
      <c r="C6" s="78">
        <v>35700000</v>
      </c>
      <c r="D6" s="42"/>
      <c r="E6" s="42"/>
      <c r="F6" s="78">
        <v>57525000</v>
      </c>
      <c r="G6" s="42"/>
      <c r="H6" s="42">
        <v>93225000</v>
      </c>
      <c r="I6" s="71">
        <v>1</v>
      </c>
      <c r="J6" s="73" t="s">
        <v>17</v>
      </c>
    </row>
    <row r="7" spans="1:10">
      <c r="A7" s="64" t="s">
        <v>19</v>
      </c>
      <c r="B7" s="42"/>
      <c r="C7" s="42">
        <v>35700000</v>
      </c>
      <c r="D7" s="42"/>
      <c r="E7" s="42"/>
      <c r="F7" s="42">
        <v>226560000</v>
      </c>
      <c r="G7" s="42">
        <v>475258000</v>
      </c>
      <c r="H7" s="42">
        <v>737518000</v>
      </c>
      <c r="I7" s="71">
        <v>2</v>
      </c>
      <c r="J7" s="73" t="s">
        <v>17</v>
      </c>
    </row>
    <row r="8" spans="1:10">
      <c r="A8" s="64" t="s">
        <v>21</v>
      </c>
      <c r="B8" s="42"/>
      <c r="C8" s="42">
        <v>35738500</v>
      </c>
      <c r="D8" s="42">
        <v>62328000</v>
      </c>
      <c r="E8" s="42"/>
      <c r="F8" s="42">
        <v>525690000</v>
      </c>
      <c r="G8" s="42">
        <v>1337430000</v>
      </c>
      <c r="H8" s="42">
        <v>1961186500</v>
      </c>
      <c r="I8" s="71">
        <v>3</v>
      </c>
      <c r="J8" s="73" t="s">
        <v>22</v>
      </c>
    </row>
    <row r="9" spans="1:10">
      <c r="A9" s="64" t="s">
        <v>23</v>
      </c>
      <c r="B9" s="42"/>
      <c r="C9" s="42">
        <v>35700000</v>
      </c>
      <c r="D9" s="78">
        <v>26712000</v>
      </c>
      <c r="E9" s="78">
        <v>99000000</v>
      </c>
      <c r="F9" s="78">
        <v>189390000</v>
      </c>
      <c r="G9" s="78">
        <v>621680000</v>
      </c>
      <c r="H9" s="42">
        <v>972482000</v>
      </c>
      <c r="I9" s="71">
        <v>4</v>
      </c>
      <c r="J9" s="73" t="s">
        <v>55</v>
      </c>
    </row>
    <row r="10" spans="1:10">
      <c r="A10" s="64" t="s">
        <v>24</v>
      </c>
      <c r="B10" s="42"/>
      <c r="C10" s="42"/>
      <c r="D10" s="42"/>
      <c r="E10" s="42">
        <v>602000000</v>
      </c>
      <c r="F10" s="42">
        <v>289395000</v>
      </c>
      <c r="G10" s="42">
        <v>782008000</v>
      </c>
      <c r="H10" s="42">
        <v>1673403000</v>
      </c>
      <c r="I10" s="71">
        <v>5</v>
      </c>
      <c r="J10" s="73" t="s">
        <v>25</v>
      </c>
    </row>
    <row r="11" spans="1:10">
      <c r="A11" s="64" t="s">
        <v>26</v>
      </c>
      <c r="B11" s="42"/>
      <c r="C11" s="42"/>
      <c r="D11" s="42">
        <v>57240000</v>
      </c>
      <c r="E11" s="42"/>
      <c r="F11" s="42"/>
      <c r="G11" s="42">
        <v>1456040000</v>
      </c>
      <c r="H11" s="42">
        <v>1513280000</v>
      </c>
      <c r="I11" s="71">
        <v>6</v>
      </c>
      <c r="J11" s="73" t="s">
        <v>37</v>
      </c>
    </row>
    <row r="12" spans="1:10">
      <c r="A12" s="64" t="s">
        <v>27</v>
      </c>
      <c r="B12" s="42"/>
      <c r="C12" s="42">
        <v>35700000</v>
      </c>
      <c r="D12" s="42"/>
      <c r="E12" s="78">
        <v>15000000</v>
      </c>
      <c r="F12" s="42">
        <v>102660000</v>
      </c>
      <c r="G12" s="42">
        <v>161964000</v>
      </c>
      <c r="H12" s="42">
        <v>315324000</v>
      </c>
      <c r="I12" s="71">
        <v>7</v>
      </c>
      <c r="J12" s="73" t="s">
        <v>28</v>
      </c>
    </row>
    <row r="13" spans="1:10">
      <c r="A13" s="64" t="s">
        <v>29</v>
      </c>
      <c r="B13" s="42">
        <v>84045760</v>
      </c>
      <c r="C13" s="42">
        <v>35700000</v>
      </c>
      <c r="D13" s="42"/>
      <c r="E13" s="42">
        <v>155000000</v>
      </c>
      <c r="F13" s="42">
        <v>120360000</v>
      </c>
      <c r="G13" s="42">
        <v>79346000</v>
      </c>
      <c r="H13" s="42">
        <v>474451760</v>
      </c>
      <c r="I13" s="71">
        <v>8</v>
      </c>
      <c r="J13" s="73" t="s">
        <v>28</v>
      </c>
    </row>
    <row r="14" spans="1:10">
      <c r="A14" s="64" t="s">
        <v>30</v>
      </c>
      <c r="B14" s="42"/>
      <c r="C14" s="42"/>
      <c r="D14" s="42"/>
      <c r="E14" s="42"/>
      <c r="F14" s="42"/>
      <c r="G14" s="42">
        <v>1788882000</v>
      </c>
      <c r="H14" s="42">
        <v>1788882000</v>
      </c>
      <c r="I14" s="71">
        <v>9</v>
      </c>
      <c r="J14" s="73" t="s">
        <v>22</v>
      </c>
    </row>
    <row r="15" spans="1:10">
      <c r="A15" s="64" t="s">
        <v>31</v>
      </c>
      <c r="B15" s="42">
        <v>22141202</v>
      </c>
      <c r="C15" s="42"/>
      <c r="D15" s="42">
        <v>26712000</v>
      </c>
      <c r="E15" s="42">
        <v>279000000</v>
      </c>
      <c r="F15" s="42">
        <v>124785000</v>
      </c>
      <c r="G15" s="42">
        <v>514522000</v>
      </c>
      <c r="H15" s="42">
        <v>967160202</v>
      </c>
      <c r="I15" s="71">
        <v>10</v>
      </c>
      <c r="J15" s="73" t="s">
        <v>56</v>
      </c>
    </row>
    <row r="16" spans="1:10">
      <c r="A16" s="64" t="s">
        <v>32</v>
      </c>
      <c r="B16" s="42"/>
      <c r="C16" s="42"/>
      <c r="D16" s="42"/>
      <c r="E16" s="42"/>
      <c r="F16" s="42">
        <v>123900000</v>
      </c>
      <c r="G16" s="42">
        <v>247036000</v>
      </c>
      <c r="H16" s="42">
        <v>370936000</v>
      </c>
      <c r="I16" s="71">
        <v>11</v>
      </c>
      <c r="J16" s="73" t="s">
        <v>33</v>
      </c>
    </row>
    <row r="17" spans="1:11">
      <c r="A17" s="64" t="s">
        <v>34</v>
      </c>
      <c r="B17" s="42"/>
      <c r="C17" s="42"/>
      <c r="D17" s="42"/>
      <c r="E17" s="42"/>
      <c r="F17" s="42">
        <v>162840000</v>
      </c>
      <c r="G17" s="42">
        <v>949698000</v>
      </c>
      <c r="H17" s="42">
        <v>1112538000</v>
      </c>
      <c r="I17" s="71">
        <v>12</v>
      </c>
      <c r="J17" s="73" t="s">
        <v>35</v>
      </c>
    </row>
    <row r="18" spans="1:11">
      <c r="A18" s="64" t="s">
        <v>11</v>
      </c>
      <c r="B18" s="42">
        <v>106186962</v>
      </c>
      <c r="C18" s="42">
        <v>249938500</v>
      </c>
      <c r="D18" s="42">
        <v>172992000</v>
      </c>
      <c r="E18" s="42">
        <v>1202375000</v>
      </c>
      <c r="F18" s="42">
        <v>2097450000</v>
      </c>
      <c r="G18" s="42">
        <v>8646994000</v>
      </c>
      <c r="H18" s="42">
        <v>12475936462</v>
      </c>
      <c r="I18" s="71">
        <v>13</v>
      </c>
      <c r="J18" s="73" t="s">
        <v>57</v>
      </c>
    </row>
    <row r="19" spans="1:11">
      <c r="I19" s="71">
        <v>14</v>
      </c>
      <c r="J19" s="73" t="s">
        <v>58</v>
      </c>
    </row>
    <row r="20" spans="1:11">
      <c r="I20" s="71">
        <v>15</v>
      </c>
      <c r="J20" s="73" t="s">
        <v>59</v>
      </c>
    </row>
    <row r="21" spans="1:11">
      <c r="A21" s="66" t="s">
        <v>48</v>
      </c>
      <c r="I21" s="71">
        <v>16</v>
      </c>
      <c r="J21" s="73" t="s">
        <v>35</v>
      </c>
    </row>
    <row r="22" spans="1:11">
      <c r="A22" s="55" t="s">
        <v>4</v>
      </c>
      <c r="B22" s="55" t="s">
        <v>42</v>
      </c>
      <c r="C22" s="55" t="s">
        <v>43</v>
      </c>
      <c r="D22" s="55" t="s">
        <v>44</v>
      </c>
      <c r="E22" s="55" t="s">
        <v>45</v>
      </c>
      <c r="F22" s="55" t="s">
        <v>46</v>
      </c>
      <c r="G22" s="55" t="s">
        <v>47</v>
      </c>
      <c r="H22" s="66" t="s">
        <v>60</v>
      </c>
      <c r="I22" s="75" t="s">
        <v>41</v>
      </c>
      <c r="J22" s="76">
        <f>H37-GETPIVOTDATA("TOTAL de Pagos Planificados",$A$3)</f>
        <v>1298034065</v>
      </c>
      <c r="K22" s="75" t="s">
        <v>61</v>
      </c>
    </row>
    <row r="23" spans="1:11">
      <c r="A23" s="65">
        <v>0</v>
      </c>
      <c r="B23" s="69"/>
      <c r="C23" s="69"/>
      <c r="D23" s="69"/>
      <c r="E23" s="69"/>
      <c r="F23" s="69"/>
      <c r="G23" s="69"/>
      <c r="H23" s="68">
        <f>SUM(B23:G23)</f>
        <v>0</v>
      </c>
    </row>
    <row r="24" spans="1:11">
      <c r="A24" s="65">
        <v>4</v>
      </c>
      <c r="B24" s="69"/>
      <c r="C24" s="69">
        <v>35700000</v>
      </c>
      <c r="D24" s="69"/>
      <c r="E24" s="77">
        <v>354900000</v>
      </c>
      <c r="F24" s="69">
        <v>226560000</v>
      </c>
      <c r="G24" s="69">
        <v>434358000</v>
      </c>
      <c r="H24" s="68">
        <f t="shared" ref="H24:H36" si="0">SUM(B24:G24)</f>
        <v>1051518000</v>
      </c>
    </row>
    <row r="25" spans="1:11">
      <c r="A25" s="65">
        <v>5</v>
      </c>
      <c r="B25" s="69"/>
      <c r="C25" s="69">
        <v>35738500</v>
      </c>
      <c r="D25" s="69">
        <v>62328000</v>
      </c>
      <c r="E25" s="69"/>
      <c r="F25" s="69">
        <v>501600000</v>
      </c>
      <c r="G25" s="69">
        <v>1337430000</v>
      </c>
      <c r="H25" s="68">
        <f t="shared" si="0"/>
        <v>1937096500</v>
      </c>
    </row>
    <row r="26" spans="1:11">
      <c r="A26" s="65">
        <v>6</v>
      </c>
      <c r="B26" s="69"/>
      <c r="C26" s="69">
        <v>35700000</v>
      </c>
      <c r="D26" s="69"/>
      <c r="E26" s="69"/>
      <c r="F26" s="69"/>
      <c r="G26" s="69"/>
      <c r="H26" s="68">
        <f t="shared" si="0"/>
        <v>35700000</v>
      </c>
    </row>
    <row r="27" spans="1:11">
      <c r="A27" s="65">
        <v>7</v>
      </c>
      <c r="B27" s="69"/>
      <c r="C27" s="69"/>
      <c r="D27" s="69"/>
      <c r="E27" s="69">
        <v>602000000</v>
      </c>
      <c r="F27" s="69">
        <v>289395000</v>
      </c>
      <c r="G27" s="69">
        <v>782008000</v>
      </c>
      <c r="H27" s="68">
        <f t="shared" si="0"/>
        <v>1673403000</v>
      </c>
    </row>
    <row r="28" spans="1:11">
      <c r="A28" s="65">
        <v>8</v>
      </c>
      <c r="B28" s="69"/>
      <c r="C28" s="69"/>
      <c r="D28" s="69">
        <v>57240000</v>
      </c>
      <c r="E28" s="69"/>
      <c r="F28" s="69"/>
      <c r="G28" s="69">
        <v>1456040000</v>
      </c>
      <c r="H28" s="68">
        <f t="shared" si="0"/>
        <v>1513280000</v>
      </c>
    </row>
    <row r="29" spans="1:11">
      <c r="A29" s="65">
        <v>10</v>
      </c>
      <c r="B29" s="69"/>
      <c r="C29" s="69"/>
      <c r="D29" s="69"/>
      <c r="E29" s="69"/>
      <c r="F29" s="77">
        <v>35400000</v>
      </c>
      <c r="G29" s="69"/>
      <c r="H29" s="68">
        <f t="shared" si="0"/>
        <v>35400000</v>
      </c>
    </row>
    <row r="30" spans="1:11">
      <c r="A30" s="65">
        <v>11</v>
      </c>
      <c r="B30" s="77">
        <v>37031065</v>
      </c>
      <c r="C30" s="69">
        <v>35700000</v>
      </c>
      <c r="D30" s="69"/>
      <c r="E30" s="69"/>
      <c r="F30" s="69">
        <v>102660000</v>
      </c>
      <c r="G30" s="69">
        <v>161964000</v>
      </c>
      <c r="H30" s="68">
        <f t="shared" si="0"/>
        <v>337355065</v>
      </c>
    </row>
    <row r="31" spans="1:11">
      <c r="A31" s="65">
        <v>12</v>
      </c>
      <c r="B31" s="69">
        <v>84045760</v>
      </c>
      <c r="C31" s="69">
        <v>35700000</v>
      </c>
      <c r="D31" s="69"/>
      <c r="E31" s="69">
        <v>155000000</v>
      </c>
      <c r="F31" s="69">
        <v>120360000</v>
      </c>
      <c r="G31" s="69">
        <v>79346000</v>
      </c>
      <c r="H31" s="68">
        <f t="shared" si="0"/>
        <v>474451760</v>
      </c>
    </row>
    <row r="32" spans="1:11">
      <c r="A32" s="65">
        <v>13</v>
      </c>
      <c r="B32" s="77">
        <v>156750000</v>
      </c>
      <c r="C32" s="69"/>
      <c r="D32" s="69"/>
      <c r="E32" s="77">
        <v>2266000000</v>
      </c>
      <c r="F32" s="69"/>
      <c r="G32" s="69">
        <v>1788882000</v>
      </c>
      <c r="H32" s="68">
        <f t="shared" si="0"/>
        <v>4211632000</v>
      </c>
    </row>
    <row r="33" spans="1:8">
      <c r="A33" s="65">
        <v>14</v>
      </c>
      <c r="B33" s="77">
        <v>75641202</v>
      </c>
      <c r="C33" s="69"/>
      <c r="D33" s="69">
        <v>26712000</v>
      </c>
      <c r="E33" s="69">
        <v>279000000</v>
      </c>
      <c r="F33" s="69">
        <v>124785000</v>
      </c>
      <c r="G33" s="69">
        <v>514522000</v>
      </c>
      <c r="H33" s="68">
        <f t="shared" si="0"/>
        <v>1020660202</v>
      </c>
    </row>
    <row r="34" spans="1:8">
      <c r="A34" s="65">
        <v>15</v>
      </c>
      <c r="B34" s="69"/>
      <c r="C34" s="69"/>
      <c r="D34" s="69"/>
      <c r="E34" s="69"/>
      <c r="F34" s="69">
        <v>123900000</v>
      </c>
      <c r="G34" s="69">
        <v>247036000</v>
      </c>
      <c r="H34" s="68">
        <f t="shared" si="0"/>
        <v>370936000</v>
      </c>
    </row>
    <row r="35" spans="1:8">
      <c r="A35" s="65">
        <v>16</v>
      </c>
      <c r="B35" s="69"/>
      <c r="C35" s="69"/>
      <c r="D35" s="69"/>
      <c r="E35" s="69"/>
      <c r="F35" s="69">
        <v>162840000</v>
      </c>
      <c r="G35" s="69">
        <v>949698000</v>
      </c>
      <c r="H35" s="68">
        <f t="shared" si="0"/>
        <v>1112538000</v>
      </c>
    </row>
    <row r="36" spans="1:8">
      <c r="A36" s="65" t="s">
        <v>52</v>
      </c>
      <c r="B36" s="69"/>
      <c r="C36" s="69"/>
      <c r="D36" s="69"/>
      <c r="E36" s="69"/>
      <c r="F36" s="69"/>
      <c r="G36" s="69"/>
      <c r="H36" s="68">
        <f t="shared" si="0"/>
        <v>0</v>
      </c>
    </row>
    <row r="37" spans="1:8">
      <c r="A37" s="56" t="s">
        <v>11</v>
      </c>
      <c r="B37" s="70">
        <v>353468027</v>
      </c>
      <c r="C37" s="70">
        <v>178538500</v>
      </c>
      <c r="D37" s="70">
        <v>146280000</v>
      </c>
      <c r="E37" s="70">
        <v>3656900000</v>
      </c>
      <c r="F37" s="70">
        <v>1687500000</v>
      </c>
      <c r="G37" s="70">
        <v>7751284000</v>
      </c>
      <c r="H37" s="68">
        <f>SUM(B37:G37)</f>
        <v>13773970527</v>
      </c>
    </row>
    <row r="49" spans="1:11">
      <c r="A49" s="40" t="s">
        <v>48</v>
      </c>
      <c r="B49" s="40" t="s">
        <v>49</v>
      </c>
    </row>
    <row r="50" spans="1:11">
      <c r="A50" s="40" t="s">
        <v>4</v>
      </c>
      <c r="B50" t="s">
        <v>42</v>
      </c>
      <c r="C50" t="s">
        <v>43</v>
      </c>
      <c r="D50" t="s">
        <v>50</v>
      </c>
      <c r="E50" t="s">
        <v>51</v>
      </c>
      <c r="F50" t="s">
        <v>45</v>
      </c>
      <c r="G50" t="s">
        <v>46</v>
      </c>
      <c r="H50" t="s">
        <v>47</v>
      </c>
      <c r="I50" t="s">
        <v>44</v>
      </c>
      <c r="J50" t="s">
        <v>52</v>
      </c>
      <c r="K50" t="s">
        <v>11</v>
      </c>
    </row>
    <row r="51" spans="1:11">
      <c r="A51" s="65">
        <v>0</v>
      </c>
      <c r="B51" s="23"/>
      <c r="C51" s="23"/>
      <c r="D51" s="23">
        <v>1047474000</v>
      </c>
      <c r="E51" s="23"/>
      <c r="F51" s="23"/>
      <c r="G51" s="23"/>
      <c r="H51" s="23"/>
      <c r="I51" s="23"/>
      <c r="J51" s="23"/>
      <c r="K51" s="23">
        <v>1047474000</v>
      </c>
    </row>
    <row r="52" spans="1:11">
      <c r="A52" s="65">
        <v>4</v>
      </c>
      <c r="B52" s="23"/>
      <c r="C52" s="23">
        <v>35700000</v>
      </c>
      <c r="D52" s="23"/>
      <c r="E52" s="23"/>
      <c r="F52" s="23">
        <v>354900000</v>
      </c>
      <c r="G52" s="23">
        <v>226560000</v>
      </c>
      <c r="H52" s="23">
        <v>434358000</v>
      </c>
      <c r="I52" s="23"/>
      <c r="J52" s="23"/>
      <c r="K52" s="23">
        <v>1051518000</v>
      </c>
    </row>
    <row r="53" spans="1:11">
      <c r="A53" s="65">
        <v>5</v>
      </c>
      <c r="B53" s="23"/>
      <c r="C53" s="23">
        <v>35738500</v>
      </c>
      <c r="D53" s="23"/>
      <c r="E53" s="23"/>
      <c r="F53" s="23"/>
      <c r="G53" s="23">
        <v>501600000</v>
      </c>
      <c r="H53" s="23">
        <v>1337430000</v>
      </c>
      <c r="I53" s="23">
        <v>62328000</v>
      </c>
      <c r="J53" s="23"/>
      <c r="K53" s="23">
        <v>1937096500</v>
      </c>
    </row>
    <row r="54" spans="1:11">
      <c r="A54" s="65">
        <v>6</v>
      </c>
      <c r="B54" s="23"/>
      <c r="C54" s="23">
        <v>35700000</v>
      </c>
      <c r="D54" s="23"/>
      <c r="E54" s="23"/>
      <c r="F54" s="23"/>
      <c r="G54" s="23"/>
      <c r="H54" s="23"/>
      <c r="I54" s="23"/>
      <c r="J54" s="23"/>
      <c r="K54" s="23">
        <v>35700000</v>
      </c>
    </row>
    <row r="55" spans="1:11">
      <c r="A55" s="65">
        <v>7</v>
      </c>
      <c r="B55" s="23"/>
      <c r="C55" s="23"/>
      <c r="D55" s="23"/>
      <c r="E55" s="23"/>
      <c r="F55" s="23">
        <v>602000000</v>
      </c>
      <c r="G55" s="23">
        <v>289395000</v>
      </c>
      <c r="H55" s="23">
        <v>782008000</v>
      </c>
      <c r="I55" s="23"/>
      <c r="J55" s="23"/>
      <c r="K55" s="23">
        <v>1673403000</v>
      </c>
    </row>
    <row r="56" spans="1:11">
      <c r="A56" s="65">
        <v>8</v>
      </c>
      <c r="B56" s="23"/>
      <c r="C56" s="23"/>
      <c r="D56" s="23"/>
      <c r="E56" s="23"/>
      <c r="F56" s="23"/>
      <c r="G56" s="23"/>
      <c r="H56" s="23">
        <v>1456040000</v>
      </c>
      <c r="I56" s="23">
        <v>57240000</v>
      </c>
      <c r="J56" s="23"/>
      <c r="K56" s="23">
        <v>1513280000</v>
      </c>
    </row>
    <row r="57" spans="1:11">
      <c r="A57" s="65">
        <v>10</v>
      </c>
      <c r="B57" s="23"/>
      <c r="C57" s="23"/>
      <c r="D57" s="23"/>
      <c r="E57" s="23"/>
      <c r="F57" s="23"/>
      <c r="G57" s="23">
        <v>35400000</v>
      </c>
      <c r="H57" s="23"/>
      <c r="I57" s="23"/>
      <c r="J57" s="23"/>
      <c r="K57" s="23">
        <v>35400000</v>
      </c>
    </row>
    <row r="58" spans="1:11">
      <c r="A58" s="65">
        <v>11</v>
      </c>
      <c r="B58" s="23">
        <v>37031065</v>
      </c>
      <c r="C58" s="23">
        <v>35700000</v>
      </c>
      <c r="D58" s="23"/>
      <c r="E58" s="23"/>
      <c r="F58" s="23"/>
      <c r="G58" s="23">
        <v>102660000</v>
      </c>
      <c r="H58" s="23">
        <v>161964000</v>
      </c>
      <c r="I58" s="23"/>
      <c r="J58" s="23"/>
      <c r="K58" s="23">
        <v>337355065</v>
      </c>
    </row>
    <row r="59" spans="1:11">
      <c r="A59" s="65">
        <v>12</v>
      </c>
      <c r="B59" s="23">
        <v>84045760</v>
      </c>
      <c r="C59" s="23">
        <v>35700000</v>
      </c>
      <c r="D59" s="23"/>
      <c r="E59" s="23"/>
      <c r="F59" s="23">
        <v>155000000</v>
      </c>
      <c r="G59" s="23">
        <v>120360000</v>
      </c>
      <c r="H59" s="23">
        <v>79346000</v>
      </c>
      <c r="I59" s="23"/>
      <c r="J59" s="23"/>
      <c r="K59" s="23">
        <v>474451760</v>
      </c>
    </row>
    <row r="60" spans="1:11">
      <c r="A60" s="65">
        <v>13</v>
      </c>
      <c r="B60" s="23">
        <v>156750000</v>
      </c>
      <c r="C60" s="23"/>
      <c r="D60" s="23"/>
      <c r="E60" s="23"/>
      <c r="F60" s="23">
        <v>2266000000</v>
      </c>
      <c r="G60" s="23"/>
      <c r="H60" s="23">
        <v>1788882000</v>
      </c>
      <c r="I60" s="23"/>
      <c r="J60" s="23"/>
      <c r="K60" s="23">
        <v>4211632000</v>
      </c>
    </row>
    <row r="61" spans="1:11">
      <c r="A61" s="65">
        <v>14</v>
      </c>
      <c r="B61" s="23">
        <v>75641202</v>
      </c>
      <c r="C61" s="23"/>
      <c r="D61" s="23"/>
      <c r="E61" s="23">
        <v>6164000</v>
      </c>
      <c r="F61" s="23">
        <v>279000000</v>
      </c>
      <c r="G61" s="23">
        <v>124785000</v>
      </c>
      <c r="H61" s="23">
        <v>514522000</v>
      </c>
      <c r="I61" s="23">
        <v>26712000</v>
      </c>
      <c r="J61" s="23"/>
      <c r="K61" s="23">
        <v>1026824202</v>
      </c>
    </row>
    <row r="62" spans="1:11">
      <c r="A62" s="65">
        <v>15</v>
      </c>
      <c r="B62" s="23"/>
      <c r="C62" s="23"/>
      <c r="D62" s="23"/>
      <c r="E62" s="23"/>
      <c r="F62" s="23"/>
      <c r="G62" s="23">
        <v>123900000</v>
      </c>
      <c r="H62" s="23">
        <v>247036000</v>
      </c>
      <c r="I62" s="23"/>
      <c r="J62" s="23"/>
      <c r="K62" s="23">
        <v>370936000</v>
      </c>
    </row>
    <row r="63" spans="1:11">
      <c r="A63" s="65">
        <v>16</v>
      </c>
      <c r="B63" s="23"/>
      <c r="C63" s="23"/>
      <c r="D63" s="23"/>
      <c r="E63" s="23"/>
      <c r="F63" s="23"/>
      <c r="G63" s="23">
        <v>162840000</v>
      </c>
      <c r="H63" s="23">
        <v>949698000</v>
      </c>
      <c r="I63" s="23"/>
      <c r="J63" s="23"/>
      <c r="K63" s="23">
        <v>1112538000</v>
      </c>
    </row>
    <row r="64" spans="1:11">
      <c r="A64" s="65" t="s">
        <v>52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</row>
    <row r="65" spans="1:11">
      <c r="A65" s="41" t="s">
        <v>11</v>
      </c>
      <c r="B65">
        <v>353468027</v>
      </c>
      <c r="C65">
        <v>178538500</v>
      </c>
      <c r="D65">
        <v>1047474000</v>
      </c>
      <c r="E65">
        <v>6164000</v>
      </c>
      <c r="F65">
        <v>3656900000</v>
      </c>
      <c r="G65">
        <v>1687500000</v>
      </c>
      <c r="H65">
        <v>7751284000</v>
      </c>
      <c r="I65">
        <v>146280000</v>
      </c>
      <c r="K65">
        <v>14827608527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90C69-654D-419E-B5BB-8739301B5B99}">
  <dimension ref="A3:F23"/>
  <sheetViews>
    <sheetView topLeftCell="A2" workbookViewId="0">
      <selection activeCell="A9" sqref="A9"/>
    </sheetView>
  </sheetViews>
  <sheetFormatPr defaultColWidth="11.42578125" defaultRowHeight="15"/>
  <cols>
    <col min="1" max="1" width="28.140625" bestFit="1" customWidth="1"/>
    <col min="2" max="2" width="23.85546875" bestFit="1" customWidth="1"/>
    <col min="3" max="3" width="23" bestFit="1" customWidth="1"/>
    <col min="4" max="4" width="30.7109375" bestFit="1" customWidth="1"/>
    <col min="5" max="5" width="6.5703125" bestFit="1" customWidth="1"/>
    <col min="6" max="6" width="12.85546875" bestFit="1" customWidth="1"/>
    <col min="7" max="7" width="21.7109375" bestFit="1" customWidth="1"/>
    <col min="8" max="8" width="24.85546875" bestFit="1" customWidth="1"/>
    <col min="9" max="24" width="8.7109375" bestFit="1" customWidth="1"/>
    <col min="25" max="102" width="9.85546875" bestFit="1" customWidth="1"/>
    <col min="103" max="103" width="28.140625" bestFit="1" customWidth="1"/>
    <col min="104" max="104" width="32.5703125" bestFit="1" customWidth="1"/>
    <col min="105" max="120" width="8.7109375" bestFit="1" customWidth="1"/>
    <col min="121" max="167" width="9.85546875" bestFit="1" customWidth="1"/>
    <col min="168" max="169" width="10.85546875" bestFit="1" customWidth="1"/>
    <col min="170" max="170" width="36" bestFit="1" customWidth="1"/>
    <col min="171" max="171" width="7.7109375" bestFit="1" customWidth="1"/>
    <col min="172" max="251" width="8.7109375" bestFit="1" customWidth="1"/>
    <col min="252" max="482" width="9.85546875" bestFit="1" customWidth="1"/>
    <col min="483" max="493" width="10.85546875" bestFit="1" customWidth="1"/>
    <col min="494" max="494" width="9.42578125" bestFit="1" customWidth="1"/>
    <col min="495" max="495" width="12.85546875" bestFit="1" customWidth="1"/>
  </cols>
  <sheetData>
    <row r="3" spans="1:6">
      <c r="A3" s="40" t="s">
        <v>62</v>
      </c>
      <c r="B3" s="40" t="s">
        <v>49</v>
      </c>
    </row>
    <row r="4" spans="1:6">
      <c r="A4" s="40" t="s">
        <v>4</v>
      </c>
      <c r="B4" t="s">
        <v>63</v>
      </c>
      <c r="C4" t="s">
        <v>64</v>
      </c>
      <c r="D4" t="s">
        <v>65</v>
      </c>
      <c r="E4" t="s">
        <v>66</v>
      </c>
      <c r="F4" t="s">
        <v>11</v>
      </c>
    </row>
    <row r="5" spans="1:6">
      <c r="A5" s="41" t="s">
        <v>12</v>
      </c>
      <c r="B5">
        <v>3</v>
      </c>
      <c r="C5">
        <v>135</v>
      </c>
      <c r="D5">
        <v>54</v>
      </c>
      <c r="E5">
        <v>706</v>
      </c>
      <c r="F5">
        <v>898</v>
      </c>
    </row>
    <row r="6" spans="1:6">
      <c r="A6" s="41" t="s">
        <v>16</v>
      </c>
      <c r="B6">
        <v>3</v>
      </c>
      <c r="C6">
        <v>189</v>
      </c>
      <c r="E6">
        <v>749</v>
      </c>
      <c r="F6">
        <v>941</v>
      </c>
    </row>
    <row r="7" spans="1:6">
      <c r="A7" s="41" t="s">
        <v>67</v>
      </c>
      <c r="B7">
        <v>3</v>
      </c>
      <c r="C7">
        <v>165</v>
      </c>
      <c r="E7">
        <v>803</v>
      </c>
      <c r="F7">
        <v>971</v>
      </c>
    </row>
    <row r="8" spans="1:6">
      <c r="A8" s="41" t="s">
        <v>19</v>
      </c>
      <c r="B8">
        <v>4</v>
      </c>
      <c r="C8">
        <v>177</v>
      </c>
      <c r="D8">
        <v>166</v>
      </c>
      <c r="E8">
        <v>1201</v>
      </c>
      <c r="F8">
        <v>1548</v>
      </c>
    </row>
    <row r="9" spans="1:6">
      <c r="A9" s="41" t="s">
        <v>21</v>
      </c>
      <c r="B9">
        <v>10</v>
      </c>
      <c r="C9">
        <v>670</v>
      </c>
      <c r="E9">
        <v>3362</v>
      </c>
      <c r="F9">
        <v>4042</v>
      </c>
    </row>
    <row r="10" spans="1:6">
      <c r="A10" s="41" t="s">
        <v>23</v>
      </c>
      <c r="B10">
        <v>4</v>
      </c>
      <c r="C10">
        <v>476</v>
      </c>
      <c r="E10">
        <v>1293</v>
      </c>
      <c r="F10">
        <v>1773</v>
      </c>
    </row>
    <row r="11" spans="1:6">
      <c r="A11" s="41" t="s">
        <v>24</v>
      </c>
      <c r="B11">
        <v>6</v>
      </c>
      <c r="C11">
        <v>312</v>
      </c>
      <c r="D11">
        <v>101</v>
      </c>
      <c r="E11">
        <v>1897</v>
      </c>
      <c r="F11">
        <v>2316</v>
      </c>
    </row>
    <row r="12" spans="1:6">
      <c r="A12" s="41" t="s">
        <v>26</v>
      </c>
      <c r="B12">
        <v>10</v>
      </c>
      <c r="C12">
        <v>369</v>
      </c>
      <c r="D12">
        <v>616</v>
      </c>
      <c r="E12">
        <v>3446</v>
      </c>
      <c r="F12">
        <v>4441</v>
      </c>
    </row>
    <row r="13" spans="1:6">
      <c r="A13" s="41" t="s">
        <v>68</v>
      </c>
      <c r="B13">
        <v>8</v>
      </c>
      <c r="C13">
        <v>305</v>
      </c>
      <c r="D13">
        <v>218</v>
      </c>
      <c r="E13">
        <v>3110</v>
      </c>
      <c r="F13">
        <v>3641</v>
      </c>
    </row>
    <row r="14" spans="1:6">
      <c r="A14" s="41" t="s">
        <v>69</v>
      </c>
      <c r="B14">
        <v>4</v>
      </c>
      <c r="C14">
        <v>210</v>
      </c>
      <c r="D14">
        <v>561</v>
      </c>
      <c r="E14">
        <v>2159</v>
      </c>
      <c r="F14">
        <v>2934</v>
      </c>
    </row>
    <row r="15" spans="1:6">
      <c r="A15" s="41" t="s">
        <v>27</v>
      </c>
      <c r="B15">
        <v>2</v>
      </c>
      <c r="C15">
        <v>123</v>
      </c>
      <c r="E15">
        <v>532</v>
      </c>
      <c r="F15">
        <v>657</v>
      </c>
    </row>
    <row r="16" spans="1:6">
      <c r="A16" s="41" t="s">
        <v>29</v>
      </c>
      <c r="B16">
        <v>2</v>
      </c>
      <c r="C16">
        <v>177</v>
      </c>
      <c r="E16">
        <v>505</v>
      </c>
      <c r="F16">
        <v>684</v>
      </c>
    </row>
    <row r="17" spans="1:6">
      <c r="A17" s="41" t="s">
        <v>30</v>
      </c>
      <c r="B17">
        <v>22</v>
      </c>
      <c r="C17">
        <v>903</v>
      </c>
      <c r="D17">
        <v>1931</v>
      </c>
      <c r="E17">
        <v>6416</v>
      </c>
      <c r="F17">
        <v>9272</v>
      </c>
    </row>
    <row r="18" spans="1:6">
      <c r="A18" s="41" t="s">
        <v>31</v>
      </c>
      <c r="B18">
        <v>3</v>
      </c>
      <c r="C18">
        <v>248</v>
      </c>
      <c r="D18">
        <v>81</v>
      </c>
      <c r="E18">
        <v>903</v>
      </c>
      <c r="F18">
        <v>1235</v>
      </c>
    </row>
    <row r="19" spans="1:6">
      <c r="A19" s="41" t="s">
        <v>32</v>
      </c>
      <c r="B19">
        <v>3</v>
      </c>
      <c r="C19">
        <v>93</v>
      </c>
      <c r="D19">
        <v>35</v>
      </c>
      <c r="E19">
        <v>686</v>
      </c>
      <c r="F19">
        <v>817</v>
      </c>
    </row>
    <row r="20" spans="1:6">
      <c r="A20" s="41" t="s">
        <v>34</v>
      </c>
      <c r="B20">
        <v>3</v>
      </c>
      <c r="C20">
        <v>165</v>
      </c>
      <c r="D20">
        <v>40</v>
      </c>
      <c r="E20">
        <v>1676</v>
      </c>
      <c r="F20">
        <v>1884</v>
      </c>
    </row>
    <row r="21" spans="1:6">
      <c r="A21" s="41" t="s">
        <v>11</v>
      </c>
      <c r="B21">
        <v>90</v>
      </c>
      <c r="C21">
        <v>4717</v>
      </c>
      <c r="D21">
        <v>3803</v>
      </c>
      <c r="E21">
        <v>29444</v>
      </c>
      <c r="F21">
        <v>38054</v>
      </c>
    </row>
    <row r="23" spans="1:6">
      <c r="D23">
        <f>GETPIVOTDATA("Total coberturas (N°)",$A$3,"Modalidad de Acceso a la Oferta","Listado Predeterminado")+GETPIVOTDATA("Total coberturas (N°)",$A$3,"Modalidad de Acceso a la Oferta","Listado Predeterminado con SPP")</f>
        <v>8520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BE1619"/>
  <sheetViews>
    <sheetView zoomScaleNormal="100" workbookViewId="0">
      <pane ySplit="1" topLeftCell="AX1153" activePane="bottomLeft" state="frozen"/>
      <selection pane="bottomLeft" activeCell="BG1153" sqref="BG1153"/>
    </sheetView>
  </sheetViews>
  <sheetFormatPr defaultColWidth="11.42578125" defaultRowHeight="15"/>
  <cols>
    <col min="2" max="2" width="17" customWidth="1"/>
    <col min="3" max="3" width="19.7109375" customWidth="1"/>
    <col min="4" max="4" width="30.85546875" customWidth="1"/>
    <col min="5" max="5" width="28.5703125" customWidth="1"/>
    <col min="6" max="6" width="50" customWidth="1"/>
    <col min="7" max="8" width="11.42578125" customWidth="1"/>
    <col min="9" max="9" width="18" customWidth="1"/>
    <col min="10" max="10" width="15.7109375" customWidth="1"/>
    <col min="11" max="12" width="11.42578125" customWidth="1"/>
    <col min="13" max="13" width="6.28515625" customWidth="1"/>
    <col min="14" max="14" width="29.85546875" customWidth="1"/>
    <col min="15" max="15" width="39.5703125" customWidth="1"/>
    <col min="16" max="16" width="96.7109375" customWidth="1"/>
    <col min="17" max="17" width="39.5703125" customWidth="1"/>
    <col min="18" max="18" width="21.7109375" customWidth="1"/>
    <col min="19" max="19" width="16.85546875" customWidth="1"/>
    <col min="20" max="21" width="17.140625" customWidth="1"/>
    <col min="22" max="22" width="17.140625" style="17" customWidth="1"/>
    <col min="23" max="23" width="22.28515625" customWidth="1"/>
    <col min="24" max="24" width="11.42578125" hidden="1" customWidth="1"/>
    <col min="25" max="25" width="11.42578125" customWidth="1"/>
    <col min="26" max="26" width="11.42578125" style="16" customWidth="1"/>
    <col min="27" max="36" width="11.42578125" customWidth="1"/>
    <col min="37" max="37" width="11.42578125" style="16" customWidth="1"/>
    <col min="38" max="39" width="11.42578125" customWidth="1"/>
    <col min="40" max="51" width="13.7109375" customWidth="1"/>
    <col min="52" max="52" width="16.85546875" bestFit="1" customWidth="1"/>
    <col min="53" max="53" width="15.85546875" customWidth="1"/>
    <col min="56" max="56" width="22.85546875" customWidth="1"/>
    <col min="57" max="57" width="15.7109375" bestFit="1" customWidth="1"/>
  </cols>
  <sheetData>
    <row r="1" spans="1:57" ht="81">
      <c r="A1" s="26" t="s">
        <v>70</v>
      </c>
      <c r="B1" s="27" t="s">
        <v>71</v>
      </c>
      <c r="C1" s="27" t="s">
        <v>72</v>
      </c>
      <c r="D1" s="26" t="s">
        <v>73</v>
      </c>
      <c r="E1" s="27" t="s">
        <v>74</v>
      </c>
      <c r="F1" s="27" t="s">
        <v>75</v>
      </c>
      <c r="G1" s="28" t="s">
        <v>76</v>
      </c>
      <c r="H1" s="29" t="s">
        <v>77</v>
      </c>
      <c r="I1" s="31" t="s">
        <v>78</v>
      </c>
      <c r="J1" s="29" t="s">
        <v>79</v>
      </c>
      <c r="K1" s="26" t="s">
        <v>80</v>
      </c>
      <c r="L1" s="26" t="s">
        <v>81</v>
      </c>
      <c r="M1" s="27" t="s">
        <v>82</v>
      </c>
      <c r="N1" s="27" t="s">
        <v>83</v>
      </c>
      <c r="O1" s="27" t="s">
        <v>84</v>
      </c>
      <c r="P1" s="26" t="s">
        <v>85</v>
      </c>
      <c r="Q1" s="27" t="s">
        <v>86</v>
      </c>
      <c r="R1" s="27" t="s">
        <v>87</v>
      </c>
      <c r="S1" s="27" t="s">
        <v>88</v>
      </c>
      <c r="T1" s="29" t="s">
        <v>89</v>
      </c>
      <c r="U1" s="29" t="s">
        <v>90</v>
      </c>
      <c r="V1" s="34" t="s">
        <v>91</v>
      </c>
      <c r="W1" s="29" t="s">
        <v>92</v>
      </c>
      <c r="X1" s="27" t="s">
        <v>93</v>
      </c>
      <c r="Y1" s="27" t="s">
        <v>94</v>
      </c>
      <c r="Z1" s="27" t="s">
        <v>95</v>
      </c>
      <c r="AA1" s="29" t="s">
        <v>96</v>
      </c>
      <c r="AB1" s="27" t="s">
        <v>0</v>
      </c>
      <c r="AC1" s="27" t="s">
        <v>97</v>
      </c>
      <c r="AD1" s="29" t="s">
        <v>98</v>
      </c>
      <c r="AE1" s="27" t="s">
        <v>99</v>
      </c>
      <c r="AF1" s="27" t="s">
        <v>100</v>
      </c>
      <c r="AG1" s="29" t="s">
        <v>101</v>
      </c>
      <c r="AH1" s="27" t="s">
        <v>102</v>
      </c>
      <c r="AI1" s="27" t="s">
        <v>103</v>
      </c>
      <c r="AJ1" s="29" t="s">
        <v>104</v>
      </c>
      <c r="AK1" s="27" t="s">
        <v>105</v>
      </c>
      <c r="AL1" s="29" t="s">
        <v>106</v>
      </c>
      <c r="AM1" s="29" t="s">
        <v>107</v>
      </c>
      <c r="AN1" s="32" t="s">
        <v>108</v>
      </c>
      <c r="AO1" s="32" t="s">
        <v>109</v>
      </c>
      <c r="AP1" s="32" t="s">
        <v>110</v>
      </c>
      <c r="AQ1" s="32" t="s">
        <v>111</v>
      </c>
      <c r="AR1" s="32" t="s">
        <v>112</v>
      </c>
      <c r="AS1" s="32" t="s">
        <v>113</v>
      </c>
      <c r="AT1" s="32" t="s">
        <v>114</v>
      </c>
      <c r="AU1" s="32" t="s">
        <v>115</v>
      </c>
      <c r="AV1" s="32" t="s">
        <v>116</v>
      </c>
      <c r="AW1" s="32" t="s">
        <v>117</v>
      </c>
      <c r="AX1" s="32" t="s">
        <v>118</v>
      </c>
      <c r="AY1" s="32" t="s">
        <v>119</v>
      </c>
      <c r="AZ1" s="29" t="s">
        <v>120</v>
      </c>
      <c r="BA1" s="29" t="s">
        <v>78</v>
      </c>
      <c r="BB1" s="29" t="s">
        <v>121</v>
      </c>
      <c r="BC1" s="29" t="s">
        <v>122</v>
      </c>
      <c r="BD1" s="31" t="s">
        <v>123</v>
      </c>
      <c r="BE1" s="27" t="s">
        <v>124</v>
      </c>
    </row>
    <row r="2" spans="1:57" hidden="1">
      <c r="A2" s="17"/>
      <c r="B2" s="17" t="s">
        <v>12</v>
      </c>
      <c r="C2" s="17" t="s">
        <v>125</v>
      </c>
      <c r="D2" s="17" t="s">
        <v>126</v>
      </c>
      <c r="E2" s="17" t="s">
        <v>5</v>
      </c>
      <c r="F2" s="17" t="s">
        <v>127</v>
      </c>
      <c r="G2">
        <v>3882</v>
      </c>
      <c r="H2">
        <v>30</v>
      </c>
      <c r="I2" s="19">
        <v>18000000</v>
      </c>
      <c r="J2" s="15">
        <v>600000</v>
      </c>
      <c r="K2" s="17">
        <v>30</v>
      </c>
      <c r="L2" s="17"/>
      <c r="M2" s="17" t="s">
        <v>128</v>
      </c>
      <c r="N2" s="17" t="s">
        <v>129</v>
      </c>
      <c r="O2" s="17" t="s">
        <v>130</v>
      </c>
      <c r="P2" s="17" t="s">
        <v>131</v>
      </c>
      <c r="Q2" s="17" t="s">
        <v>64</v>
      </c>
      <c r="R2" s="17" t="s">
        <v>132</v>
      </c>
      <c r="S2" s="17">
        <v>2</v>
      </c>
      <c r="T2">
        <v>388202</v>
      </c>
      <c r="U2" t="str">
        <f>IFERROR(VLOOKUP(B2,Listas!$A$21:$B$36,2,FALSE),"")</f>
        <v>01</v>
      </c>
      <c r="W2" t="s">
        <v>133</v>
      </c>
      <c r="X2" s="17"/>
      <c r="Y2" s="20"/>
      <c r="Z2" s="21"/>
      <c r="AA2" s="14" t="s">
        <v>134</v>
      </c>
      <c r="AB2" s="20">
        <v>44630</v>
      </c>
      <c r="AC2" s="21">
        <v>20</v>
      </c>
      <c r="AD2" s="14">
        <v>44650</v>
      </c>
      <c r="AE2" s="20">
        <v>44652</v>
      </c>
      <c r="AF2" s="21">
        <v>30</v>
      </c>
      <c r="AG2" s="14">
        <v>44682</v>
      </c>
      <c r="AH2" s="20">
        <v>44684</v>
      </c>
      <c r="AI2" s="21">
        <v>20</v>
      </c>
      <c r="AJ2" s="14">
        <v>44704</v>
      </c>
      <c r="AK2" s="21">
        <v>10</v>
      </c>
      <c r="AL2" s="14">
        <v>45008</v>
      </c>
      <c r="AM2" s="14">
        <v>45068</v>
      </c>
      <c r="AN2" s="19"/>
      <c r="AO2" s="19"/>
      <c r="AP2" s="19"/>
      <c r="AQ2" s="19"/>
      <c r="AR2" s="19">
        <v>3600000</v>
      </c>
      <c r="AS2" s="19"/>
      <c r="AT2" s="19"/>
      <c r="AU2" s="19"/>
      <c r="AV2" s="19">
        <v>14400000</v>
      </c>
      <c r="AW2" s="19"/>
      <c r="AX2" s="19"/>
      <c r="AY2" s="19"/>
      <c r="AZ2" s="15">
        <f t="shared" ref="AZ2:AZ65" si="0">IF((SUM(AN2:AY2)=0),"---",(SUM(AN2:AY2)))</f>
        <v>18000000</v>
      </c>
      <c r="BA2" s="15">
        <f t="shared" ref="BA2:BA65" si="1">I2</f>
        <v>18000000</v>
      </c>
      <c r="BB2" t="str">
        <f t="shared" ref="BB2:BB65" si="2">IF(OR(BA2="---",AZ2="---"),"---",IF(BA2-AZ2=0,"OK","REVISAR"))</f>
        <v>OK</v>
      </c>
      <c r="BC2">
        <f t="shared" ref="BC2:BC65" si="3">COUNT(AN2:AY2)</f>
        <v>2</v>
      </c>
      <c r="BE2" s="17"/>
    </row>
    <row r="3" spans="1:57" hidden="1">
      <c r="A3" s="17"/>
      <c r="B3" s="17" t="s">
        <v>12</v>
      </c>
      <c r="C3" s="17" t="s">
        <v>135</v>
      </c>
      <c r="D3" s="17" t="s">
        <v>136</v>
      </c>
      <c r="E3" s="17" t="s">
        <v>5</v>
      </c>
      <c r="F3" s="17" t="s">
        <v>127</v>
      </c>
      <c r="G3">
        <v>3882</v>
      </c>
      <c r="H3">
        <v>20</v>
      </c>
      <c r="I3" s="19">
        <v>12000000</v>
      </c>
      <c r="J3" s="15">
        <v>600000</v>
      </c>
      <c r="K3" s="17">
        <v>20</v>
      </c>
      <c r="L3" s="17"/>
      <c r="M3" s="17" t="s">
        <v>128</v>
      </c>
      <c r="N3" s="17" t="s">
        <v>129</v>
      </c>
      <c r="O3" s="17" t="s">
        <v>130</v>
      </c>
      <c r="P3" s="17" t="s">
        <v>131</v>
      </c>
      <c r="Q3" s="17" t="s">
        <v>64</v>
      </c>
      <c r="R3" s="17" t="s">
        <v>132</v>
      </c>
      <c r="S3" s="17">
        <v>2</v>
      </c>
      <c r="T3">
        <v>388202</v>
      </c>
      <c r="U3" t="str">
        <f>IFERROR(VLOOKUP(B3,Listas!$A$21:$B$36,2,FALSE),"")</f>
        <v>01</v>
      </c>
      <c r="W3" t="s">
        <v>133</v>
      </c>
      <c r="X3" s="17"/>
      <c r="Y3" s="20"/>
      <c r="Z3" s="21"/>
      <c r="AA3" s="14" t="s">
        <v>134</v>
      </c>
      <c r="AB3" s="20">
        <v>44630</v>
      </c>
      <c r="AC3" s="21">
        <v>20</v>
      </c>
      <c r="AD3" s="14">
        <v>44650</v>
      </c>
      <c r="AE3" s="20">
        <v>44652</v>
      </c>
      <c r="AF3" s="21">
        <v>30</v>
      </c>
      <c r="AG3" s="14">
        <v>44682</v>
      </c>
      <c r="AH3" s="20">
        <v>44684</v>
      </c>
      <c r="AI3" s="21">
        <v>20</v>
      </c>
      <c r="AJ3" s="14">
        <v>44704</v>
      </c>
      <c r="AK3" s="21">
        <v>10</v>
      </c>
      <c r="AL3" s="14">
        <v>45008</v>
      </c>
      <c r="AM3" s="14">
        <v>45068</v>
      </c>
      <c r="AN3" s="19"/>
      <c r="AO3" s="19"/>
      <c r="AP3" s="19"/>
      <c r="AQ3" s="19"/>
      <c r="AR3" s="19">
        <v>2400000</v>
      </c>
      <c r="AS3" s="19"/>
      <c r="AT3" s="19"/>
      <c r="AU3" s="19"/>
      <c r="AV3" s="19">
        <v>9600000</v>
      </c>
      <c r="AW3" s="19"/>
      <c r="AX3" s="19"/>
      <c r="AY3" s="19"/>
      <c r="AZ3" s="15">
        <f t="shared" si="0"/>
        <v>12000000</v>
      </c>
      <c r="BA3" s="15">
        <f t="shared" si="1"/>
        <v>12000000</v>
      </c>
      <c r="BB3" t="str">
        <f t="shared" si="2"/>
        <v>OK</v>
      </c>
      <c r="BC3">
        <f t="shared" si="3"/>
        <v>2</v>
      </c>
      <c r="BE3" s="17"/>
    </row>
    <row r="4" spans="1:57" hidden="1">
      <c r="A4" s="17"/>
      <c r="B4" s="17" t="s">
        <v>12</v>
      </c>
      <c r="C4" s="17" t="s">
        <v>125</v>
      </c>
      <c r="D4" s="17" t="s">
        <v>125</v>
      </c>
      <c r="E4" s="17" t="s">
        <v>5</v>
      </c>
      <c r="F4" s="17" t="s">
        <v>137</v>
      </c>
      <c r="G4">
        <v>3881</v>
      </c>
      <c r="H4">
        <v>34</v>
      </c>
      <c r="I4" s="19">
        <v>20400000</v>
      </c>
      <c r="J4" s="15">
        <v>600000</v>
      </c>
      <c r="K4" s="17">
        <v>34</v>
      </c>
      <c r="L4" s="17"/>
      <c r="M4" s="17" t="s">
        <v>128</v>
      </c>
      <c r="N4" s="17" t="s">
        <v>129</v>
      </c>
      <c r="O4" s="17" t="s">
        <v>130</v>
      </c>
      <c r="P4" s="17" t="s">
        <v>131</v>
      </c>
      <c r="Q4" s="17" t="s">
        <v>64</v>
      </c>
      <c r="R4" s="17" t="s">
        <v>132</v>
      </c>
      <c r="S4" s="17">
        <v>1</v>
      </c>
      <c r="T4">
        <v>388101</v>
      </c>
      <c r="U4" t="str">
        <f>IFERROR(VLOOKUP(B4,Listas!$A$21:$B$36,2,FALSE),"")</f>
        <v>01</v>
      </c>
      <c r="W4" t="s">
        <v>138</v>
      </c>
      <c r="X4" s="17"/>
      <c r="Y4" s="20"/>
      <c r="Z4" s="21"/>
      <c r="AA4" s="14" t="s">
        <v>134</v>
      </c>
      <c r="AB4" s="20">
        <v>44630</v>
      </c>
      <c r="AC4" s="21">
        <v>20</v>
      </c>
      <c r="AD4" s="14">
        <v>44650</v>
      </c>
      <c r="AE4" s="20">
        <v>44652</v>
      </c>
      <c r="AF4" s="21">
        <v>30</v>
      </c>
      <c r="AG4" s="14">
        <v>44682</v>
      </c>
      <c r="AH4" s="20">
        <v>44684</v>
      </c>
      <c r="AI4" s="21">
        <v>20</v>
      </c>
      <c r="AJ4" s="14">
        <v>44704</v>
      </c>
      <c r="AK4" s="21">
        <v>10</v>
      </c>
      <c r="AL4" s="14">
        <v>45008</v>
      </c>
      <c r="AM4" s="14">
        <v>45068</v>
      </c>
      <c r="AN4" s="19"/>
      <c r="AO4" s="19"/>
      <c r="AP4" s="19"/>
      <c r="AQ4" s="19"/>
      <c r="AR4" s="19">
        <v>4080000</v>
      </c>
      <c r="AS4" s="19"/>
      <c r="AT4" s="19"/>
      <c r="AU4" s="19"/>
      <c r="AV4" s="19">
        <v>16320000</v>
      </c>
      <c r="AW4" s="19"/>
      <c r="AX4" s="19"/>
      <c r="AY4" s="19"/>
      <c r="AZ4" s="15">
        <f t="shared" si="0"/>
        <v>20400000</v>
      </c>
      <c r="BA4" s="15">
        <f t="shared" si="1"/>
        <v>20400000</v>
      </c>
      <c r="BB4" t="str">
        <f t="shared" si="2"/>
        <v>OK</v>
      </c>
      <c r="BC4">
        <f t="shared" si="3"/>
        <v>2</v>
      </c>
      <c r="BE4" s="17"/>
    </row>
    <row r="5" spans="1:57" hidden="1">
      <c r="A5" s="17"/>
      <c r="B5" s="17" t="s">
        <v>12</v>
      </c>
      <c r="C5" s="17" t="s">
        <v>139</v>
      </c>
      <c r="D5" s="17" t="s">
        <v>139</v>
      </c>
      <c r="E5" s="17" t="s">
        <v>5</v>
      </c>
      <c r="F5" s="17" t="s">
        <v>137</v>
      </c>
      <c r="G5">
        <v>3881</v>
      </c>
      <c r="H5">
        <v>20</v>
      </c>
      <c r="I5" s="19">
        <v>12034008</v>
      </c>
      <c r="J5" s="15">
        <v>601700</v>
      </c>
      <c r="K5" s="17">
        <v>20</v>
      </c>
      <c r="L5" s="17"/>
      <c r="M5" s="17" t="s">
        <v>128</v>
      </c>
      <c r="N5" s="17" t="s">
        <v>129</v>
      </c>
      <c r="O5" s="17" t="s">
        <v>130</v>
      </c>
      <c r="P5" s="17" t="s">
        <v>131</v>
      </c>
      <c r="Q5" s="17" t="s">
        <v>64</v>
      </c>
      <c r="R5" s="17" t="s">
        <v>132</v>
      </c>
      <c r="S5" s="17">
        <v>1</v>
      </c>
      <c r="T5">
        <v>388101</v>
      </c>
      <c r="U5" t="str">
        <f>IFERROR(VLOOKUP(B5,Listas!$A$21:$B$36,2,FALSE),"")</f>
        <v>01</v>
      </c>
      <c r="W5" t="s">
        <v>138</v>
      </c>
      <c r="X5" s="17"/>
      <c r="Y5" s="20"/>
      <c r="Z5" s="21"/>
      <c r="AA5" s="14" t="s">
        <v>134</v>
      </c>
      <c r="AB5" s="20">
        <v>44630</v>
      </c>
      <c r="AC5" s="21">
        <v>20</v>
      </c>
      <c r="AD5" s="14">
        <v>44650</v>
      </c>
      <c r="AE5" s="20">
        <v>44652</v>
      </c>
      <c r="AF5" s="21">
        <v>30</v>
      </c>
      <c r="AG5" s="14">
        <v>44682</v>
      </c>
      <c r="AH5" s="20">
        <v>44684</v>
      </c>
      <c r="AI5" s="21">
        <v>20</v>
      </c>
      <c r="AJ5" s="14">
        <v>44704</v>
      </c>
      <c r="AK5" s="21">
        <v>10</v>
      </c>
      <c r="AL5" s="14">
        <v>45008</v>
      </c>
      <c r="AM5" s="14">
        <v>45068</v>
      </c>
      <c r="AN5" s="19"/>
      <c r="AO5" s="19"/>
      <c r="AP5" s="19"/>
      <c r="AQ5" s="19"/>
      <c r="AR5" s="19">
        <v>2406802</v>
      </c>
      <c r="AS5" s="19"/>
      <c r="AT5" s="19"/>
      <c r="AU5" s="19"/>
      <c r="AV5" s="19">
        <v>9627206</v>
      </c>
      <c r="AW5" s="19"/>
      <c r="AX5" s="19"/>
      <c r="AY5" s="19"/>
      <c r="AZ5" s="15">
        <f t="shared" si="0"/>
        <v>12034008</v>
      </c>
      <c r="BA5" s="15">
        <f t="shared" si="1"/>
        <v>12034008</v>
      </c>
      <c r="BB5" t="str">
        <f t="shared" si="2"/>
        <v>OK</v>
      </c>
      <c r="BC5">
        <f t="shared" si="3"/>
        <v>2</v>
      </c>
      <c r="BE5" s="17"/>
    </row>
    <row r="6" spans="1:57" hidden="1">
      <c r="A6" s="17"/>
      <c r="B6" s="17" t="s">
        <v>12</v>
      </c>
      <c r="C6" s="17" t="s">
        <v>125</v>
      </c>
      <c r="D6" s="17" t="s">
        <v>125</v>
      </c>
      <c r="E6" s="17" t="s">
        <v>140</v>
      </c>
      <c r="F6" s="17" t="s">
        <v>141</v>
      </c>
      <c r="G6">
        <v>3701</v>
      </c>
      <c r="H6">
        <v>1</v>
      </c>
      <c r="I6" s="19">
        <v>2088000</v>
      </c>
      <c r="J6" s="15">
        <v>2088000</v>
      </c>
      <c r="K6" s="17">
        <v>1</v>
      </c>
      <c r="L6" s="17"/>
      <c r="M6" s="17" t="s">
        <v>128</v>
      </c>
      <c r="N6" s="17" t="s">
        <v>142</v>
      </c>
      <c r="O6" s="17" t="s">
        <v>130</v>
      </c>
      <c r="P6" s="17" t="s">
        <v>143</v>
      </c>
      <c r="Q6" s="17" t="s">
        <v>63</v>
      </c>
      <c r="R6" s="17" t="s">
        <v>132</v>
      </c>
      <c r="S6" s="17">
        <v>1</v>
      </c>
      <c r="T6">
        <v>370101</v>
      </c>
      <c r="U6" t="str">
        <f>IFERROR(VLOOKUP(B6,Listas!$A$21:$B$36,2,FALSE),"")</f>
        <v>01</v>
      </c>
      <c r="W6" t="s">
        <v>144</v>
      </c>
      <c r="X6" s="17"/>
      <c r="Y6" s="20"/>
      <c r="Z6" s="21"/>
      <c r="AA6" s="14" t="s">
        <v>134</v>
      </c>
      <c r="AB6" s="20">
        <v>44630</v>
      </c>
      <c r="AC6" s="21">
        <v>20</v>
      </c>
      <c r="AD6" s="14">
        <v>44650</v>
      </c>
      <c r="AE6" s="20">
        <v>44652</v>
      </c>
      <c r="AF6" s="21">
        <v>30</v>
      </c>
      <c r="AG6" s="14">
        <v>44682</v>
      </c>
      <c r="AH6" s="20">
        <v>44684</v>
      </c>
      <c r="AI6" s="21">
        <v>20</v>
      </c>
      <c r="AJ6" s="14">
        <v>44704</v>
      </c>
      <c r="AK6" s="21">
        <v>6</v>
      </c>
      <c r="AL6" s="14">
        <v>44888</v>
      </c>
      <c r="AM6" s="14">
        <v>44948</v>
      </c>
      <c r="AN6" s="19"/>
      <c r="AO6" s="19"/>
      <c r="AP6" s="19"/>
      <c r="AQ6" s="19"/>
      <c r="AR6" s="19">
        <v>2088000</v>
      </c>
      <c r="AS6" s="19"/>
      <c r="AT6" s="19"/>
      <c r="AU6" s="19"/>
      <c r="AV6" s="19"/>
      <c r="AW6" s="19"/>
      <c r="AX6" s="19"/>
      <c r="AY6" s="19"/>
      <c r="AZ6" s="15">
        <f t="shared" si="0"/>
        <v>2088000</v>
      </c>
      <c r="BA6" s="15">
        <f t="shared" si="1"/>
        <v>2088000</v>
      </c>
      <c r="BB6" t="str">
        <f t="shared" si="2"/>
        <v>OK</v>
      </c>
      <c r="BC6">
        <f t="shared" si="3"/>
        <v>1</v>
      </c>
      <c r="BE6" s="17"/>
    </row>
    <row r="7" spans="1:57" hidden="1">
      <c r="A7" s="17"/>
      <c r="B7" s="17" t="s">
        <v>12</v>
      </c>
      <c r="C7" s="17" t="s">
        <v>135</v>
      </c>
      <c r="D7" s="17" t="s">
        <v>145</v>
      </c>
      <c r="E7" s="17" t="s">
        <v>140</v>
      </c>
      <c r="F7" s="17" t="s">
        <v>141</v>
      </c>
      <c r="G7">
        <v>3701</v>
      </c>
      <c r="H7">
        <v>1</v>
      </c>
      <c r="I7" s="19">
        <v>2088000</v>
      </c>
      <c r="J7" s="15">
        <v>2088000</v>
      </c>
      <c r="K7" s="17">
        <v>1</v>
      </c>
      <c r="L7" s="17"/>
      <c r="M7" s="17" t="s">
        <v>128</v>
      </c>
      <c r="N7" s="17" t="s">
        <v>142</v>
      </c>
      <c r="O7" s="17" t="s">
        <v>130</v>
      </c>
      <c r="P7" s="17" t="s">
        <v>143</v>
      </c>
      <c r="Q7" s="17" t="s">
        <v>63</v>
      </c>
      <c r="R7" s="17" t="s">
        <v>132</v>
      </c>
      <c r="S7" s="17">
        <v>1</v>
      </c>
      <c r="T7">
        <v>370101</v>
      </c>
      <c r="U7" t="str">
        <f>IFERROR(VLOOKUP(B7,Listas!$A$21:$B$36,2,FALSE),"")</f>
        <v>01</v>
      </c>
      <c r="W7" t="s">
        <v>144</v>
      </c>
      <c r="X7" s="17"/>
      <c r="Y7" s="20"/>
      <c r="Z7" s="21"/>
      <c r="AA7" s="14" t="s">
        <v>134</v>
      </c>
      <c r="AB7" s="20">
        <v>44630</v>
      </c>
      <c r="AC7" s="21">
        <v>20</v>
      </c>
      <c r="AD7" s="14">
        <v>44650</v>
      </c>
      <c r="AE7" s="20">
        <v>44652</v>
      </c>
      <c r="AF7" s="21">
        <v>30</v>
      </c>
      <c r="AG7" s="14">
        <v>44682</v>
      </c>
      <c r="AH7" s="20">
        <v>44684</v>
      </c>
      <c r="AI7" s="21">
        <v>20</v>
      </c>
      <c r="AJ7" s="14">
        <v>44704</v>
      </c>
      <c r="AK7" s="21">
        <v>6</v>
      </c>
      <c r="AL7" s="14">
        <v>44888</v>
      </c>
      <c r="AM7" s="14">
        <v>44948</v>
      </c>
      <c r="AN7" s="19"/>
      <c r="AO7" s="19"/>
      <c r="AP7" s="19"/>
      <c r="AQ7" s="19"/>
      <c r="AR7" s="19">
        <v>2088000</v>
      </c>
      <c r="AS7" s="19"/>
      <c r="AT7" s="19"/>
      <c r="AU7" s="19"/>
      <c r="AV7" s="19"/>
      <c r="AW7" s="19"/>
      <c r="AX7" s="19"/>
      <c r="AY7" s="19"/>
      <c r="AZ7" s="15">
        <f t="shared" si="0"/>
        <v>2088000</v>
      </c>
      <c r="BA7" s="15">
        <f t="shared" si="1"/>
        <v>2088000</v>
      </c>
      <c r="BB7" t="str">
        <f t="shared" si="2"/>
        <v>OK</v>
      </c>
      <c r="BC7">
        <f t="shared" si="3"/>
        <v>1</v>
      </c>
      <c r="BE7" s="17"/>
    </row>
    <row r="8" spans="1:57" hidden="1">
      <c r="A8" s="17"/>
      <c r="B8" s="17" t="s">
        <v>12</v>
      </c>
      <c r="C8" s="17" t="s">
        <v>146</v>
      </c>
      <c r="D8" s="17" t="s">
        <v>147</v>
      </c>
      <c r="E8" s="17" t="s">
        <v>140</v>
      </c>
      <c r="F8" s="17" t="s">
        <v>141</v>
      </c>
      <c r="G8">
        <v>3701</v>
      </c>
      <c r="H8">
        <v>1</v>
      </c>
      <c r="I8" s="19">
        <v>2088000</v>
      </c>
      <c r="J8" s="15">
        <v>2088000</v>
      </c>
      <c r="K8" s="17">
        <v>1</v>
      </c>
      <c r="L8" s="17"/>
      <c r="M8" s="17" t="s">
        <v>128</v>
      </c>
      <c r="N8" s="17" t="s">
        <v>142</v>
      </c>
      <c r="O8" s="17" t="s">
        <v>130</v>
      </c>
      <c r="P8" s="17" t="s">
        <v>143</v>
      </c>
      <c r="Q8" s="17" t="s">
        <v>63</v>
      </c>
      <c r="R8" s="17" t="s">
        <v>132</v>
      </c>
      <c r="S8" s="17">
        <v>1</v>
      </c>
      <c r="T8">
        <v>370101</v>
      </c>
      <c r="U8" t="str">
        <f>IFERROR(VLOOKUP(B8,Listas!$A$21:$B$36,2,FALSE),"")</f>
        <v>01</v>
      </c>
      <c r="W8" t="s">
        <v>144</v>
      </c>
      <c r="X8" s="17"/>
      <c r="Y8" s="20"/>
      <c r="Z8" s="21"/>
      <c r="AA8" s="14" t="s">
        <v>134</v>
      </c>
      <c r="AB8" s="20">
        <v>44630</v>
      </c>
      <c r="AC8" s="21">
        <v>20</v>
      </c>
      <c r="AD8" s="14">
        <v>44650</v>
      </c>
      <c r="AE8" s="20">
        <v>44652</v>
      </c>
      <c r="AF8" s="21">
        <v>30</v>
      </c>
      <c r="AG8" s="14">
        <v>44682</v>
      </c>
      <c r="AH8" s="20">
        <v>44684</v>
      </c>
      <c r="AI8" s="21">
        <v>20</v>
      </c>
      <c r="AJ8" s="14">
        <v>44704</v>
      </c>
      <c r="AK8" s="21">
        <v>6</v>
      </c>
      <c r="AL8" s="14">
        <v>44888</v>
      </c>
      <c r="AM8" s="14">
        <v>44948</v>
      </c>
      <c r="AN8" s="19"/>
      <c r="AO8" s="19"/>
      <c r="AP8" s="19"/>
      <c r="AQ8" s="19"/>
      <c r="AR8" s="19">
        <v>2088000</v>
      </c>
      <c r="AS8" s="19"/>
      <c r="AT8" s="19"/>
      <c r="AU8" s="19"/>
      <c r="AV8" s="19"/>
      <c r="AW8" s="19"/>
      <c r="AX8" s="19"/>
      <c r="AY8" s="19"/>
      <c r="AZ8" s="15">
        <f t="shared" si="0"/>
        <v>2088000</v>
      </c>
      <c r="BA8" s="15">
        <f t="shared" si="1"/>
        <v>2088000</v>
      </c>
      <c r="BB8" t="str">
        <f t="shared" si="2"/>
        <v>OK</v>
      </c>
      <c r="BC8">
        <f t="shared" si="3"/>
        <v>1</v>
      </c>
      <c r="BE8" s="17"/>
    </row>
    <row r="9" spans="1:57" hidden="1">
      <c r="A9" s="17"/>
      <c r="B9" s="17" t="s">
        <v>12</v>
      </c>
      <c r="C9" s="17" t="s">
        <v>148</v>
      </c>
      <c r="D9" s="17" t="s">
        <v>149</v>
      </c>
      <c r="E9" s="17" t="s">
        <v>6</v>
      </c>
      <c r="F9" s="17" t="s">
        <v>150</v>
      </c>
      <c r="G9">
        <v>7233</v>
      </c>
      <c r="H9">
        <v>1</v>
      </c>
      <c r="I9" s="19">
        <v>35700000</v>
      </c>
      <c r="J9" s="15">
        <v>35700000</v>
      </c>
      <c r="K9" s="17">
        <v>1</v>
      </c>
      <c r="L9" s="17"/>
      <c r="M9" s="17" t="s">
        <v>151</v>
      </c>
      <c r="N9" s="17" t="s">
        <v>152</v>
      </c>
      <c r="O9" s="17" t="s">
        <v>130</v>
      </c>
      <c r="P9" s="17" t="s">
        <v>153</v>
      </c>
      <c r="Q9" s="17" t="s">
        <v>64</v>
      </c>
      <c r="R9" s="17" t="s">
        <v>132</v>
      </c>
      <c r="S9" s="17">
        <v>1</v>
      </c>
      <c r="T9">
        <v>723301</v>
      </c>
      <c r="U9" t="str">
        <f>IFERROR(VLOOKUP(B9,Listas!$A$21:$B$36,2,FALSE),"")</f>
        <v>01</v>
      </c>
      <c r="V9" s="17">
        <v>9</v>
      </c>
      <c r="W9" t="s">
        <v>154</v>
      </c>
      <c r="X9" s="17"/>
      <c r="Y9" s="20"/>
      <c r="Z9" s="21"/>
      <c r="AA9" s="14" t="s">
        <v>134</v>
      </c>
      <c r="AB9" s="20">
        <v>44602</v>
      </c>
      <c r="AC9" s="21">
        <v>20</v>
      </c>
      <c r="AD9" s="14">
        <v>44622</v>
      </c>
      <c r="AE9" s="20">
        <v>44624</v>
      </c>
      <c r="AF9" s="21">
        <v>20</v>
      </c>
      <c r="AG9" s="14">
        <v>44644</v>
      </c>
      <c r="AH9" s="20">
        <v>44651</v>
      </c>
      <c r="AI9" s="21">
        <v>20</v>
      </c>
      <c r="AJ9" s="14">
        <v>44671</v>
      </c>
      <c r="AK9" s="21">
        <v>11</v>
      </c>
      <c r="AL9" s="14">
        <v>45005</v>
      </c>
      <c r="AM9" s="14">
        <v>45065</v>
      </c>
      <c r="AN9" s="19"/>
      <c r="AO9" s="19"/>
      <c r="AP9" s="19"/>
      <c r="AQ9" s="19">
        <v>7140000</v>
      </c>
      <c r="AR9" s="19"/>
      <c r="AS9" s="19"/>
      <c r="AT9" s="19"/>
      <c r="AU9" s="19">
        <v>28560000</v>
      </c>
      <c r="AV9" s="19"/>
      <c r="AW9" s="19"/>
      <c r="AX9" s="19"/>
      <c r="AY9" s="19"/>
      <c r="AZ9" s="15">
        <f t="shared" si="0"/>
        <v>35700000</v>
      </c>
      <c r="BA9" s="15">
        <f t="shared" si="1"/>
        <v>35700000</v>
      </c>
      <c r="BB9" t="str">
        <f t="shared" si="2"/>
        <v>OK</v>
      </c>
      <c r="BC9">
        <f t="shared" si="3"/>
        <v>2</v>
      </c>
      <c r="BE9" s="17"/>
    </row>
    <row r="10" spans="1:57" hidden="1">
      <c r="A10" s="17"/>
      <c r="B10" s="17" t="s">
        <v>12</v>
      </c>
      <c r="C10" s="17" t="s">
        <v>148</v>
      </c>
      <c r="D10" s="17" t="s">
        <v>155</v>
      </c>
      <c r="E10" s="17" t="s">
        <v>8</v>
      </c>
      <c r="F10" s="17" t="s">
        <v>156</v>
      </c>
      <c r="G10">
        <v>4883</v>
      </c>
      <c r="H10">
        <v>25</v>
      </c>
      <c r="I10" s="19">
        <v>26187500</v>
      </c>
      <c r="J10" s="15">
        <v>1047500</v>
      </c>
      <c r="K10" s="17">
        <v>25</v>
      </c>
      <c r="L10" s="17"/>
      <c r="M10" s="17" t="s">
        <v>128</v>
      </c>
      <c r="N10" s="17" t="s">
        <v>157</v>
      </c>
      <c r="O10" s="17" t="s">
        <v>130</v>
      </c>
      <c r="P10" s="17" t="s">
        <v>158</v>
      </c>
      <c r="Q10" s="17" t="s">
        <v>66</v>
      </c>
      <c r="R10" s="17" t="s">
        <v>132</v>
      </c>
      <c r="S10" s="17">
        <v>1</v>
      </c>
      <c r="T10">
        <v>488301</v>
      </c>
      <c r="U10" t="str">
        <f>IFERROR(VLOOKUP(B10,Listas!$A$21:$B$36,2,FALSE),"")</f>
        <v>01</v>
      </c>
      <c r="W10" t="s">
        <v>159</v>
      </c>
      <c r="X10" s="17"/>
      <c r="Y10" s="20">
        <v>44627</v>
      </c>
      <c r="Z10" s="21">
        <v>21</v>
      </c>
      <c r="AA10" s="14">
        <v>44648</v>
      </c>
      <c r="AB10" s="20">
        <v>44602</v>
      </c>
      <c r="AC10" s="21">
        <v>20</v>
      </c>
      <c r="AD10" s="14">
        <v>44622</v>
      </c>
      <c r="AE10" s="20">
        <v>44624</v>
      </c>
      <c r="AF10" s="21">
        <v>30</v>
      </c>
      <c r="AG10" s="14">
        <v>44654</v>
      </c>
      <c r="AH10" s="20">
        <v>44662</v>
      </c>
      <c r="AI10" s="21">
        <v>20</v>
      </c>
      <c r="AJ10" s="14">
        <v>44682</v>
      </c>
      <c r="AK10" s="21">
        <v>8</v>
      </c>
      <c r="AL10" s="14">
        <v>44927</v>
      </c>
      <c r="AM10" s="14">
        <v>44987</v>
      </c>
      <c r="AN10" s="19"/>
      <c r="AO10" s="19"/>
      <c r="AP10" s="19"/>
      <c r="AQ10" s="19"/>
      <c r="AR10" s="19">
        <v>3928125</v>
      </c>
      <c r="AS10" s="19"/>
      <c r="AT10" s="19"/>
      <c r="AU10" s="19"/>
      <c r="AV10" s="19">
        <v>22259375</v>
      </c>
      <c r="AW10" s="19"/>
      <c r="AX10" s="19"/>
      <c r="AY10" s="19"/>
      <c r="AZ10" s="15">
        <f t="shared" si="0"/>
        <v>26187500</v>
      </c>
      <c r="BA10" s="15">
        <f t="shared" si="1"/>
        <v>26187500</v>
      </c>
      <c r="BB10" t="str">
        <f t="shared" si="2"/>
        <v>OK</v>
      </c>
      <c r="BC10">
        <f t="shared" si="3"/>
        <v>2</v>
      </c>
      <c r="BE10" s="17"/>
    </row>
    <row r="11" spans="1:57" hidden="1">
      <c r="A11" s="17"/>
      <c r="B11" s="17" t="s">
        <v>12</v>
      </c>
      <c r="C11" s="17" t="s">
        <v>125</v>
      </c>
      <c r="D11" s="17" t="s">
        <v>125</v>
      </c>
      <c r="E11" s="17" t="s">
        <v>8</v>
      </c>
      <c r="F11" s="17" t="s">
        <v>156</v>
      </c>
      <c r="G11">
        <v>4883</v>
      </c>
      <c r="H11">
        <v>25</v>
      </c>
      <c r="I11" s="19">
        <v>26187500</v>
      </c>
      <c r="J11" s="15">
        <v>1047500</v>
      </c>
      <c r="K11" s="17">
        <v>25</v>
      </c>
      <c r="L11" s="17"/>
      <c r="M11" s="17" t="s">
        <v>128</v>
      </c>
      <c r="N11" s="17" t="s">
        <v>157</v>
      </c>
      <c r="O11" s="17" t="s">
        <v>130</v>
      </c>
      <c r="P11" s="17" t="s">
        <v>158</v>
      </c>
      <c r="Q11" s="17" t="s">
        <v>66</v>
      </c>
      <c r="R11" s="17" t="s">
        <v>132</v>
      </c>
      <c r="S11" s="17">
        <v>1</v>
      </c>
      <c r="T11">
        <v>488301</v>
      </c>
      <c r="U11" t="str">
        <f>IFERROR(VLOOKUP(B11,Listas!$A$21:$B$36,2,FALSE),"")</f>
        <v>01</v>
      </c>
      <c r="W11" t="s">
        <v>159</v>
      </c>
      <c r="X11" s="17"/>
      <c r="Y11" s="20">
        <v>44627</v>
      </c>
      <c r="Z11" s="21">
        <v>21</v>
      </c>
      <c r="AA11" s="14">
        <v>44648</v>
      </c>
      <c r="AB11" s="20">
        <v>44602</v>
      </c>
      <c r="AC11" s="21">
        <v>20</v>
      </c>
      <c r="AD11" s="14">
        <v>44622</v>
      </c>
      <c r="AE11" s="20">
        <v>44624</v>
      </c>
      <c r="AF11" s="21">
        <v>30</v>
      </c>
      <c r="AG11" s="14">
        <v>44654</v>
      </c>
      <c r="AH11" s="20">
        <v>44662</v>
      </c>
      <c r="AI11" s="21">
        <v>20</v>
      </c>
      <c r="AJ11" s="14">
        <v>44682</v>
      </c>
      <c r="AK11" s="21">
        <v>8</v>
      </c>
      <c r="AL11" s="14">
        <v>44927</v>
      </c>
      <c r="AM11" s="14">
        <v>44987</v>
      </c>
      <c r="AN11" s="19"/>
      <c r="AO11" s="19"/>
      <c r="AP11" s="19"/>
      <c r="AQ11" s="19"/>
      <c r="AR11" s="19">
        <v>3928125</v>
      </c>
      <c r="AS11" s="19"/>
      <c r="AT11" s="19"/>
      <c r="AU11" s="19"/>
      <c r="AV11" s="19">
        <v>22259375</v>
      </c>
      <c r="AW11" s="19"/>
      <c r="AX11" s="19"/>
      <c r="AY11" s="19"/>
      <c r="AZ11" s="15">
        <f t="shared" si="0"/>
        <v>26187500</v>
      </c>
      <c r="BA11" s="15">
        <f t="shared" si="1"/>
        <v>26187500</v>
      </c>
      <c r="BB11" t="str">
        <f t="shared" si="2"/>
        <v>OK</v>
      </c>
      <c r="BC11">
        <f t="shared" si="3"/>
        <v>2</v>
      </c>
      <c r="BE11" s="17"/>
    </row>
    <row r="12" spans="1:57" hidden="1">
      <c r="A12" s="17"/>
      <c r="B12" s="17" t="s">
        <v>12</v>
      </c>
      <c r="C12" s="17" t="s">
        <v>148</v>
      </c>
      <c r="D12" s="17" t="s">
        <v>155</v>
      </c>
      <c r="E12" s="17" t="s">
        <v>8</v>
      </c>
      <c r="F12" s="17" t="s">
        <v>160</v>
      </c>
      <c r="G12">
        <v>4881</v>
      </c>
      <c r="H12">
        <v>20</v>
      </c>
      <c r="I12" s="19">
        <v>19390000</v>
      </c>
      <c r="J12" s="15">
        <v>969500</v>
      </c>
      <c r="K12" s="17">
        <v>20</v>
      </c>
      <c r="L12" s="17"/>
      <c r="M12" s="17" t="s">
        <v>128</v>
      </c>
      <c r="N12" s="17" t="s">
        <v>157</v>
      </c>
      <c r="O12" s="17" t="s">
        <v>130</v>
      </c>
      <c r="P12" s="17" t="s">
        <v>161</v>
      </c>
      <c r="Q12" s="17" t="s">
        <v>66</v>
      </c>
      <c r="R12" s="17" t="s">
        <v>132</v>
      </c>
      <c r="S12" s="17">
        <v>2</v>
      </c>
      <c r="T12">
        <v>488102</v>
      </c>
      <c r="U12" t="str">
        <f>IFERROR(VLOOKUP(B12,Listas!$A$21:$B$36,2,FALSE),"")</f>
        <v>01</v>
      </c>
      <c r="W12" t="s">
        <v>162</v>
      </c>
      <c r="X12" s="17"/>
      <c r="Y12" s="20">
        <v>44627</v>
      </c>
      <c r="Z12" s="21">
        <v>21</v>
      </c>
      <c r="AA12" s="14">
        <v>44648</v>
      </c>
      <c r="AB12" s="20">
        <v>44616</v>
      </c>
      <c r="AC12" s="21">
        <v>20</v>
      </c>
      <c r="AD12" s="14">
        <v>44636</v>
      </c>
      <c r="AE12" s="20">
        <v>44638</v>
      </c>
      <c r="AF12" s="21">
        <v>30</v>
      </c>
      <c r="AG12" s="14">
        <v>44668</v>
      </c>
      <c r="AH12" s="20">
        <v>44676</v>
      </c>
      <c r="AI12" s="21">
        <v>22</v>
      </c>
      <c r="AJ12" s="14">
        <v>44698</v>
      </c>
      <c r="AK12" s="21">
        <v>8</v>
      </c>
      <c r="AL12" s="14">
        <v>44943</v>
      </c>
      <c r="AM12" s="14">
        <v>45003</v>
      </c>
      <c r="AN12" s="19"/>
      <c r="AO12" s="19"/>
      <c r="AP12" s="19"/>
      <c r="AQ12" s="19"/>
      <c r="AR12" s="19">
        <v>2908500</v>
      </c>
      <c r="AS12" s="19"/>
      <c r="AT12" s="19"/>
      <c r="AU12" s="19"/>
      <c r="AV12" s="19">
        <v>16481500</v>
      </c>
      <c r="AW12" s="19"/>
      <c r="AX12" s="19"/>
      <c r="AY12" s="19"/>
      <c r="AZ12" s="15">
        <f t="shared" si="0"/>
        <v>19390000</v>
      </c>
      <c r="BA12" s="15">
        <f t="shared" si="1"/>
        <v>19390000</v>
      </c>
      <c r="BB12" t="str">
        <f t="shared" si="2"/>
        <v>OK</v>
      </c>
      <c r="BC12">
        <f t="shared" si="3"/>
        <v>2</v>
      </c>
      <c r="BE12" s="17"/>
    </row>
    <row r="13" spans="1:57" hidden="1">
      <c r="A13" s="17"/>
      <c r="B13" s="17" t="s">
        <v>12</v>
      </c>
      <c r="C13" s="17" t="s">
        <v>125</v>
      </c>
      <c r="D13" s="17" t="s">
        <v>125</v>
      </c>
      <c r="E13" s="17" t="s">
        <v>8</v>
      </c>
      <c r="F13" s="17" t="s">
        <v>160</v>
      </c>
      <c r="G13">
        <v>4881</v>
      </c>
      <c r="H13">
        <v>30</v>
      </c>
      <c r="I13" s="19">
        <v>29085000</v>
      </c>
      <c r="J13" s="15">
        <v>969500</v>
      </c>
      <c r="K13" s="17">
        <v>30</v>
      </c>
      <c r="L13" s="17"/>
      <c r="M13" s="17" t="s">
        <v>128</v>
      </c>
      <c r="N13" s="17" t="s">
        <v>157</v>
      </c>
      <c r="O13" s="17" t="s">
        <v>130</v>
      </c>
      <c r="P13" s="17" t="s">
        <v>161</v>
      </c>
      <c r="Q13" s="17" t="s">
        <v>66</v>
      </c>
      <c r="R13" s="17" t="s">
        <v>132</v>
      </c>
      <c r="S13" s="17">
        <v>2</v>
      </c>
      <c r="T13">
        <v>488102</v>
      </c>
      <c r="U13" t="str">
        <f>IFERROR(VLOOKUP(B13,Listas!$A$21:$B$36,2,FALSE),"")</f>
        <v>01</v>
      </c>
      <c r="W13" t="s">
        <v>162</v>
      </c>
      <c r="X13" s="17"/>
      <c r="Y13" s="20">
        <v>44627</v>
      </c>
      <c r="Z13" s="21">
        <v>21</v>
      </c>
      <c r="AA13" s="14">
        <v>44648</v>
      </c>
      <c r="AB13" s="20">
        <v>44616</v>
      </c>
      <c r="AC13" s="21">
        <v>20</v>
      </c>
      <c r="AD13" s="14">
        <v>44636</v>
      </c>
      <c r="AE13" s="20">
        <v>44638</v>
      </c>
      <c r="AF13" s="21">
        <v>30</v>
      </c>
      <c r="AG13" s="14">
        <v>44668</v>
      </c>
      <c r="AH13" s="20">
        <v>44676</v>
      </c>
      <c r="AI13" s="21">
        <v>22</v>
      </c>
      <c r="AJ13" s="14">
        <v>44698</v>
      </c>
      <c r="AK13" s="21">
        <v>8</v>
      </c>
      <c r="AL13" s="14">
        <v>44943</v>
      </c>
      <c r="AM13" s="14">
        <v>45003</v>
      </c>
      <c r="AN13" s="19"/>
      <c r="AO13" s="19"/>
      <c r="AP13" s="19"/>
      <c r="AQ13" s="19"/>
      <c r="AR13" s="19">
        <v>4362750</v>
      </c>
      <c r="AS13" s="19"/>
      <c r="AT13" s="19"/>
      <c r="AU13" s="19"/>
      <c r="AV13" s="19">
        <v>24722250</v>
      </c>
      <c r="AW13" s="19"/>
      <c r="AX13" s="19"/>
      <c r="AY13" s="19"/>
      <c r="AZ13" s="15">
        <f t="shared" si="0"/>
        <v>29085000</v>
      </c>
      <c r="BA13" s="15">
        <f t="shared" si="1"/>
        <v>29085000</v>
      </c>
      <c r="BB13" t="str">
        <f t="shared" si="2"/>
        <v>OK</v>
      </c>
      <c r="BC13">
        <f t="shared" si="3"/>
        <v>2</v>
      </c>
      <c r="BE13" s="17"/>
    </row>
    <row r="14" spans="1:57" hidden="1">
      <c r="A14" s="17"/>
      <c r="B14" s="17" t="s">
        <v>12</v>
      </c>
      <c r="C14" s="17" t="s">
        <v>135</v>
      </c>
      <c r="D14" s="17" t="s">
        <v>145</v>
      </c>
      <c r="E14" s="17" t="s">
        <v>8</v>
      </c>
      <c r="F14" s="17" t="s">
        <v>160</v>
      </c>
      <c r="G14">
        <v>4881</v>
      </c>
      <c r="H14">
        <v>15</v>
      </c>
      <c r="I14" s="19">
        <v>15000000</v>
      </c>
      <c r="J14" s="15">
        <v>1000000</v>
      </c>
      <c r="K14" s="17">
        <v>15</v>
      </c>
      <c r="L14" s="17"/>
      <c r="M14" s="17" t="s">
        <v>128</v>
      </c>
      <c r="N14" s="17" t="s">
        <v>157</v>
      </c>
      <c r="O14" s="17" t="s">
        <v>130</v>
      </c>
      <c r="P14" s="17" t="s">
        <v>161</v>
      </c>
      <c r="Q14" s="17" t="s">
        <v>66</v>
      </c>
      <c r="R14" s="17" t="s">
        <v>132</v>
      </c>
      <c r="S14" s="17">
        <v>2</v>
      </c>
      <c r="T14">
        <v>488102</v>
      </c>
      <c r="U14" t="str">
        <f>IFERROR(VLOOKUP(B14,Listas!$A$21:$B$36,2,FALSE),"")</f>
        <v>01</v>
      </c>
      <c r="W14" t="s">
        <v>162</v>
      </c>
      <c r="X14" s="17"/>
      <c r="Y14" s="20">
        <v>44627</v>
      </c>
      <c r="Z14" s="21">
        <v>21</v>
      </c>
      <c r="AA14" s="14">
        <v>44648</v>
      </c>
      <c r="AB14" s="20">
        <v>44616</v>
      </c>
      <c r="AC14" s="21">
        <v>20</v>
      </c>
      <c r="AD14" s="14">
        <v>44636</v>
      </c>
      <c r="AE14" s="20">
        <v>44638</v>
      </c>
      <c r="AF14" s="21">
        <v>30</v>
      </c>
      <c r="AG14" s="14">
        <v>44668</v>
      </c>
      <c r="AH14" s="20">
        <v>44676</v>
      </c>
      <c r="AI14" s="21">
        <v>22</v>
      </c>
      <c r="AJ14" s="14">
        <v>44698</v>
      </c>
      <c r="AK14" s="21">
        <v>8</v>
      </c>
      <c r="AL14" s="14">
        <v>44943</v>
      </c>
      <c r="AM14" s="14">
        <v>45003</v>
      </c>
      <c r="AN14" s="19"/>
      <c r="AO14" s="19"/>
      <c r="AP14" s="19"/>
      <c r="AQ14" s="19"/>
      <c r="AR14" s="19">
        <v>2250000</v>
      </c>
      <c r="AS14" s="19"/>
      <c r="AT14" s="19"/>
      <c r="AU14" s="19"/>
      <c r="AV14" s="19">
        <v>12750000</v>
      </c>
      <c r="AW14" s="19"/>
      <c r="AX14" s="19"/>
      <c r="AY14" s="19"/>
      <c r="AZ14" s="15">
        <f t="shared" si="0"/>
        <v>15000000</v>
      </c>
      <c r="BA14" s="15">
        <f t="shared" si="1"/>
        <v>15000000</v>
      </c>
      <c r="BB14" t="str">
        <f t="shared" si="2"/>
        <v>OK</v>
      </c>
      <c r="BC14">
        <f t="shared" si="3"/>
        <v>2</v>
      </c>
      <c r="BE14" s="17"/>
    </row>
    <row r="15" spans="1:57" hidden="1">
      <c r="A15" s="17"/>
      <c r="B15" s="17" t="s">
        <v>12</v>
      </c>
      <c r="C15" s="17" t="s">
        <v>163</v>
      </c>
      <c r="D15" s="17" t="s">
        <v>164</v>
      </c>
      <c r="E15" s="17" t="s">
        <v>8</v>
      </c>
      <c r="F15" s="17" t="s">
        <v>160</v>
      </c>
      <c r="G15">
        <v>4881</v>
      </c>
      <c r="H15">
        <v>10</v>
      </c>
      <c r="I15" s="19">
        <v>10800000</v>
      </c>
      <c r="J15" s="15">
        <v>1080000</v>
      </c>
      <c r="K15" s="17">
        <v>10</v>
      </c>
      <c r="L15" s="17"/>
      <c r="M15" s="17" t="s">
        <v>128</v>
      </c>
      <c r="N15" s="17" t="s">
        <v>157</v>
      </c>
      <c r="O15" s="17" t="s">
        <v>130</v>
      </c>
      <c r="P15" s="17" t="s">
        <v>161</v>
      </c>
      <c r="Q15" s="17" t="s">
        <v>66</v>
      </c>
      <c r="R15" s="17" t="s">
        <v>132</v>
      </c>
      <c r="S15" s="17">
        <v>2</v>
      </c>
      <c r="T15">
        <v>488102</v>
      </c>
      <c r="U15" t="str">
        <f>IFERROR(VLOOKUP(B15,Listas!$A$21:$B$36,2,FALSE),"")</f>
        <v>01</v>
      </c>
      <c r="W15" t="s">
        <v>162</v>
      </c>
      <c r="X15" s="17"/>
      <c r="Y15" s="20">
        <v>44627</v>
      </c>
      <c r="Z15" s="21">
        <v>21</v>
      </c>
      <c r="AA15" s="14">
        <v>44648</v>
      </c>
      <c r="AB15" s="20">
        <v>44616</v>
      </c>
      <c r="AC15" s="21">
        <v>20</v>
      </c>
      <c r="AD15" s="14">
        <v>44636</v>
      </c>
      <c r="AE15" s="20">
        <v>44638</v>
      </c>
      <c r="AF15" s="21">
        <v>30</v>
      </c>
      <c r="AG15" s="14">
        <v>44668</v>
      </c>
      <c r="AH15" s="20">
        <v>44676</v>
      </c>
      <c r="AI15" s="21">
        <v>22</v>
      </c>
      <c r="AJ15" s="14">
        <v>44698</v>
      </c>
      <c r="AK15" s="21">
        <v>8</v>
      </c>
      <c r="AL15" s="14">
        <v>44943</v>
      </c>
      <c r="AM15" s="14">
        <v>45003</v>
      </c>
      <c r="AN15" s="19"/>
      <c r="AO15" s="19"/>
      <c r="AP15" s="19"/>
      <c r="AQ15" s="19"/>
      <c r="AR15" s="19">
        <v>1620000</v>
      </c>
      <c r="AS15" s="19"/>
      <c r="AT15" s="19"/>
      <c r="AU15" s="19"/>
      <c r="AV15" s="19">
        <v>9180000</v>
      </c>
      <c r="AW15" s="19"/>
      <c r="AX15" s="19"/>
      <c r="AY15" s="19"/>
      <c r="AZ15" s="15">
        <f t="shared" si="0"/>
        <v>10800000</v>
      </c>
      <c r="BA15" s="15">
        <f t="shared" si="1"/>
        <v>10800000</v>
      </c>
      <c r="BB15" t="str">
        <f t="shared" si="2"/>
        <v>OK</v>
      </c>
      <c r="BC15">
        <f t="shared" si="3"/>
        <v>2</v>
      </c>
      <c r="BE15" s="17"/>
    </row>
    <row r="16" spans="1:57" hidden="1">
      <c r="A16" s="17"/>
      <c r="B16" s="17" t="s">
        <v>12</v>
      </c>
      <c r="C16" s="17" t="s">
        <v>125</v>
      </c>
      <c r="D16" s="17" t="s">
        <v>125</v>
      </c>
      <c r="E16" s="17" t="s">
        <v>8</v>
      </c>
      <c r="F16" s="17" t="s">
        <v>160</v>
      </c>
      <c r="G16">
        <v>4881</v>
      </c>
      <c r="H16">
        <v>45</v>
      </c>
      <c r="I16" s="19">
        <v>43627500</v>
      </c>
      <c r="J16" s="15">
        <v>969500</v>
      </c>
      <c r="K16" s="17">
        <v>45</v>
      </c>
      <c r="L16" s="17"/>
      <c r="M16" s="17" t="s">
        <v>128</v>
      </c>
      <c r="N16" s="17" t="s">
        <v>157</v>
      </c>
      <c r="O16" s="17" t="s">
        <v>130</v>
      </c>
      <c r="P16" s="17" t="s">
        <v>161</v>
      </c>
      <c r="Q16" s="17" t="s">
        <v>66</v>
      </c>
      <c r="R16" s="17" t="s">
        <v>132</v>
      </c>
      <c r="S16" s="17">
        <v>3</v>
      </c>
      <c r="T16">
        <v>488103</v>
      </c>
      <c r="U16" t="str">
        <f>IFERROR(VLOOKUP(B16,Listas!$A$21:$B$36,2,FALSE),"")</f>
        <v>01</v>
      </c>
      <c r="W16" t="s">
        <v>165</v>
      </c>
      <c r="X16" s="17"/>
      <c r="Y16" s="20">
        <v>44627</v>
      </c>
      <c r="Z16" s="21">
        <v>21</v>
      </c>
      <c r="AA16" s="14">
        <v>44648</v>
      </c>
      <c r="AB16" s="20">
        <v>44616</v>
      </c>
      <c r="AC16" s="21">
        <v>20</v>
      </c>
      <c r="AD16" s="14">
        <v>44636</v>
      </c>
      <c r="AE16" s="20">
        <v>44638</v>
      </c>
      <c r="AF16" s="21">
        <v>30</v>
      </c>
      <c r="AG16" s="14">
        <v>44668</v>
      </c>
      <c r="AH16" s="20">
        <v>44676</v>
      </c>
      <c r="AI16" s="21">
        <v>22</v>
      </c>
      <c r="AJ16" s="14">
        <v>44698</v>
      </c>
      <c r="AK16" s="21">
        <v>8</v>
      </c>
      <c r="AL16" s="14">
        <v>44943</v>
      </c>
      <c r="AM16" s="14">
        <v>45003</v>
      </c>
      <c r="AN16" s="19"/>
      <c r="AO16" s="19"/>
      <c r="AP16" s="19"/>
      <c r="AQ16" s="19"/>
      <c r="AR16" s="19">
        <v>6544125</v>
      </c>
      <c r="AS16" s="19"/>
      <c r="AT16" s="19"/>
      <c r="AU16" s="19"/>
      <c r="AV16" s="19">
        <v>37083375</v>
      </c>
      <c r="AW16" s="19"/>
      <c r="AX16" s="19"/>
      <c r="AY16" s="19"/>
      <c r="AZ16" s="15">
        <f t="shared" si="0"/>
        <v>43627500</v>
      </c>
      <c r="BA16" s="15">
        <f t="shared" si="1"/>
        <v>43627500</v>
      </c>
      <c r="BB16" t="str">
        <f t="shared" si="2"/>
        <v>OK</v>
      </c>
      <c r="BC16">
        <f t="shared" si="3"/>
        <v>2</v>
      </c>
      <c r="BE16" s="17"/>
    </row>
    <row r="17" spans="1:57" hidden="1">
      <c r="A17" s="17"/>
      <c r="B17" s="17" t="s">
        <v>12</v>
      </c>
      <c r="C17" s="17" t="s">
        <v>139</v>
      </c>
      <c r="D17" s="17" t="s">
        <v>166</v>
      </c>
      <c r="E17" s="17" t="s">
        <v>8</v>
      </c>
      <c r="F17" s="17" t="s">
        <v>160</v>
      </c>
      <c r="G17">
        <v>4881</v>
      </c>
      <c r="H17">
        <v>10</v>
      </c>
      <c r="I17" s="19">
        <v>10800000</v>
      </c>
      <c r="J17" s="15">
        <v>1080000</v>
      </c>
      <c r="K17" s="17">
        <v>10</v>
      </c>
      <c r="L17" s="17"/>
      <c r="M17" s="17" t="s">
        <v>128</v>
      </c>
      <c r="N17" s="17" t="s">
        <v>157</v>
      </c>
      <c r="O17" s="17" t="s">
        <v>130</v>
      </c>
      <c r="P17" s="17" t="s">
        <v>161</v>
      </c>
      <c r="Q17" s="17" t="s">
        <v>66</v>
      </c>
      <c r="R17" s="17" t="s">
        <v>132</v>
      </c>
      <c r="S17" s="17">
        <v>3</v>
      </c>
      <c r="T17">
        <v>488103</v>
      </c>
      <c r="U17" t="str">
        <f>IFERROR(VLOOKUP(B17,Listas!$A$21:$B$36,2,FALSE),"")</f>
        <v>01</v>
      </c>
      <c r="W17" t="s">
        <v>165</v>
      </c>
      <c r="X17" s="17"/>
      <c r="Y17" s="20">
        <v>44627</v>
      </c>
      <c r="Z17" s="21">
        <v>21</v>
      </c>
      <c r="AA17" s="14">
        <v>44648</v>
      </c>
      <c r="AB17" s="20">
        <v>44616</v>
      </c>
      <c r="AC17" s="21">
        <v>20</v>
      </c>
      <c r="AD17" s="14">
        <v>44636</v>
      </c>
      <c r="AE17" s="20">
        <v>44638</v>
      </c>
      <c r="AF17" s="21">
        <v>30</v>
      </c>
      <c r="AG17" s="14">
        <v>44668</v>
      </c>
      <c r="AH17" s="20">
        <v>44676</v>
      </c>
      <c r="AI17" s="21">
        <v>22</v>
      </c>
      <c r="AJ17" s="14">
        <v>44698</v>
      </c>
      <c r="AK17" s="21">
        <v>8</v>
      </c>
      <c r="AL17" s="14">
        <v>44943</v>
      </c>
      <c r="AM17" s="14">
        <v>45003</v>
      </c>
      <c r="AN17" s="19"/>
      <c r="AO17" s="19"/>
      <c r="AP17" s="19"/>
      <c r="AQ17" s="19"/>
      <c r="AR17" s="19">
        <v>1620000</v>
      </c>
      <c r="AS17" s="19"/>
      <c r="AT17" s="19"/>
      <c r="AU17" s="19"/>
      <c r="AV17" s="19">
        <v>9180000</v>
      </c>
      <c r="AW17" s="19"/>
      <c r="AX17" s="19"/>
      <c r="AY17" s="19"/>
      <c r="AZ17" s="15">
        <f t="shared" si="0"/>
        <v>10800000</v>
      </c>
      <c r="BA17" s="15">
        <f t="shared" si="1"/>
        <v>10800000</v>
      </c>
      <c r="BB17" t="str">
        <f t="shared" si="2"/>
        <v>OK</v>
      </c>
      <c r="BC17">
        <f t="shared" si="3"/>
        <v>2</v>
      </c>
      <c r="BE17" s="17"/>
    </row>
    <row r="18" spans="1:57" hidden="1">
      <c r="A18" s="17"/>
      <c r="B18" s="17" t="s">
        <v>12</v>
      </c>
      <c r="C18" s="17" t="s">
        <v>167</v>
      </c>
      <c r="D18" s="17" t="s">
        <v>168</v>
      </c>
      <c r="E18" s="17" t="s">
        <v>8</v>
      </c>
      <c r="F18" s="17" t="s">
        <v>160</v>
      </c>
      <c r="G18">
        <v>4881</v>
      </c>
      <c r="H18">
        <v>15</v>
      </c>
      <c r="I18" s="19">
        <v>15000000</v>
      </c>
      <c r="J18" s="15">
        <v>1000000</v>
      </c>
      <c r="K18" s="17">
        <v>15</v>
      </c>
      <c r="L18" s="17"/>
      <c r="M18" s="17" t="s">
        <v>128</v>
      </c>
      <c r="N18" s="17" t="s">
        <v>157</v>
      </c>
      <c r="O18" s="17" t="s">
        <v>130</v>
      </c>
      <c r="P18" s="17" t="s">
        <v>161</v>
      </c>
      <c r="Q18" s="17" t="s">
        <v>66</v>
      </c>
      <c r="R18" s="17" t="s">
        <v>132</v>
      </c>
      <c r="S18" s="17">
        <v>3</v>
      </c>
      <c r="T18">
        <v>488103</v>
      </c>
      <c r="U18" t="str">
        <f>IFERROR(VLOOKUP(B18,Listas!$A$21:$B$36,2,FALSE),"")</f>
        <v>01</v>
      </c>
      <c r="W18" t="s">
        <v>165</v>
      </c>
      <c r="X18" s="17"/>
      <c r="Y18" s="20">
        <v>44627</v>
      </c>
      <c r="Z18" s="21">
        <v>21</v>
      </c>
      <c r="AA18" s="14">
        <v>44648</v>
      </c>
      <c r="AB18" s="20">
        <v>44616</v>
      </c>
      <c r="AC18" s="21">
        <v>20</v>
      </c>
      <c r="AD18" s="14">
        <v>44636</v>
      </c>
      <c r="AE18" s="20">
        <v>44638</v>
      </c>
      <c r="AF18" s="21">
        <v>30</v>
      </c>
      <c r="AG18" s="14">
        <v>44668</v>
      </c>
      <c r="AH18" s="20">
        <v>44676</v>
      </c>
      <c r="AI18" s="21">
        <v>22</v>
      </c>
      <c r="AJ18" s="14">
        <v>44698</v>
      </c>
      <c r="AK18" s="21">
        <v>8</v>
      </c>
      <c r="AL18" s="14">
        <v>44943</v>
      </c>
      <c r="AM18" s="14">
        <v>45003</v>
      </c>
      <c r="AN18" s="19"/>
      <c r="AO18" s="19"/>
      <c r="AP18" s="19"/>
      <c r="AQ18" s="19"/>
      <c r="AR18" s="19">
        <v>2250000</v>
      </c>
      <c r="AS18" s="19"/>
      <c r="AT18" s="19"/>
      <c r="AU18" s="19"/>
      <c r="AV18" s="19">
        <v>12750000</v>
      </c>
      <c r="AW18" s="19"/>
      <c r="AX18" s="19"/>
      <c r="AY18" s="19"/>
      <c r="AZ18" s="15">
        <f t="shared" si="0"/>
        <v>15000000</v>
      </c>
      <c r="BA18" s="15">
        <f t="shared" si="1"/>
        <v>15000000</v>
      </c>
      <c r="BB18" t="str">
        <f t="shared" si="2"/>
        <v>OK</v>
      </c>
      <c r="BC18">
        <f t="shared" si="3"/>
        <v>2</v>
      </c>
      <c r="BE18" s="17"/>
    </row>
    <row r="19" spans="1:57" hidden="1">
      <c r="A19" s="17"/>
      <c r="B19" s="17" t="s">
        <v>12</v>
      </c>
      <c r="C19" s="17" t="s">
        <v>148</v>
      </c>
      <c r="D19" s="17" t="s">
        <v>155</v>
      </c>
      <c r="E19" s="17" t="s">
        <v>8</v>
      </c>
      <c r="F19" s="17" t="s">
        <v>160</v>
      </c>
      <c r="G19">
        <v>4881</v>
      </c>
      <c r="H19">
        <v>55</v>
      </c>
      <c r="I19" s="19">
        <v>53322500</v>
      </c>
      <c r="J19" s="15">
        <v>969500</v>
      </c>
      <c r="K19" s="17">
        <v>55</v>
      </c>
      <c r="L19" s="17"/>
      <c r="M19" s="17" t="s">
        <v>128</v>
      </c>
      <c r="N19" s="17" t="s">
        <v>157</v>
      </c>
      <c r="O19" s="17" t="s">
        <v>130</v>
      </c>
      <c r="P19" s="17" t="s">
        <v>161</v>
      </c>
      <c r="Q19" s="17" t="s">
        <v>66</v>
      </c>
      <c r="R19" s="17" t="s">
        <v>132</v>
      </c>
      <c r="S19" s="17">
        <v>4</v>
      </c>
      <c r="T19">
        <v>488104</v>
      </c>
      <c r="U19" t="str">
        <f>IFERROR(VLOOKUP(B19,Listas!$A$21:$B$36,2,FALSE),"")</f>
        <v>01</v>
      </c>
      <c r="W19" t="s">
        <v>169</v>
      </c>
      <c r="X19" s="17"/>
      <c r="Y19" s="20">
        <v>44627</v>
      </c>
      <c r="Z19" s="21">
        <v>21</v>
      </c>
      <c r="AA19" s="14">
        <v>44648</v>
      </c>
      <c r="AB19" s="20">
        <v>44616</v>
      </c>
      <c r="AC19" s="21">
        <v>20</v>
      </c>
      <c r="AD19" s="14">
        <v>44636</v>
      </c>
      <c r="AE19" s="20">
        <v>44638</v>
      </c>
      <c r="AF19" s="21">
        <v>30</v>
      </c>
      <c r="AG19" s="14">
        <v>44668</v>
      </c>
      <c r="AH19" s="20">
        <v>44676</v>
      </c>
      <c r="AI19" s="21">
        <v>22</v>
      </c>
      <c r="AJ19" s="14">
        <v>44698</v>
      </c>
      <c r="AK19" s="21">
        <v>8</v>
      </c>
      <c r="AL19" s="14">
        <v>44943</v>
      </c>
      <c r="AM19" s="14">
        <v>45003</v>
      </c>
      <c r="AN19" s="19"/>
      <c r="AO19" s="19"/>
      <c r="AP19" s="19"/>
      <c r="AQ19" s="19"/>
      <c r="AR19" s="19">
        <v>7998375</v>
      </c>
      <c r="AS19" s="19"/>
      <c r="AT19" s="19"/>
      <c r="AU19" s="19"/>
      <c r="AV19" s="19">
        <v>45324125</v>
      </c>
      <c r="AW19" s="19"/>
      <c r="AX19" s="19"/>
      <c r="AY19" s="19"/>
      <c r="AZ19" s="15">
        <f t="shared" si="0"/>
        <v>53322500</v>
      </c>
      <c r="BA19" s="15">
        <f t="shared" si="1"/>
        <v>53322500</v>
      </c>
      <c r="BB19" t="str">
        <f t="shared" si="2"/>
        <v>OK</v>
      </c>
      <c r="BC19">
        <f t="shared" si="3"/>
        <v>2</v>
      </c>
      <c r="BE19" s="17"/>
    </row>
    <row r="20" spans="1:57" hidden="1">
      <c r="A20" s="17"/>
      <c r="B20" s="17" t="s">
        <v>12</v>
      </c>
      <c r="C20" s="17" t="s">
        <v>146</v>
      </c>
      <c r="D20" s="17" t="s">
        <v>147</v>
      </c>
      <c r="E20" s="17" t="s">
        <v>8</v>
      </c>
      <c r="F20" s="17" t="s">
        <v>160</v>
      </c>
      <c r="G20">
        <v>4881</v>
      </c>
      <c r="H20">
        <v>15</v>
      </c>
      <c r="I20" s="19">
        <v>16200000</v>
      </c>
      <c r="J20" s="15">
        <v>1080000</v>
      </c>
      <c r="K20" s="17">
        <v>15</v>
      </c>
      <c r="L20" s="17"/>
      <c r="M20" s="17" t="s">
        <v>128</v>
      </c>
      <c r="N20" s="17" t="s">
        <v>157</v>
      </c>
      <c r="O20" s="17" t="s">
        <v>130</v>
      </c>
      <c r="P20" s="17" t="s">
        <v>161</v>
      </c>
      <c r="Q20" s="17" t="s">
        <v>66</v>
      </c>
      <c r="R20" s="17" t="s">
        <v>132</v>
      </c>
      <c r="S20" s="17">
        <v>4</v>
      </c>
      <c r="T20">
        <v>488104</v>
      </c>
      <c r="U20" t="str">
        <f>IFERROR(VLOOKUP(B20,Listas!$A$21:$B$36,2,FALSE),"")</f>
        <v>01</v>
      </c>
      <c r="W20" t="s">
        <v>169</v>
      </c>
      <c r="X20" s="17"/>
      <c r="Y20" s="20">
        <v>44627</v>
      </c>
      <c r="Z20" s="21">
        <v>21</v>
      </c>
      <c r="AA20" s="14">
        <v>44648</v>
      </c>
      <c r="AB20" s="20">
        <v>44616</v>
      </c>
      <c r="AC20" s="21">
        <v>20</v>
      </c>
      <c r="AD20" s="14">
        <v>44636</v>
      </c>
      <c r="AE20" s="20">
        <v>44638</v>
      </c>
      <c r="AF20" s="21">
        <v>30</v>
      </c>
      <c r="AG20" s="14">
        <v>44668</v>
      </c>
      <c r="AH20" s="20">
        <v>44676</v>
      </c>
      <c r="AI20" s="21">
        <v>22</v>
      </c>
      <c r="AJ20" s="14">
        <v>44698</v>
      </c>
      <c r="AK20" s="21">
        <v>8</v>
      </c>
      <c r="AL20" s="14">
        <v>44943</v>
      </c>
      <c r="AM20" s="14">
        <v>45003</v>
      </c>
      <c r="AN20" s="19"/>
      <c r="AO20" s="19"/>
      <c r="AP20" s="19"/>
      <c r="AQ20" s="19"/>
      <c r="AR20" s="19">
        <v>2430000</v>
      </c>
      <c r="AS20" s="19"/>
      <c r="AT20" s="19"/>
      <c r="AU20" s="19"/>
      <c r="AV20" s="19">
        <v>13770000</v>
      </c>
      <c r="AW20" s="19"/>
      <c r="AX20" s="19"/>
      <c r="AY20" s="19"/>
      <c r="AZ20" s="15">
        <f t="shared" si="0"/>
        <v>16200000</v>
      </c>
      <c r="BA20" s="15">
        <f t="shared" si="1"/>
        <v>16200000</v>
      </c>
      <c r="BB20" t="str">
        <f t="shared" si="2"/>
        <v>OK</v>
      </c>
      <c r="BC20">
        <f t="shared" si="3"/>
        <v>2</v>
      </c>
      <c r="BE20" s="17"/>
    </row>
    <row r="21" spans="1:57" hidden="1">
      <c r="A21" s="17"/>
      <c r="B21" s="17" t="s">
        <v>12</v>
      </c>
      <c r="C21" s="17" t="s">
        <v>170</v>
      </c>
      <c r="D21" s="17" t="s">
        <v>171</v>
      </c>
      <c r="E21" s="17" t="s">
        <v>8</v>
      </c>
      <c r="F21" s="17" t="s">
        <v>172</v>
      </c>
      <c r="G21">
        <v>4889</v>
      </c>
      <c r="H21">
        <v>30</v>
      </c>
      <c r="I21" s="19">
        <v>29400000</v>
      </c>
      <c r="J21" s="15">
        <v>980000</v>
      </c>
      <c r="K21" s="17">
        <v>30</v>
      </c>
      <c r="L21" s="17"/>
      <c r="M21" s="17" t="s">
        <v>151</v>
      </c>
      <c r="N21" s="17" t="s">
        <v>157</v>
      </c>
      <c r="O21" s="17" t="s">
        <v>130</v>
      </c>
      <c r="P21" s="17" t="s">
        <v>173</v>
      </c>
      <c r="Q21" s="17" t="s">
        <v>64</v>
      </c>
      <c r="R21" s="17" t="s">
        <v>132</v>
      </c>
      <c r="S21" s="17">
        <v>5</v>
      </c>
      <c r="T21">
        <v>488905</v>
      </c>
      <c r="U21" t="str">
        <f>IFERROR(VLOOKUP(B21,Listas!$A$21:$B$36,2,FALSE),"")</f>
        <v>01</v>
      </c>
      <c r="V21" s="17">
        <v>8</v>
      </c>
      <c r="W21" t="s">
        <v>174</v>
      </c>
      <c r="X21" s="17"/>
      <c r="Y21" s="20"/>
      <c r="Z21" s="21"/>
      <c r="AA21" s="14" t="s">
        <v>134</v>
      </c>
      <c r="AB21" s="20">
        <v>44762</v>
      </c>
      <c r="AC21" s="21">
        <v>20</v>
      </c>
      <c r="AD21" s="14">
        <v>44782</v>
      </c>
      <c r="AE21" s="20">
        <v>44784</v>
      </c>
      <c r="AF21" s="21">
        <v>20</v>
      </c>
      <c r="AG21" s="14">
        <v>44804</v>
      </c>
      <c r="AH21" s="20">
        <v>44811</v>
      </c>
      <c r="AI21" s="21">
        <v>20</v>
      </c>
      <c r="AJ21" s="14">
        <v>44831</v>
      </c>
      <c r="AK21" s="21">
        <v>5</v>
      </c>
      <c r="AL21" s="14">
        <v>44984</v>
      </c>
      <c r="AM21" s="14">
        <v>45044</v>
      </c>
      <c r="AN21" s="19"/>
      <c r="AO21" s="19"/>
      <c r="AP21" s="19"/>
      <c r="AQ21" s="19"/>
      <c r="AR21" s="19"/>
      <c r="AS21" s="19"/>
      <c r="AT21" s="19"/>
      <c r="AU21" s="19"/>
      <c r="AV21" s="19"/>
      <c r="AW21" s="19">
        <v>29400000</v>
      </c>
      <c r="AX21" s="19"/>
      <c r="AY21" s="19"/>
      <c r="AZ21" s="15">
        <f t="shared" si="0"/>
        <v>29400000</v>
      </c>
      <c r="BA21" s="15">
        <f t="shared" si="1"/>
        <v>29400000</v>
      </c>
      <c r="BB21" t="str">
        <f t="shared" si="2"/>
        <v>OK</v>
      </c>
      <c r="BC21">
        <f t="shared" si="3"/>
        <v>1</v>
      </c>
      <c r="BE21" s="17"/>
    </row>
    <row r="22" spans="1:57" hidden="1">
      <c r="A22" s="17"/>
      <c r="B22" s="17" t="s">
        <v>12</v>
      </c>
      <c r="C22" s="17" t="s">
        <v>148</v>
      </c>
      <c r="D22" s="17" t="s">
        <v>155</v>
      </c>
      <c r="E22" s="17" t="s">
        <v>9</v>
      </c>
      <c r="F22" s="17" t="s">
        <v>175</v>
      </c>
      <c r="G22">
        <v>5811</v>
      </c>
      <c r="H22">
        <v>12</v>
      </c>
      <c r="I22" s="19">
        <v>10080000</v>
      </c>
      <c r="J22" s="15">
        <v>840000</v>
      </c>
      <c r="K22" s="17">
        <v>12</v>
      </c>
      <c r="L22" s="17"/>
      <c r="M22" s="17" t="s">
        <v>151</v>
      </c>
      <c r="N22" s="17" t="s">
        <v>157</v>
      </c>
      <c r="O22" s="17" t="s">
        <v>176</v>
      </c>
      <c r="P22" s="17" t="s">
        <v>177</v>
      </c>
      <c r="Q22" s="17" t="s">
        <v>65</v>
      </c>
      <c r="R22" s="17" t="s">
        <v>132</v>
      </c>
      <c r="S22" s="17">
        <v>1</v>
      </c>
      <c r="T22">
        <v>581101</v>
      </c>
      <c r="U22" t="str">
        <f>IFERROR(VLOOKUP(B22,Listas!$A$21:$B$36,2,FALSE),"")</f>
        <v>01</v>
      </c>
      <c r="V22" s="17">
        <v>1</v>
      </c>
      <c r="W22" t="s">
        <v>178</v>
      </c>
      <c r="X22" s="17"/>
      <c r="Y22" s="20"/>
      <c r="Z22" s="21"/>
      <c r="AA22" s="14" t="s">
        <v>134</v>
      </c>
      <c r="AB22" s="20">
        <v>44588</v>
      </c>
      <c r="AC22" s="21">
        <v>20</v>
      </c>
      <c r="AD22" s="14">
        <v>44608</v>
      </c>
      <c r="AE22" s="20">
        <v>44610</v>
      </c>
      <c r="AF22" s="21">
        <v>20</v>
      </c>
      <c r="AG22" s="14">
        <v>44630</v>
      </c>
      <c r="AH22" s="20">
        <v>44637</v>
      </c>
      <c r="AI22" s="21">
        <v>20</v>
      </c>
      <c r="AJ22" s="14">
        <v>44657</v>
      </c>
      <c r="AK22" s="21">
        <v>8</v>
      </c>
      <c r="AL22" s="14">
        <v>44901</v>
      </c>
      <c r="AM22" s="14">
        <v>44961</v>
      </c>
      <c r="AN22" s="19"/>
      <c r="AO22" s="19"/>
      <c r="AP22" s="19"/>
      <c r="AQ22" s="19">
        <v>1512000</v>
      </c>
      <c r="AR22" s="19"/>
      <c r="AS22" s="19"/>
      <c r="AT22" s="19"/>
      <c r="AU22" s="19">
        <v>8568000</v>
      </c>
      <c r="AV22" s="19"/>
      <c r="AW22" s="19"/>
      <c r="AX22" s="19"/>
      <c r="AY22" s="19"/>
      <c r="AZ22" s="15">
        <f t="shared" si="0"/>
        <v>10080000</v>
      </c>
      <c r="BA22" s="15">
        <f t="shared" si="1"/>
        <v>10080000</v>
      </c>
      <c r="BB22" t="str">
        <f t="shared" si="2"/>
        <v>OK</v>
      </c>
      <c r="BC22">
        <f t="shared" si="3"/>
        <v>2</v>
      </c>
      <c r="BE22" s="17"/>
    </row>
    <row r="23" spans="1:57" hidden="1">
      <c r="A23" s="17"/>
      <c r="B23" s="17" t="s">
        <v>12</v>
      </c>
      <c r="C23" s="17" t="s">
        <v>148</v>
      </c>
      <c r="D23" s="17" t="s">
        <v>148</v>
      </c>
      <c r="E23" s="17" t="s">
        <v>9</v>
      </c>
      <c r="F23" s="17" t="s">
        <v>175</v>
      </c>
      <c r="G23">
        <v>5811</v>
      </c>
      <c r="H23">
        <v>10</v>
      </c>
      <c r="I23" s="19">
        <v>8400000</v>
      </c>
      <c r="J23" s="15">
        <v>840000</v>
      </c>
      <c r="K23" s="17">
        <v>10</v>
      </c>
      <c r="L23" s="17"/>
      <c r="M23" s="17" t="s">
        <v>151</v>
      </c>
      <c r="N23" s="17" t="s">
        <v>157</v>
      </c>
      <c r="O23" s="17" t="s">
        <v>179</v>
      </c>
      <c r="P23" s="17" t="s">
        <v>180</v>
      </c>
      <c r="Q23" s="17" t="s">
        <v>65</v>
      </c>
      <c r="R23" s="17" t="s">
        <v>132</v>
      </c>
      <c r="S23" s="17">
        <v>1</v>
      </c>
      <c r="T23">
        <v>581101</v>
      </c>
      <c r="U23" t="str">
        <f>IFERROR(VLOOKUP(B23,Listas!$A$21:$B$36,2,FALSE),"")</f>
        <v>01</v>
      </c>
      <c r="V23" s="17">
        <v>1</v>
      </c>
      <c r="W23" t="s">
        <v>178</v>
      </c>
      <c r="X23" s="17"/>
      <c r="Y23" s="20"/>
      <c r="Z23" s="21"/>
      <c r="AA23" s="14" t="s">
        <v>134</v>
      </c>
      <c r="AB23" s="20">
        <v>44588</v>
      </c>
      <c r="AC23" s="21">
        <v>20</v>
      </c>
      <c r="AD23" s="14">
        <v>44608</v>
      </c>
      <c r="AE23" s="20">
        <v>44610</v>
      </c>
      <c r="AF23" s="21">
        <v>20</v>
      </c>
      <c r="AG23" s="14">
        <v>44630</v>
      </c>
      <c r="AH23" s="20">
        <v>44637</v>
      </c>
      <c r="AI23" s="21">
        <v>20</v>
      </c>
      <c r="AJ23" s="14">
        <v>44657</v>
      </c>
      <c r="AK23" s="21">
        <v>8</v>
      </c>
      <c r="AL23" s="14">
        <v>44901</v>
      </c>
      <c r="AM23" s="14">
        <v>44961</v>
      </c>
      <c r="AN23" s="19"/>
      <c r="AO23" s="19"/>
      <c r="AP23" s="19"/>
      <c r="AQ23" s="19">
        <v>1260000</v>
      </c>
      <c r="AR23" s="19"/>
      <c r="AS23" s="19"/>
      <c r="AT23" s="19"/>
      <c r="AU23" s="19">
        <v>7140000</v>
      </c>
      <c r="AV23" s="19"/>
      <c r="AW23" s="19"/>
      <c r="AX23" s="19"/>
      <c r="AY23" s="19"/>
      <c r="AZ23" s="15">
        <f t="shared" si="0"/>
        <v>8400000</v>
      </c>
      <c r="BA23" s="15">
        <f t="shared" si="1"/>
        <v>8400000</v>
      </c>
      <c r="BB23" t="str">
        <f t="shared" si="2"/>
        <v>OK</v>
      </c>
      <c r="BC23">
        <f t="shared" si="3"/>
        <v>2</v>
      </c>
      <c r="BE23" s="17"/>
    </row>
    <row r="24" spans="1:57" hidden="1">
      <c r="A24" s="17"/>
      <c r="B24" s="17" t="s">
        <v>12</v>
      </c>
      <c r="C24" s="17" t="s">
        <v>148</v>
      </c>
      <c r="D24" s="17" t="s">
        <v>148</v>
      </c>
      <c r="E24" s="17" t="s">
        <v>9</v>
      </c>
      <c r="F24" s="17" t="s">
        <v>175</v>
      </c>
      <c r="G24">
        <v>5811</v>
      </c>
      <c r="H24">
        <v>5</v>
      </c>
      <c r="I24" s="19">
        <v>4200000</v>
      </c>
      <c r="J24" s="15">
        <v>840000</v>
      </c>
      <c r="K24" s="17">
        <v>5</v>
      </c>
      <c r="L24" s="17"/>
      <c r="M24" s="17" t="s">
        <v>151</v>
      </c>
      <c r="N24" s="17" t="s">
        <v>157</v>
      </c>
      <c r="O24" s="17" t="s">
        <v>181</v>
      </c>
      <c r="P24" s="17" t="s">
        <v>182</v>
      </c>
      <c r="Q24" s="17" t="s">
        <v>65</v>
      </c>
      <c r="R24" s="17" t="s">
        <v>132</v>
      </c>
      <c r="S24" s="17">
        <v>1</v>
      </c>
      <c r="T24">
        <v>581101</v>
      </c>
      <c r="U24" t="str">
        <f>IFERROR(VLOOKUP(B24,Listas!$A$21:$B$36,2,FALSE),"")</f>
        <v>01</v>
      </c>
      <c r="V24" s="17">
        <v>1</v>
      </c>
      <c r="W24" t="s">
        <v>178</v>
      </c>
      <c r="X24" s="17"/>
      <c r="Y24" s="20"/>
      <c r="Z24" s="21"/>
      <c r="AA24" s="14" t="s">
        <v>134</v>
      </c>
      <c r="AB24" s="20">
        <v>44588</v>
      </c>
      <c r="AC24" s="21">
        <v>20</v>
      </c>
      <c r="AD24" s="14">
        <v>44608</v>
      </c>
      <c r="AE24" s="20">
        <v>44610</v>
      </c>
      <c r="AF24" s="21">
        <v>20</v>
      </c>
      <c r="AG24" s="14">
        <v>44630</v>
      </c>
      <c r="AH24" s="20">
        <v>44637</v>
      </c>
      <c r="AI24" s="21">
        <v>20</v>
      </c>
      <c r="AJ24" s="14">
        <v>44657</v>
      </c>
      <c r="AK24" s="21">
        <v>8</v>
      </c>
      <c r="AL24" s="14">
        <v>44901</v>
      </c>
      <c r="AM24" s="14">
        <v>44961</v>
      </c>
      <c r="AN24" s="19"/>
      <c r="AO24" s="19"/>
      <c r="AP24" s="19"/>
      <c r="AQ24" s="19">
        <v>630000</v>
      </c>
      <c r="AR24" s="19"/>
      <c r="AS24" s="19"/>
      <c r="AT24" s="19"/>
      <c r="AU24" s="19">
        <v>3570000</v>
      </c>
      <c r="AV24" s="19"/>
      <c r="AW24" s="19"/>
      <c r="AX24" s="19"/>
      <c r="AY24" s="19"/>
      <c r="AZ24" s="15">
        <f t="shared" si="0"/>
        <v>4200000</v>
      </c>
      <c r="BA24" s="15">
        <f t="shared" si="1"/>
        <v>4200000</v>
      </c>
      <c r="BB24" t="str">
        <f t="shared" si="2"/>
        <v>OK</v>
      </c>
      <c r="BC24">
        <f t="shared" si="3"/>
        <v>2</v>
      </c>
      <c r="BE24" s="17"/>
    </row>
    <row r="25" spans="1:57" hidden="1">
      <c r="A25" s="17"/>
      <c r="B25" s="17" t="s">
        <v>12</v>
      </c>
      <c r="C25" s="17" t="s">
        <v>125</v>
      </c>
      <c r="D25" s="17" t="s">
        <v>125</v>
      </c>
      <c r="E25" s="17" t="s">
        <v>9</v>
      </c>
      <c r="F25" s="17" t="s">
        <v>175</v>
      </c>
      <c r="G25">
        <v>5811</v>
      </c>
      <c r="H25">
        <v>12</v>
      </c>
      <c r="I25" s="19">
        <v>10080000</v>
      </c>
      <c r="J25" s="15">
        <v>840000</v>
      </c>
      <c r="K25" s="17">
        <v>12</v>
      </c>
      <c r="L25" s="17"/>
      <c r="M25" s="17" t="s">
        <v>151</v>
      </c>
      <c r="N25" s="17" t="s">
        <v>157</v>
      </c>
      <c r="O25" s="17" t="s">
        <v>176</v>
      </c>
      <c r="P25" s="17" t="s">
        <v>177</v>
      </c>
      <c r="Q25" s="17" t="s">
        <v>65</v>
      </c>
      <c r="R25" s="17" t="s">
        <v>132</v>
      </c>
      <c r="S25" s="17">
        <v>1</v>
      </c>
      <c r="T25">
        <v>581101</v>
      </c>
      <c r="U25" t="str">
        <f>IFERROR(VLOOKUP(B25,Listas!$A$21:$B$36,2,FALSE),"")</f>
        <v>01</v>
      </c>
      <c r="V25" s="17">
        <v>1</v>
      </c>
      <c r="W25" t="s">
        <v>178</v>
      </c>
      <c r="X25" s="17"/>
      <c r="Y25" s="20"/>
      <c r="Z25" s="21"/>
      <c r="AA25" s="14" t="s">
        <v>134</v>
      </c>
      <c r="AB25" s="20">
        <v>44588</v>
      </c>
      <c r="AC25" s="21">
        <v>20</v>
      </c>
      <c r="AD25" s="14">
        <v>44608</v>
      </c>
      <c r="AE25" s="20">
        <v>44610</v>
      </c>
      <c r="AF25" s="21">
        <v>20</v>
      </c>
      <c r="AG25" s="14">
        <v>44630</v>
      </c>
      <c r="AH25" s="20">
        <v>44637</v>
      </c>
      <c r="AI25" s="21">
        <v>20</v>
      </c>
      <c r="AJ25" s="14">
        <v>44657</v>
      </c>
      <c r="AK25" s="21">
        <v>8</v>
      </c>
      <c r="AL25" s="14">
        <v>44901</v>
      </c>
      <c r="AM25" s="14">
        <v>44961</v>
      </c>
      <c r="AN25" s="19"/>
      <c r="AO25" s="19"/>
      <c r="AP25" s="19"/>
      <c r="AQ25" s="19">
        <v>1512000</v>
      </c>
      <c r="AR25" s="19"/>
      <c r="AS25" s="19"/>
      <c r="AT25" s="19"/>
      <c r="AU25" s="19">
        <v>8568000</v>
      </c>
      <c r="AV25" s="19"/>
      <c r="AW25" s="19"/>
      <c r="AX25" s="19"/>
      <c r="AY25" s="19"/>
      <c r="AZ25" s="15">
        <f t="shared" si="0"/>
        <v>10080000</v>
      </c>
      <c r="BA25" s="15">
        <f t="shared" si="1"/>
        <v>10080000</v>
      </c>
      <c r="BB25" t="str">
        <f t="shared" si="2"/>
        <v>OK</v>
      </c>
      <c r="BC25">
        <f t="shared" si="3"/>
        <v>2</v>
      </c>
      <c r="BE25" s="17"/>
    </row>
    <row r="26" spans="1:57" hidden="1">
      <c r="A26" s="17"/>
      <c r="B26" s="17" t="s">
        <v>12</v>
      </c>
      <c r="C26" s="17" t="s">
        <v>125</v>
      </c>
      <c r="D26" s="17" t="s">
        <v>125</v>
      </c>
      <c r="E26" s="17" t="s">
        <v>9</v>
      </c>
      <c r="F26" s="17" t="s">
        <v>175</v>
      </c>
      <c r="G26">
        <v>5811</v>
      </c>
      <c r="H26">
        <v>10</v>
      </c>
      <c r="I26" s="19">
        <v>8400000</v>
      </c>
      <c r="J26" s="15">
        <v>840000</v>
      </c>
      <c r="K26" s="17">
        <v>10</v>
      </c>
      <c r="L26" s="17"/>
      <c r="M26" s="17" t="s">
        <v>151</v>
      </c>
      <c r="N26" s="17" t="s">
        <v>157</v>
      </c>
      <c r="O26" s="17" t="s">
        <v>179</v>
      </c>
      <c r="P26" s="17" t="s">
        <v>180</v>
      </c>
      <c r="Q26" s="17" t="s">
        <v>65</v>
      </c>
      <c r="R26" s="17" t="s">
        <v>132</v>
      </c>
      <c r="S26" s="17">
        <v>1</v>
      </c>
      <c r="T26">
        <v>581101</v>
      </c>
      <c r="U26" t="str">
        <f>IFERROR(VLOOKUP(B26,Listas!$A$21:$B$36,2,FALSE),"")</f>
        <v>01</v>
      </c>
      <c r="V26" s="17">
        <v>1</v>
      </c>
      <c r="W26" t="s">
        <v>178</v>
      </c>
      <c r="X26" s="17"/>
      <c r="Y26" s="20"/>
      <c r="Z26" s="21"/>
      <c r="AA26" s="14" t="s">
        <v>134</v>
      </c>
      <c r="AB26" s="20">
        <v>44588</v>
      </c>
      <c r="AC26" s="21">
        <v>20</v>
      </c>
      <c r="AD26" s="14">
        <v>44608</v>
      </c>
      <c r="AE26" s="20">
        <v>44610</v>
      </c>
      <c r="AF26" s="21">
        <v>20</v>
      </c>
      <c r="AG26" s="14">
        <v>44630</v>
      </c>
      <c r="AH26" s="20">
        <v>44637</v>
      </c>
      <c r="AI26" s="21">
        <v>20</v>
      </c>
      <c r="AJ26" s="14">
        <v>44657</v>
      </c>
      <c r="AK26" s="21">
        <v>8</v>
      </c>
      <c r="AL26" s="14">
        <v>44901</v>
      </c>
      <c r="AM26" s="14">
        <v>44961</v>
      </c>
      <c r="AN26" s="19"/>
      <c r="AO26" s="19"/>
      <c r="AP26" s="19"/>
      <c r="AQ26" s="19">
        <v>1260000</v>
      </c>
      <c r="AR26" s="19"/>
      <c r="AS26" s="19"/>
      <c r="AT26" s="19"/>
      <c r="AU26" s="19">
        <v>7140000</v>
      </c>
      <c r="AV26" s="19"/>
      <c r="AW26" s="19"/>
      <c r="AX26" s="19"/>
      <c r="AY26" s="19"/>
      <c r="AZ26" s="15">
        <f t="shared" si="0"/>
        <v>8400000</v>
      </c>
      <c r="BA26" s="15">
        <f t="shared" si="1"/>
        <v>8400000</v>
      </c>
      <c r="BB26" t="str">
        <f t="shared" si="2"/>
        <v>OK</v>
      </c>
      <c r="BC26">
        <f t="shared" si="3"/>
        <v>2</v>
      </c>
      <c r="BE26" s="17"/>
    </row>
    <row r="27" spans="1:57" hidden="1">
      <c r="A27" s="17"/>
      <c r="B27" s="17" t="s">
        <v>12</v>
      </c>
      <c r="C27" s="17" t="s">
        <v>125</v>
      </c>
      <c r="D27" s="17" t="s">
        <v>125</v>
      </c>
      <c r="E27" s="17" t="s">
        <v>9</v>
      </c>
      <c r="F27" s="17" t="s">
        <v>175</v>
      </c>
      <c r="G27">
        <v>5811</v>
      </c>
      <c r="H27">
        <v>5</v>
      </c>
      <c r="I27" s="19">
        <v>4200000</v>
      </c>
      <c r="J27" s="15">
        <v>840000</v>
      </c>
      <c r="K27" s="17">
        <v>5</v>
      </c>
      <c r="L27" s="17"/>
      <c r="M27" s="17" t="s">
        <v>151</v>
      </c>
      <c r="N27" s="17" t="s">
        <v>157</v>
      </c>
      <c r="O27" s="17" t="s">
        <v>181</v>
      </c>
      <c r="P27" s="17" t="s">
        <v>182</v>
      </c>
      <c r="Q27" s="17" t="s">
        <v>65</v>
      </c>
      <c r="R27" s="17" t="s">
        <v>132</v>
      </c>
      <c r="S27" s="17">
        <v>1</v>
      </c>
      <c r="T27">
        <v>581101</v>
      </c>
      <c r="U27" t="str">
        <f>IFERROR(VLOOKUP(B27,Listas!$A$21:$B$36,2,FALSE),"")</f>
        <v>01</v>
      </c>
      <c r="V27" s="17">
        <v>1</v>
      </c>
      <c r="W27" t="s">
        <v>178</v>
      </c>
      <c r="X27" s="17"/>
      <c r="Y27" s="20"/>
      <c r="Z27" s="21"/>
      <c r="AA27" s="14" t="s">
        <v>134</v>
      </c>
      <c r="AB27" s="20">
        <v>44588</v>
      </c>
      <c r="AC27" s="21">
        <v>20</v>
      </c>
      <c r="AD27" s="14">
        <v>44608</v>
      </c>
      <c r="AE27" s="20">
        <v>44610</v>
      </c>
      <c r="AF27" s="21">
        <v>20</v>
      </c>
      <c r="AG27" s="14">
        <v>44630</v>
      </c>
      <c r="AH27" s="20">
        <v>44637</v>
      </c>
      <c r="AI27" s="21">
        <v>20</v>
      </c>
      <c r="AJ27" s="14">
        <v>44657</v>
      </c>
      <c r="AK27" s="21">
        <v>8</v>
      </c>
      <c r="AL27" s="14">
        <v>44901</v>
      </c>
      <c r="AM27" s="14">
        <v>44961</v>
      </c>
      <c r="AN27" s="19"/>
      <c r="AO27" s="19"/>
      <c r="AP27" s="19"/>
      <c r="AQ27" s="19">
        <v>630000</v>
      </c>
      <c r="AR27" s="19"/>
      <c r="AS27" s="19"/>
      <c r="AT27" s="19"/>
      <c r="AU27" s="19">
        <v>3570000</v>
      </c>
      <c r="AV27" s="19"/>
      <c r="AW27" s="19"/>
      <c r="AX27" s="19"/>
      <c r="AY27" s="19"/>
      <c r="AZ27" s="15">
        <f t="shared" si="0"/>
        <v>4200000</v>
      </c>
      <c r="BA27" s="15">
        <f t="shared" si="1"/>
        <v>4200000</v>
      </c>
      <c r="BB27" t="str">
        <f t="shared" si="2"/>
        <v>OK</v>
      </c>
      <c r="BC27">
        <f t="shared" si="3"/>
        <v>2</v>
      </c>
      <c r="BE27" s="17"/>
    </row>
    <row r="28" spans="1:57" hidden="1">
      <c r="A28" s="17"/>
      <c r="B28" s="17" t="s">
        <v>12</v>
      </c>
      <c r="C28" s="17" t="s">
        <v>148</v>
      </c>
      <c r="D28" s="17" t="s">
        <v>155</v>
      </c>
      <c r="E28" s="17" t="s">
        <v>9</v>
      </c>
      <c r="F28" s="17" t="s">
        <v>175</v>
      </c>
      <c r="G28">
        <v>5811</v>
      </c>
      <c r="H28">
        <v>55</v>
      </c>
      <c r="I28" s="19">
        <v>46200000</v>
      </c>
      <c r="J28" s="15">
        <v>840000</v>
      </c>
      <c r="K28" s="17">
        <v>55</v>
      </c>
      <c r="L28" s="17"/>
      <c r="M28" s="17" t="s">
        <v>151</v>
      </c>
      <c r="N28" s="17" t="s">
        <v>157</v>
      </c>
      <c r="O28" s="17" t="s">
        <v>130</v>
      </c>
      <c r="P28" s="17" t="s">
        <v>183</v>
      </c>
      <c r="Q28" s="17" t="s">
        <v>66</v>
      </c>
      <c r="R28" s="17" t="s">
        <v>132</v>
      </c>
      <c r="S28" s="17">
        <v>2</v>
      </c>
      <c r="T28">
        <v>581102</v>
      </c>
      <c r="U28" t="str">
        <f>IFERROR(VLOOKUP(B28,Listas!$A$21:$B$36,2,FALSE),"")</f>
        <v>01</v>
      </c>
      <c r="V28" s="17">
        <v>2</v>
      </c>
      <c r="W28" t="s">
        <v>184</v>
      </c>
      <c r="X28" s="17"/>
      <c r="Y28" s="20">
        <v>44627</v>
      </c>
      <c r="Z28" s="21">
        <v>21</v>
      </c>
      <c r="AA28" s="14">
        <v>44648</v>
      </c>
      <c r="AB28" s="20">
        <v>44588</v>
      </c>
      <c r="AC28" s="21">
        <v>20</v>
      </c>
      <c r="AD28" s="14">
        <v>44608</v>
      </c>
      <c r="AE28" s="20">
        <v>44610</v>
      </c>
      <c r="AF28" s="21">
        <v>20</v>
      </c>
      <c r="AG28" s="14">
        <v>44630</v>
      </c>
      <c r="AH28" s="20">
        <v>44637</v>
      </c>
      <c r="AI28" s="21">
        <v>20</v>
      </c>
      <c r="AJ28" s="14">
        <v>44657</v>
      </c>
      <c r="AK28" s="21">
        <v>8</v>
      </c>
      <c r="AL28" s="14">
        <v>44901</v>
      </c>
      <c r="AM28" s="14">
        <v>44961</v>
      </c>
      <c r="AN28" s="19"/>
      <c r="AO28" s="19"/>
      <c r="AP28" s="19"/>
      <c r="AQ28" s="19">
        <v>6930000</v>
      </c>
      <c r="AR28" s="19"/>
      <c r="AS28" s="19"/>
      <c r="AT28" s="19"/>
      <c r="AU28" s="19">
        <v>39270000</v>
      </c>
      <c r="AV28" s="19"/>
      <c r="AW28" s="19"/>
      <c r="AX28" s="19"/>
      <c r="AY28" s="19"/>
      <c r="AZ28" s="15">
        <f t="shared" si="0"/>
        <v>46200000</v>
      </c>
      <c r="BA28" s="15">
        <f t="shared" si="1"/>
        <v>46200000</v>
      </c>
      <c r="BB28" t="str">
        <f t="shared" si="2"/>
        <v>OK</v>
      </c>
      <c r="BC28">
        <f t="shared" si="3"/>
        <v>2</v>
      </c>
      <c r="BE28" s="17"/>
    </row>
    <row r="29" spans="1:57" hidden="1">
      <c r="A29" s="17"/>
      <c r="B29" s="17" t="s">
        <v>12</v>
      </c>
      <c r="C29" s="17" t="s">
        <v>135</v>
      </c>
      <c r="D29" s="17" t="s">
        <v>145</v>
      </c>
      <c r="E29" s="17" t="s">
        <v>9</v>
      </c>
      <c r="F29" s="17" t="s">
        <v>175</v>
      </c>
      <c r="G29">
        <v>5811</v>
      </c>
      <c r="H29">
        <v>10</v>
      </c>
      <c r="I29" s="19">
        <v>8585000</v>
      </c>
      <c r="J29" s="15">
        <v>858500</v>
      </c>
      <c r="K29" s="17">
        <v>10</v>
      </c>
      <c r="L29" s="17"/>
      <c r="M29" s="17" t="s">
        <v>151</v>
      </c>
      <c r="N29" s="17" t="s">
        <v>157</v>
      </c>
      <c r="O29" s="17" t="s">
        <v>130</v>
      </c>
      <c r="P29" s="17" t="s">
        <v>183</v>
      </c>
      <c r="Q29" s="17" t="s">
        <v>66</v>
      </c>
      <c r="R29" s="17" t="s">
        <v>132</v>
      </c>
      <c r="S29" s="17">
        <v>2</v>
      </c>
      <c r="T29">
        <v>581102</v>
      </c>
      <c r="U29" t="str">
        <f>IFERROR(VLOOKUP(B29,Listas!$A$21:$B$36,2,FALSE),"")</f>
        <v>01</v>
      </c>
      <c r="V29" s="17">
        <v>2</v>
      </c>
      <c r="W29" t="s">
        <v>184</v>
      </c>
      <c r="X29" s="17"/>
      <c r="Y29" s="20">
        <v>44627</v>
      </c>
      <c r="Z29" s="21">
        <v>21</v>
      </c>
      <c r="AA29" s="14">
        <v>44648</v>
      </c>
      <c r="AB29" s="20">
        <v>44588</v>
      </c>
      <c r="AC29" s="21">
        <v>20</v>
      </c>
      <c r="AD29" s="14">
        <v>44608</v>
      </c>
      <c r="AE29" s="20">
        <v>44610</v>
      </c>
      <c r="AF29" s="21">
        <v>20</v>
      </c>
      <c r="AG29" s="14">
        <v>44630</v>
      </c>
      <c r="AH29" s="20">
        <v>44637</v>
      </c>
      <c r="AI29" s="21">
        <v>20</v>
      </c>
      <c r="AJ29" s="14">
        <v>44657</v>
      </c>
      <c r="AK29" s="21">
        <v>8</v>
      </c>
      <c r="AL29" s="14">
        <v>44901</v>
      </c>
      <c r="AM29" s="14">
        <v>44961</v>
      </c>
      <c r="AN29" s="19"/>
      <c r="AO29" s="19"/>
      <c r="AP29" s="19"/>
      <c r="AQ29" s="19">
        <v>1287750</v>
      </c>
      <c r="AR29" s="19"/>
      <c r="AS29" s="19"/>
      <c r="AT29" s="19"/>
      <c r="AU29" s="19">
        <v>7297250</v>
      </c>
      <c r="AV29" s="19"/>
      <c r="AW29" s="19"/>
      <c r="AX29" s="19"/>
      <c r="AY29" s="19"/>
      <c r="AZ29" s="15">
        <f t="shared" si="0"/>
        <v>8585000</v>
      </c>
      <c r="BA29" s="15">
        <f t="shared" si="1"/>
        <v>8585000</v>
      </c>
      <c r="BB29" t="str">
        <f t="shared" si="2"/>
        <v>OK</v>
      </c>
      <c r="BC29">
        <f t="shared" si="3"/>
        <v>2</v>
      </c>
      <c r="BE29" s="17"/>
    </row>
    <row r="30" spans="1:57" hidden="1">
      <c r="A30" s="17"/>
      <c r="B30" s="17" t="s">
        <v>12</v>
      </c>
      <c r="C30" s="17" t="s">
        <v>163</v>
      </c>
      <c r="D30" s="17" t="s">
        <v>164</v>
      </c>
      <c r="E30" s="17" t="s">
        <v>9</v>
      </c>
      <c r="F30" s="17" t="s">
        <v>175</v>
      </c>
      <c r="G30">
        <v>5811</v>
      </c>
      <c r="H30">
        <v>10</v>
      </c>
      <c r="I30" s="19">
        <v>8800000</v>
      </c>
      <c r="J30" s="15">
        <v>880000</v>
      </c>
      <c r="K30" s="17">
        <v>10</v>
      </c>
      <c r="L30" s="17"/>
      <c r="M30" s="17" t="s">
        <v>151</v>
      </c>
      <c r="N30" s="17" t="s">
        <v>157</v>
      </c>
      <c r="O30" s="17" t="s">
        <v>130</v>
      </c>
      <c r="P30" s="17" t="s">
        <v>183</v>
      </c>
      <c r="Q30" s="17" t="s">
        <v>66</v>
      </c>
      <c r="R30" s="17" t="s">
        <v>132</v>
      </c>
      <c r="S30" s="17">
        <v>2</v>
      </c>
      <c r="T30">
        <v>581102</v>
      </c>
      <c r="U30" t="str">
        <f>IFERROR(VLOOKUP(B30,Listas!$A$21:$B$36,2,FALSE),"")</f>
        <v>01</v>
      </c>
      <c r="V30" s="17">
        <v>2</v>
      </c>
      <c r="W30" t="s">
        <v>184</v>
      </c>
      <c r="X30" s="17"/>
      <c r="Y30" s="20">
        <v>44627</v>
      </c>
      <c r="Z30" s="21">
        <v>21</v>
      </c>
      <c r="AA30" s="14">
        <v>44648</v>
      </c>
      <c r="AB30" s="20">
        <v>44588</v>
      </c>
      <c r="AC30" s="21">
        <v>20</v>
      </c>
      <c r="AD30" s="14">
        <v>44608</v>
      </c>
      <c r="AE30" s="20">
        <v>44610</v>
      </c>
      <c r="AF30" s="21">
        <v>20</v>
      </c>
      <c r="AG30" s="14">
        <v>44630</v>
      </c>
      <c r="AH30" s="20">
        <v>44637</v>
      </c>
      <c r="AI30" s="21">
        <v>20</v>
      </c>
      <c r="AJ30" s="14">
        <v>44657</v>
      </c>
      <c r="AK30" s="21">
        <v>8</v>
      </c>
      <c r="AL30" s="14">
        <v>44901</v>
      </c>
      <c r="AM30" s="14">
        <v>44961</v>
      </c>
      <c r="AN30" s="19"/>
      <c r="AO30" s="19"/>
      <c r="AP30" s="19"/>
      <c r="AQ30" s="19">
        <v>1320000</v>
      </c>
      <c r="AR30" s="19"/>
      <c r="AS30" s="19"/>
      <c r="AT30" s="19"/>
      <c r="AU30" s="19">
        <v>7480000</v>
      </c>
      <c r="AV30" s="19"/>
      <c r="AW30" s="19"/>
      <c r="AX30" s="19"/>
      <c r="AY30" s="19"/>
      <c r="AZ30" s="15">
        <f t="shared" si="0"/>
        <v>8800000</v>
      </c>
      <c r="BA30" s="15">
        <f t="shared" si="1"/>
        <v>8800000</v>
      </c>
      <c r="BB30" t="str">
        <f t="shared" si="2"/>
        <v>OK</v>
      </c>
      <c r="BC30">
        <f t="shared" si="3"/>
        <v>2</v>
      </c>
      <c r="BE30" s="17"/>
    </row>
    <row r="31" spans="1:57" hidden="1">
      <c r="A31" s="17"/>
      <c r="B31" s="17" t="s">
        <v>12</v>
      </c>
      <c r="C31" s="17" t="s">
        <v>125</v>
      </c>
      <c r="D31" s="17" t="s">
        <v>125</v>
      </c>
      <c r="E31" s="17" t="s">
        <v>9</v>
      </c>
      <c r="F31" s="17" t="s">
        <v>175</v>
      </c>
      <c r="G31">
        <v>5811</v>
      </c>
      <c r="H31">
        <v>55</v>
      </c>
      <c r="I31" s="19">
        <v>46200000</v>
      </c>
      <c r="J31" s="15">
        <v>840000</v>
      </c>
      <c r="K31" s="17">
        <v>55</v>
      </c>
      <c r="L31" s="17"/>
      <c r="M31" s="17" t="s">
        <v>151</v>
      </c>
      <c r="N31" s="17" t="s">
        <v>157</v>
      </c>
      <c r="O31" s="17" t="s">
        <v>130</v>
      </c>
      <c r="P31" s="17" t="s">
        <v>183</v>
      </c>
      <c r="Q31" s="17" t="s">
        <v>66</v>
      </c>
      <c r="R31" s="17" t="s">
        <v>132</v>
      </c>
      <c r="S31" s="17">
        <v>3</v>
      </c>
      <c r="T31">
        <v>581103</v>
      </c>
      <c r="U31" t="str">
        <f>IFERROR(VLOOKUP(B31,Listas!$A$21:$B$36,2,FALSE),"")</f>
        <v>01</v>
      </c>
      <c r="V31" s="17">
        <v>3</v>
      </c>
      <c r="W31" t="s">
        <v>185</v>
      </c>
      <c r="X31" s="17"/>
      <c r="Y31" s="20">
        <v>44627</v>
      </c>
      <c r="Z31" s="21">
        <v>21</v>
      </c>
      <c r="AA31" s="14">
        <v>44648</v>
      </c>
      <c r="AB31" s="20">
        <v>44595</v>
      </c>
      <c r="AC31" s="21">
        <v>20</v>
      </c>
      <c r="AD31" s="14">
        <v>44615</v>
      </c>
      <c r="AE31" s="20">
        <v>44617</v>
      </c>
      <c r="AF31" s="21">
        <v>20</v>
      </c>
      <c r="AG31" s="14">
        <v>44637</v>
      </c>
      <c r="AH31" s="20">
        <v>44644</v>
      </c>
      <c r="AI31" s="21">
        <v>20</v>
      </c>
      <c r="AJ31" s="14">
        <v>44664</v>
      </c>
      <c r="AK31" s="21">
        <v>8</v>
      </c>
      <c r="AL31" s="14">
        <v>44908</v>
      </c>
      <c r="AM31" s="14">
        <v>44968</v>
      </c>
      <c r="AN31" s="19"/>
      <c r="AO31" s="19"/>
      <c r="AP31" s="19"/>
      <c r="AQ31" s="19">
        <v>6930000</v>
      </c>
      <c r="AR31" s="19"/>
      <c r="AS31" s="19"/>
      <c r="AT31" s="19"/>
      <c r="AU31" s="19">
        <v>39270000</v>
      </c>
      <c r="AV31" s="19"/>
      <c r="AW31" s="19"/>
      <c r="AX31" s="19"/>
      <c r="AY31" s="19"/>
      <c r="AZ31" s="15">
        <f t="shared" si="0"/>
        <v>46200000</v>
      </c>
      <c r="BA31" s="15">
        <f t="shared" si="1"/>
        <v>46200000</v>
      </c>
      <c r="BB31" t="str">
        <f t="shared" si="2"/>
        <v>OK</v>
      </c>
      <c r="BC31">
        <f t="shared" si="3"/>
        <v>2</v>
      </c>
      <c r="BE31" s="17"/>
    </row>
    <row r="32" spans="1:57" hidden="1">
      <c r="A32" s="17"/>
      <c r="B32" s="17" t="s">
        <v>12</v>
      </c>
      <c r="C32" s="17" t="s">
        <v>139</v>
      </c>
      <c r="D32" s="17" t="s">
        <v>166</v>
      </c>
      <c r="E32" s="17" t="s">
        <v>9</v>
      </c>
      <c r="F32" s="17" t="s">
        <v>175</v>
      </c>
      <c r="G32">
        <v>5811</v>
      </c>
      <c r="H32">
        <v>6</v>
      </c>
      <c r="I32" s="19">
        <v>5280000</v>
      </c>
      <c r="J32" s="15">
        <v>880000</v>
      </c>
      <c r="K32" s="17">
        <v>6</v>
      </c>
      <c r="L32" s="17"/>
      <c r="M32" s="17" t="s">
        <v>151</v>
      </c>
      <c r="N32" s="17" t="s">
        <v>157</v>
      </c>
      <c r="O32" s="17" t="s">
        <v>130</v>
      </c>
      <c r="P32" s="17" t="s">
        <v>183</v>
      </c>
      <c r="Q32" s="17" t="s">
        <v>66</v>
      </c>
      <c r="R32" s="17" t="s">
        <v>132</v>
      </c>
      <c r="S32" s="17">
        <v>3</v>
      </c>
      <c r="T32">
        <v>581103</v>
      </c>
      <c r="U32" t="str">
        <f>IFERROR(VLOOKUP(B32,Listas!$A$21:$B$36,2,FALSE),"")</f>
        <v>01</v>
      </c>
      <c r="V32" s="17">
        <v>3</v>
      </c>
      <c r="W32" t="s">
        <v>185</v>
      </c>
      <c r="X32" s="17"/>
      <c r="Y32" s="20">
        <v>44627</v>
      </c>
      <c r="Z32" s="21">
        <v>21</v>
      </c>
      <c r="AA32" s="14">
        <v>44648</v>
      </c>
      <c r="AB32" s="20">
        <v>44595</v>
      </c>
      <c r="AC32" s="21">
        <v>20</v>
      </c>
      <c r="AD32" s="14">
        <v>44615</v>
      </c>
      <c r="AE32" s="20">
        <v>44617</v>
      </c>
      <c r="AF32" s="21">
        <v>20</v>
      </c>
      <c r="AG32" s="14">
        <v>44637</v>
      </c>
      <c r="AH32" s="20">
        <v>44644</v>
      </c>
      <c r="AI32" s="21">
        <v>20</v>
      </c>
      <c r="AJ32" s="14">
        <v>44664</v>
      </c>
      <c r="AK32" s="21">
        <v>8</v>
      </c>
      <c r="AL32" s="14">
        <v>44908</v>
      </c>
      <c r="AM32" s="14">
        <v>44968</v>
      </c>
      <c r="AN32" s="19"/>
      <c r="AO32" s="19"/>
      <c r="AP32" s="19"/>
      <c r="AQ32" s="19">
        <v>792000</v>
      </c>
      <c r="AR32" s="19"/>
      <c r="AS32" s="19"/>
      <c r="AT32" s="19"/>
      <c r="AU32" s="19">
        <v>4488000</v>
      </c>
      <c r="AV32" s="19"/>
      <c r="AW32" s="19"/>
      <c r="AX32" s="19"/>
      <c r="AY32" s="19"/>
      <c r="AZ32" s="15">
        <f t="shared" si="0"/>
        <v>5280000</v>
      </c>
      <c r="BA32" s="15">
        <f t="shared" si="1"/>
        <v>5280000</v>
      </c>
      <c r="BB32" t="str">
        <f t="shared" si="2"/>
        <v>OK</v>
      </c>
      <c r="BC32">
        <f t="shared" si="3"/>
        <v>2</v>
      </c>
      <c r="BE32" s="17"/>
    </row>
    <row r="33" spans="1:57" hidden="1">
      <c r="A33" s="17"/>
      <c r="B33" s="17" t="s">
        <v>12</v>
      </c>
      <c r="C33" s="17" t="s">
        <v>146</v>
      </c>
      <c r="D33" s="17" t="s">
        <v>147</v>
      </c>
      <c r="E33" s="17" t="s">
        <v>9</v>
      </c>
      <c r="F33" s="17" t="s">
        <v>175</v>
      </c>
      <c r="G33">
        <v>5811</v>
      </c>
      <c r="H33">
        <v>8</v>
      </c>
      <c r="I33" s="19">
        <v>7040000</v>
      </c>
      <c r="J33" s="15">
        <v>880000</v>
      </c>
      <c r="K33" s="17">
        <v>8</v>
      </c>
      <c r="L33" s="17"/>
      <c r="M33" s="17" t="s">
        <v>151</v>
      </c>
      <c r="N33" s="17" t="s">
        <v>157</v>
      </c>
      <c r="O33" s="17" t="s">
        <v>130</v>
      </c>
      <c r="P33" s="17" t="s">
        <v>183</v>
      </c>
      <c r="Q33" s="17" t="s">
        <v>66</v>
      </c>
      <c r="R33" s="17" t="s">
        <v>132</v>
      </c>
      <c r="S33" s="17">
        <v>3</v>
      </c>
      <c r="T33">
        <v>581103</v>
      </c>
      <c r="U33" t="str">
        <f>IFERROR(VLOOKUP(B33,Listas!$A$21:$B$36,2,FALSE),"")</f>
        <v>01</v>
      </c>
      <c r="V33" s="17">
        <v>3</v>
      </c>
      <c r="W33" t="s">
        <v>185</v>
      </c>
      <c r="X33" s="17"/>
      <c r="Y33" s="20">
        <v>44627</v>
      </c>
      <c r="Z33" s="21">
        <v>21</v>
      </c>
      <c r="AA33" s="14">
        <v>44648</v>
      </c>
      <c r="AB33" s="20">
        <v>44595</v>
      </c>
      <c r="AC33" s="21">
        <v>20</v>
      </c>
      <c r="AD33" s="14">
        <v>44615</v>
      </c>
      <c r="AE33" s="20">
        <v>44617</v>
      </c>
      <c r="AF33" s="21">
        <v>20</v>
      </c>
      <c r="AG33" s="14">
        <v>44637</v>
      </c>
      <c r="AH33" s="20">
        <v>44644</v>
      </c>
      <c r="AI33" s="21">
        <v>20</v>
      </c>
      <c r="AJ33" s="14">
        <v>44664</v>
      </c>
      <c r="AK33" s="21">
        <v>8</v>
      </c>
      <c r="AL33" s="14">
        <v>44908</v>
      </c>
      <c r="AM33" s="14">
        <v>44968</v>
      </c>
      <c r="AN33" s="19"/>
      <c r="AO33" s="19"/>
      <c r="AP33" s="19"/>
      <c r="AQ33" s="19">
        <v>1056000</v>
      </c>
      <c r="AR33" s="19"/>
      <c r="AS33" s="19"/>
      <c r="AT33" s="19"/>
      <c r="AU33" s="19">
        <v>5984000</v>
      </c>
      <c r="AV33" s="19"/>
      <c r="AW33" s="19"/>
      <c r="AX33" s="19"/>
      <c r="AY33" s="19"/>
      <c r="AZ33" s="15">
        <f t="shared" si="0"/>
        <v>7040000</v>
      </c>
      <c r="BA33" s="15">
        <f t="shared" si="1"/>
        <v>7040000</v>
      </c>
      <c r="BB33" t="str">
        <f t="shared" si="2"/>
        <v>OK</v>
      </c>
      <c r="BC33">
        <f t="shared" si="3"/>
        <v>2</v>
      </c>
      <c r="BE33" s="17"/>
    </row>
    <row r="34" spans="1:57" hidden="1">
      <c r="A34" s="17"/>
      <c r="B34" s="17" t="s">
        <v>12</v>
      </c>
      <c r="C34" s="17" t="s">
        <v>167</v>
      </c>
      <c r="D34" s="17" t="s">
        <v>168</v>
      </c>
      <c r="E34" s="17" t="s">
        <v>9</v>
      </c>
      <c r="F34" s="17" t="s">
        <v>175</v>
      </c>
      <c r="G34">
        <v>5811</v>
      </c>
      <c r="H34">
        <v>8</v>
      </c>
      <c r="I34" s="19">
        <v>6880000</v>
      </c>
      <c r="J34" s="15">
        <v>860000</v>
      </c>
      <c r="K34" s="17">
        <v>8</v>
      </c>
      <c r="L34" s="17"/>
      <c r="M34" s="17" t="s">
        <v>151</v>
      </c>
      <c r="N34" s="17" t="s">
        <v>157</v>
      </c>
      <c r="O34" s="17" t="s">
        <v>130</v>
      </c>
      <c r="P34" s="17" t="s">
        <v>183</v>
      </c>
      <c r="Q34" s="17" t="s">
        <v>66</v>
      </c>
      <c r="R34" s="17" t="s">
        <v>132</v>
      </c>
      <c r="S34" s="17">
        <v>3</v>
      </c>
      <c r="T34">
        <v>581103</v>
      </c>
      <c r="U34" t="str">
        <f>IFERROR(VLOOKUP(B34,Listas!$A$21:$B$36,2,FALSE),"")</f>
        <v>01</v>
      </c>
      <c r="V34" s="17">
        <v>3</v>
      </c>
      <c r="W34" t="s">
        <v>185</v>
      </c>
      <c r="X34" s="17"/>
      <c r="Y34" s="20">
        <v>44627</v>
      </c>
      <c r="Z34" s="21">
        <v>21</v>
      </c>
      <c r="AA34" s="14">
        <v>44648</v>
      </c>
      <c r="AB34" s="20">
        <v>44595</v>
      </c>
      <c r="AC34" s="21">
        <v>20</v>
      </c>
      <c r="AD34" s="14">
        <v>44615</v>
      </c>
      <c r="AE34" s="20">
        <v>44617</v>
      </c>
      <c r="AF34" s="21">
        <v>20</v>
      </c>
      <c r="AG34" s="14">
        <v>44637</v>
      </c>
      <c r="AH34" s="20">
        <v>44644</v>
      </c>
      <c r="AI34" s="21">
        <v>20</v>
      </c>
      <c r="AJ34" s="14">
        <v>44664</v>
      </c>
      <c r="AK34" s="21">
        <v>8</v>
      </c>
      <c r="AL34" s="14">
        <v>44908</v>
      </c>
      <c r="AM34" s="14">
        <v>44968</v>
      </c>
      <c r="AN34" s="19"/>
      <c r="AO34" s="19"/>
      <c r="AP34" s="19"/>
      <c r="AQ34" s="19">
        <v>1032000</v>
      </c>
      <c r="AR34" s="19"/>
      <c r="AS34" s="19"/>
      <c r="AT34" s="19"/>
      <c r="AU34" s="19">
        <v>5848000</v>
      </c>
      <c r="AV34" s="19"/>
      <c r="AW34" s="19"/>
      <c r="AX34" s="19"/>
      <c r="AY34" s="19"/>
      <c r="AZ34" s="15">
        <f t="shared" si="0"/>
        <v>6880000</v>
      </c>
      <c r="BA34" s="15">
        <f t="shared" si="1"/>
        <v>6880000</v>
      </c>
      <c r="BB34" t="str">
        <f t="shared" si="2"/>
        <v>OK</v>
      </c>
      <c r="BC34">
        <f t="shared" si="3"/>
        <v>2</v>
      </c>
      <c r="BE34" s="17"/>
    </row>
    <row r="35" spans="1:57" hidden="1">
      <c r="A35" s="17"/>
      <c r="B35" s="17" t="s">
        <v>12</v>
      </c>
      <c r="C35" s="17" t="s">
        <v>148</v>
      </c>
      <c r="D35" s="17" t="s">
        <v>155</v>
      </c>
      <c r="E35" s="17" t="s">
        <v>10</v>
      </c>
      <c r="F35" s="17" t="s">
        <v>186</v>
      </c>
      <c r="G35">
        <v>5911</v>
      </c>
      <c r="H35">
        <v>50</v>
      </c>
      <c r="I35" s="19">
        <v>40000000</v>
      </c>
      <c r="J35" s="15">
        <v>800000</v>
      </c>
      <c r="K35" s="17"/>
      <c r="L35" s="17">
        <v>50</v>
      </c>
      <c r="M35" s="17" t="s">
        <v>151</v>
      </c>
      <c r="N35" s="17" t="s">
        <v>157</v>
      </c>
      <c r="O35" s="17" t="s">
        <v>130</v>
      </c>
      <c r="P35" s="17" t="s">
        <v>187</v>
      </c>
      <c r="Q35" s="17" t="s">
        <v>66</v>
      </c>
      <c r="R35" s="17" t="s">
        <v>132</v>
      </c>
      <c r="S35" s="17">
        <v>1</v>
      </c>
      <c r="T35">
        <v>591101</v>
      </c>
      <c r="U35" t="str">
        <f>IFERROR(VLOOKUP(B35,Listas!$A$21:$B$36,2,FALSE),"")</f>
        <v>01</v>
      </c>
      <c r="V35" s="17">
        <v>4</v>
      </c>
      <c r="W35" t="s">
        <v>188</v>
      </c>
      <c r="X35" s="17"/>
      <c r="Y35" s="20">
        <v>44627</v>
      </c>
      <c r="Z35" s="21">
        <v>21</v>
      </c>
      <c r="AA35" s="14">
        <v>44648</v>
      </c>
      <c r="AB35" s="20">
        <v>44588</v>
      </c>
      <c r="AC35" s="21">
        <v>20</v>
      </c>
      <c r="AD35" s="14">
        <v>44608</v>
      </c>
      <c r="AE35" s="20">
        <v>44610</v>
      </c>
      <c r="AF35" s="21">
        <v>20</v>
      </c>
      <c r="AG35" s="14">
        <v>44630</v>
      </c>
      <c r="AH35" s="20">
        <v>44637</v>
      </c>
      <c r="AI35" s="21">
        <v>20</v>
      </c>
      <c r="AJ35" s="14">
        <v>44657</v>
      </c>
      <c r="AK35" s="21">
        <v>8</v>
      </c>
      <c r="AL35" s="14">
        <v>44901</v>
      </c>
      <c r="AM35" s="14">
        <v>44961</v>
      </c>
      <c r="AN35" s="19"/>
      <c r="AO35" s="19"/>
      <c r="AP35" s="19"/>
      <c r="AQ35" s="19">
        <v>6000000</v>
      </c>
      <c r="AR35" s="19"/>
      <c r="AS35" s="19"/>
      <c r="AT35" s="19"/>
      <c r="AU35" s="19">
        <v>34000000</v>
      </c>
      <c r="AV35" s="19"/>
      <c r="AW35" s="19"/>
      <c r="AX35" s="19"/>
      <c r="AY35" s="19"/>
      <c r="AZ35" s="15">
        <f t="shared" si="0"/>
        <v>40000000</v>
      </c>
      <c r="BA35" s="15">
        <f t="shared" si="1"/>
        <v>40000000</v>
      </c>
      <c r="BB35" t="str">
        <f t="shared" si="2"/>
        <v>OK</v>
      </c>
      <c r="BC35">
        <f t="shared" si="3"/>
        <v>2</v>
      </c>
      <c r="BE35" s="17"/>
    </row>
    <row r="36" spans="1:57" hidden="1">
      <c r="A36" s="17"/>
      <c r="B36" s="17" t="s">
        <v>12</v>
      </c>
      <c r="C36" s="17" t="s">
        <v>135</v>
      </c>
      <c r="D36" s="17" t="s">
        <v>145</v>
      </c>
      <c r="E36" s="17" t="s">
        <v>10</v>
      </c>
      <c r="F36" s="17" t="s">
        <v>186</v>
      </c>
      <c r="G36">
        <v>5911</v>
      </c>
      <c r="H36">
        <v>25</v>
      </c>
      <c r="I36" s="19">
        <v>20500000</v>
      </c>
      <c r="J36" s="15">
        <v>820000</v>
      </c>
      <c r="K36" s="17"/>
      <c r="L36" s="17">
        <v>25</v>
      </c>
      <c r="M36" s="17" t="s">
        <v>151</v>
      </c>
      <c r="N36" s="17" t="s">
        <v>157</v>
      </c>
      <c r="O36" s="17" t="s">
        <v>130</v>
      </c>
      <c r="P36" s="17" t="s">
        <v>187</v>
      </c>
      <c r="Q36" s="17" t="s">
        <v>66</v>
      </c>
      <c r="R36" s="17" t="s">
        <v>132</v>
      </c>
      <c r="S36" s="17">
        <v>1</v>
      </c>
      <c r="T36">
        <v>591101</v>
      </c>
      <c r="U36" t="str">
        <f>IFERROR(VLOOKUP(B36,Listas!$A$21:$B$36,2,FALSE),"")</f>
        <v>01</v>
      </c>
      <c r="V36" s="17">
        <v>4</v>
      </c>
      <c r="W36" t="s">
        <v>188</v>
      </c>
      <c r="X36" s="17"/>
      <c r="Y36" s="20">
        <v>44627</v>
      </c>
      <c r="Z36" s="21">
        <v>21</v>
      </c>
      <c r="AA36" s="14">
        <v>44648</v>
      </c>
      <c r="AB36" s="20">
        <v>44588</v>
      </c>
      <c r="AC36" s="21">
        <v>20</v>
      </c>
      <c r="AD36" s="14">
        <v>44608</v>
      </c>
      <c r="AE36" s="20">
        <v>44610</v>
      </c>
      <c r="AF36" s="21">
        <v>20</v>
      </c>
      <c r="AG36" s="14">
        <v>44630</v>
      </c>
      <c r="AH36" s="20">
        <v>44637</v>
      </c>
      <c r="AI36" s="21">
        <v>20</v>
      </c>
      <c r="AJ36" s="14">
        <v>44657</v>
      </c>
      <c r="AK36" s="21">
        <v>8</v>
      </c>
      <c r="AL36" s="14">
        <v>44901</v>
      </c>
      <c r="AM36" s="14">
        <v>44961</v>
      </c>
      <c r="AN36" s="19"/>
      <c r="AO36" s="19"/>
      <c r="AP36" s="19"/>
      <c r="AQ36" s="19">
        <v>3075000</v>
      </c>
      <c r="AR36" s="19"/>
      <c r="AS36" s="19"/>
      <c r="AT36" s="19"/>
      <c r="AU36" s="19">
        <v>17425000</v>
      </c>
      <c r="AV36" s="19"/>
      <c r="AW36" s="19"/>
      <c r="AX36" s="19"/>
      <c r="AY36" s="19"/>
      <c r="AZ36" s="15">
        <f t="shared" si="0"/>
        <v>20500000</v>
      </c>
      <c r="BA36" s="15">
        <f t="shared" si="1"/>
        <v>20500000</v>
      </c>
      <c r="BB36" t="str">
        <f t="shared" si="2"/>
        <v>OK</v>
      </c>
      <c r="BC36">
        <f t="shared" si="3"/>
        <v>2</v>
      </c>
      <c r="BE36" s="17"/>
    </row>
    <row r="37" spans="1:57" hidden="1">
      <c r="A37" s="17"/>
      <c r="B37" s="17" t="s">
        <v>12</v>
      </c>
      <c r="C37" s="17" t="s">
        <v>148</v>
      </c>
      <c r="D37" s="17" t="s">
        <v>155</v>
      </c>
      <c r="E37" s="17" t="s">
        <v>10</v>
      </c>
      <c r="F37" s="17" t="s">
        <v>186</v>
      </c>
      <c r="G37">
        <v>5911</v>
      </c>
      <c r="H37">
        <v>35</v>
      </c>
      <c r="I37" s="19">
        <v>28000000</v>
      </c>
      <c r="J37" s="15">
        <v>800000</v>
      </c>
      <c r="K37" s="17"/>
      <c r="L37" s="17">
        <v>35</v>
      </c>
      <c r="M37" s="17" t="s">
        <v>151</v>
      </c>
      <c r="N37" s="17" t="s">
        <v>157</v>
      </c>
      <c r="O37" s="17" t="s">
        <v>130</v>
      </c>
      <c r="P37" s="17" t="s">
        <v>187</v>
      </c>
      <c r="Q37" s="17" t="s">
        <v>66</v>
      </c>
      <c r="R37" s="17" t="s">
        <v>132</v>
      </c>
      <c r="S37" s="17">
        <v>2</v>
      </c>
      <c r="T37">
        <v>591102</v>
      </c>
      <c r="U37" t="str">
        <f>IFERROR(VLOOKUP(B37,Listas!$A$21:$B$36,2,FALSE),"")</f>
        <v>01</v>
      </c>
      <c r="V37" s="17">
        <v>5</v>
      </c>
      <c r="W37" t="s">
        <v>189</v>
      </c>
      <c r="X37" s="17"/>
      <c r="Y37" s="20">
        <v>44627</v>
      </c>
      <c r="Z37" s="21">
        <v>21</v>
      </c>
      <c r="AA37" s="14">
        <v>44648</v>
      </c>
      <c r="AB37" s="20">
        <v>44595</v>
      </c>
      <c r="AC37" s="21">
        <v>20</v>
      </c>
      <c r="AD37" s="14">
        <v>44615</v>
      </c>
      <c r="AE37" s="20">
        <v>44617</v>
      </c>
      <c r="AF37" s="21">
        <v>20</v>
      </c>
      <c r="AG37" s="14">
        <v>44637</v>
      </c>
      <c r="AH37" s="20">
        <v>44644</v>
      </c>
      <c r="AI37" s="21">
        <v>20</v>
      </c>
      <c r="AJ37" s="14">
        <v>44664</v>
      </c>
      <c r="AK37" s="21">
        <v>8</v>
      </c>
      <c r="AL37" s="14">
        <v>44908</v>
      </c>
      <c r="AM37" s="14">
        <v>44968</v>
      </c>
      <c r="AN37" s="19"/>
      <c r="AO37" s="19"/>
      <c r="AP37" s="19"/>
      <c r="AQ37" s="19">
        <v>4200000</v>
      </c>
      <c r="AR37" s="19"/>
      <c r="AS37" s="19"/>
      <c r="AT37" s="19"/>
      <c r="AU37" s="19">
        <v>23800000</v>
      </c>
      <c r="AV37" s="19"/>
      <c r="AW37" s="19"/>
      <c r="AX37" s="19"/>
      <c r="AY37" s="19"/>
      <c r="AZ37" s="15">
        <f t="shared" si="0"/>
        <v>28000000</v>
      </c>
      <c r="BA37" s="15">
        <f t="shared" si="1"/>
        <v>28000000</v>
      </c>
      <c r="BB37" t="str">
        <f t="shared" si="2"/>
        <v>OK</v>
      </c>
      <c r="BC37">
        <f t="shared" si="3"/>
        <v>2</v>
      </c>
      <c r="BE37" s="17"/>
    </row>
    <row r="38" spans="1:57" hidden="1">
      <c r="A38" s="17"/>
      <c r="B38" s="17" t="s">
        <v>12</v>
      </c>
      <c r="C38" s="17" t="s">
        <v>146</v>
      </c>
      <c r="D38" s="17" t="s">
        <v>147</v>
      </c>
      <c r="E38" s="17" t="s">
        <v>10</v>
      </c>
      <c r="F38" s="17" t="s">
        <v>186</v>
      </c>
      <c r="G38">
        <v>5911</v>
      </c>
      <c r="H38">
        <v>15</v>
      </c>
      <c r="I38" s="19">
        <v>12558000</v>
      </c>
      <c r="J38" s="15">
        <v>837200</v>
      </c>
      <c r="K38" s="17"/>
      <c r="L38" s="17">
        <v>15</v>
      </c>
      <c r="M38" s="17" t="s">
        <v>151</v>
      </c>
      <c r="N38" s="17" t="s">
        <v>157</v>
      </c>
      <c r="O38" s="17" t="s">
        <v>130</v>
      </c>
      <c r="P38" s="17" t="s">
        <v>187</v>
      </c>
      <c r="Q38" s="17" t="s">
        <v>66</v>
      </c>
      <c r="R38" s="17" t="s">
        <v>132</v>
      </c>
      <c r="S38" s="17">
        <v>2</v>
      </c>
      <c r="T38">
        <v>591102</v>
      </c>
      <c r="U38" t="str">
        <f>IFERROR(VLOOKUP(B38,Listas!$A$21:$B$36,2,FALSE),"")</f>
        <v>01</v>
      </c>
      <c r="V38" s="17">
        <v>5</v>
      </c>
      <c r="W38" t="s">
        <v>189</v>
      </c>
      <c r="X38" s="17"/>
      <c r="Y38" s="20">
        <v>44627</v>
      </c>
      <c r="Z38" s="21">
        <v>21</v>
      </c>
      <c r="AA38" s="14">
        <v>44648</v>
      </c>
      <c r="AB38" s="20">
        <v>44595</v>
      </c>
      <c r="AC38" s="21">
        <v>20</v>
      </c>
      <c r="AD38" s="14">
        <v>44615</v>
      </c>
      <c r="AE38" s="20">
        <v>44617</v>
      </c>
      <c r="AF38" s="21">
        <v>20</v>
      </c>
      <c r="AG38" s="14">
        <v>44637</v>
      </c>
      <c r="AH38" s="20">
        <v>44644</v>
      </c>
      <c r="AI38" s="21">
        <v>20</v>
      </c>
      <c r="AJ38" s="14">
        <v>44664</v>
      </c>
      <c r="AK38" s="21">
        <v>8</v>
      </c>
      <c r="AL38" s="14">
        <v>44908</v>
      </c>
      <c r="AM38" s="14">
        <v>44968</v>
      </c>
      <c r="AN38" s="19"/>
      <c r="AO38" s="19"/>
      <c r="AP38" s="19"/>
      <c r="AQ38" s="19">
        <v>1883700</v>
      </c>
      <c r="AR38" s="19"/>
      <c r="AS38" s="19"/>
      <c r="AT38" s="19"/>
      <c r="AU38" s="19">
        <v>10674300</v>
      </c>
      <c r="AV38" s="19"/>
      <c r="AW38" s="19"/>
      <c r="AX38" s="19"/>
      <c r="AY38" s="19"/>
      <c r="AZ38" s="15">
        <f t="shared" si="0"/>
        <v>12558000</v>
      </c>
      <c r="BA38" s="15">
        <f t="shared" si="1"/>
        <v>12558000</v>
      </c>
      <c r="BB38" t="str">
        <f t="shared" si="2"/>
        <v>OK</v>
      </c>
      <c r="BC38">
        <f t="shared" si="3"/>
        <v>2</v>
      </c>
      <c r="BE38" s="17"/>
    </row>
    <row r="39" spans="1:57" hidden="1">
      <c r="A39" s="17"/>
      <c r="B39" s="17" t="s">
        <v>12</v>
      </c>
      <c r="C39" s="17" t="s">
        <v>167</v>
      </c>
      <c r="D39" s="17" t="s">
        <v>168</v>
      </c>
      <c r="E39" s="17" t="s">
        <v>10</v>
      </c>
      <c r="F39" s="17" t="s">
        <v>186</v>
      </c>
      <c r="G39">
        <v>5911</v>
      </c>
      <c r="H39">
        <v>25</v>
      </c>
      <c r="I39" s="19">
        <v>20500000</v>
      </c>
      <c r="J39" s="15">
        <v>820000</v>
      </c>
      <c r="K39" s="17"/>
      <c r="L39" s="17">
        <v>25</v>
      </c>
      <c r="M39" s="17" t="s">
        <v>151</v>
      </c>
      <c r="N39" s="17" t="s">
        <v>157</v>
      </c>
      <c r="O39" s="17" t="s">
        <v>130</v>
      </c>
      <c r="P39" s="17" t="s">
        <v>187</v>
      </c>
      <c r="Q39" s="17" t="s">
        <v>66</v>
      </c>
      <c r="R39" s="17" t="s">
        <v>132</v>
      </c>
      <c r="S39" s="17">
        <v>2</v>
      </c>
      <c r="T39">
        <v>591102</v>
      </c>
      <c r="U39" t="str">
        <f>IFERROR(VLOOKUP(B39,Listas!$A$21:$B$36,2,FALSE),"")</f>
        <v>01</v>
      </c>
      <c r="V39" s="17">
        <v>5</v>
      </c>
      <c r="W39" t="s">
        <v>189</v>
      </c>
      <c r="X39" s="17"/>
      <c r="Y39" s="20">
        <v>44627</v>
      </c>
      <c r="Z39" s="21">
        <v>21</v>
      </c>
      <c r="AA39" s="14">
        <v>44648</v>
      </c>
      <c r="AB39" s="20">
        <v>44595</v>
      </c>
      <c r="AC39" s="21">
        <v>20</v>
      </c>
      <c r="AD39" s="14">
        <v>44615</v>
      </c>
      <c r="AE39" s="20">
        <v>44617</v>
      </c>
      <c r="AF39" s="21">
        <v>20</v>
      </c>
      <c r="AG39" s="14">
        <v>44637</v>
      </c>
      <c r="AH39" s="20">
        <v>44644</v>
      </c>
      <c r="AI39" s="21">
        <v>20</v>
      </c>
      <c r="AJ39" s="14">
        <v>44664</v>
      </c>
      <c r="AK39" s="21">
        <v>8</v>
      </c>
      <c r="AL39" s="14">
        <v>44908</v>
      </c>
      <c r="AM39" s="14">
        <v>44968</v>
      </c>
      <c r="AN39" s="19"/>
      <c r="AO39" s="19"/>
      <c r="AP39" s="19"/>
      <c r="AQ39" s="19">
        <v>3075000</v>
      </c>
      <c r="AR39" s="19"/>
      <c r="AS39" s="19"/>
      <c r="AT39" s="19"/>
      <c r="AU39" s="19">
        <v>17425000</v>
      </c>
      <c r="AV39" s="19"/>
      <c r="AW39" s="19"/>
      <c r="AX39" s="19"/>
      <c r="AY39" s="19"/>
      <c r="AZ39" s="15">
        <f t="shared" si="0"/>
        <v>20500000</v>
      </c>
      <c r="BA39" s="15">
        <f t="shared" si="1"/>
        <v>20500000</v>
      </c>
      <c r="BB39" t="str">
        <f t="shared" si="2"/>
        <v>OK</v>
      </c>
      <c r="BC39">
        <f t="shared" si="3"/>
        <v>2</v>
      </c>
      <c r="BE39" s="17"/>
    </row>
    <row r="40" spans="1:57" hidden="1">
      <c r="A40" s="17"/>
      <c r="B40" s="17" t="s">
        <v>12</v>
      </c>
      <c r="C40" s="17" t="s">
        <v>125</v>
      </c>
      <c r="D40" s="17" t="s">
        <v>125</v>
      </c>
      <c r="E40" s="17" t="s">
        <v>10</v>
      </c>
      <c r="F40" s="17" t="s">
        <v>186</v>
      </c>
      <c r="G40">
        <v>5911</v>
      </c>
      <c r="H40">
        <v>60</v>
      </c>
      <c r="I40" s="19">
        <v>48000000</v>
      </c>
      <c r="J40" s="15">
        <v>800000</v>
      </c>
      <c r="K40" s="17"/>
      <c r="L40" s="17">
        <v>60</v>
      </c>
      <c r="M40" s="17" t="s">
        <v>151</v>
      </c>
      <c r="N40" s="17" t="s">
        <v>157</v>
      </c>
      <c r="O40" s="17" t="s">
        <v>130</v>
      </c>
      <c r="P40" s="17" t="s">
        <v>187</v>
      </c>
      <c r="Q40" s="17" t="s">
        <v>66</v>
      </c>
      <c r="R40" s="17" t="s">
        <v>132</v>
      </c>
      <c r="S40" s="17">
        <v>3</v>
      </c>
      <c r="T40">
        <v>591103</v>
      </c>
      <c r="U40" t="str">
        <f>IFERROR(VLOOKUP(B40,Listas!$A$21:$B$36,2,FALSE),"")</f>
        <v>01</v>
      </c>
      <c r="V40" s="17">
        <v>6</v>
      </c>
      <c r="W40" t="s">
        <v>190</v>
      </c>
      <c r="X40" s="17"/>
      <c r="Y40" s="20">
        <v>44627</v>
      </c>
      <c r="Z40" s="21">
        <v>21</v>
      </c>
      <c r="AA40" s="14">
        <v>44648</v>
      </c>
      <c r="AB40" s="20">
        <v>44595</v>
      </c>
      <c r="AC40" s="21">
        <v>20</v>
      </c>
      <c r="AD40" s="14">
        <v>44615</v>
      </c>
      <c r="AE40" s="20">
        <v>44617</v>
      </c>
      <c r="AF40" s="21">
        <v>20</v>
      </c>
      <c r="AG40" s="14">
        <v>44637</v>
      </c>
      <c r="AH40" s="20">
        <v>44644</v>
      </c>
      <c r="AI40" s="21">
        <v>20</v>
      </c>
      <c r="AJ40" s="14">
        <v>44664</v>
      </c>
      <c r="AK40" s="21">
        <v>8</v>
      </c>
      <c r="AL40" s="14">
        <v>44908</v>
      </c>
      <c r="AM40" s="14">
        <v>44968</v>
      </c>
      <c r="AN40" s="19"/>
      <c r="AO40" s="19"/>
      <c r="AP40" s="19"/>
      <c r="AQ40" s="19">
        <v>7200000</v>
      </c>
      <c r="AR40" s="19"/>
      <c r="AS40" s="19"/>
      <c r="AT40" s="19"/>
      <c r="AU40" s="19">
        <v>40800000</v>
      </c>
      <c r="AV40" s="19"/>
      <c r="AW40" s="19"/>
      <c r="AX40" s="19"/>
      <c r="AY40" s="19"/>
      <c r="AZ40" s="15">
        <f t="shared" si="0"/>
        <v>48000000</v>
      </c>
      <c r="BA40" s="15">
        <f t="shared" si="1"/>
        <v>48000000</v>
      </c>
      <c r="BB40" t="str">
        <f t="shared" si="2"/>
        <v>OK</v>
      </c>
      <c r="BC40">
        <f t="shared" si="3"/>
        <v>2</v>
      </c>
      <c r="BE40" s="17"/>
    </row>
    <row r="41" spans="1:57" hidden="1">
      <c r="A41" s="17"/>
      <c r="B41" s="17" t="s">
        <v>12</v>
      </c>
      <c r="C41" s="17" t="s">
        <v>139</v>
      </c>
      <c r="D41" s="17" t="s">
        <v>166</v>
      </c>
      <c r="E41" s="17" t="s">
        <v>10</v>
      </c>
      <c r="F41" s="17" t="s">
        <v>186</v>
      </c>
      <c r="G41">
        <v>5911</v>
      </c>
      <c r="H41">
        <v>10</v>
      </c>
      <c r="I41" s="19">
        <v>8372000</v>
      </c>
      <c r="J41" s="15">
        <v>837200</v>
      </c>
      <c r="K41" s="17"/>
      <c r="L41" s="17">
        <v>10</v>
      </c>
      <c r="M41" s="17" t="s">
        <v>151</v>
      </c>
      <c r="N41" s="17" t="s">
        <v>157</v>
      </c>
      <c r="O41" s="17" t="s">
        <v>130</v>
      </c>
      <c r="P41" s="17" t="s">
        <v>187</v>
      </c>
      <c r="Q41" s="17" t="s">
        <v>66</v>
      </c>
      <c r="R41" s="17" t="s">
        <v>132</v>
      </c>
      <c r="S41" s="17">
        <v>3</v>
      </c>
      <c r="T41">
        <v>591103</v>
      </c>
      <c r="U41" t="str">
        <f>IFERROR(VLOOKUP(B41,Listas!$A$21:$B$36,2,FALSE),"")</f>
        <v>01</v>
      </c>
      <c r="V41" s="17">
        <v>6</v>
      </c>
      <c r="W41" t="s">
        <v>190</v>
      </c>
      <c r="X41" s="17"/>
      <c r="Y41" s="20">
        <v>44627</v>
      </c>
      <c r="Z41" s="21">
        <v>21</v>
      </c>
      <c r="AA41" s="14">
        <v>44648</v>
      </c>
      <c r="AB41" s="20">
        <v>44595</v>
      </c>
      <c r="AC41" s="21">
        <v>20</v>
      </c>
      <c r="AD41" s="14">
        <v>44615</v>
      </c>
      <c r="AE41" s="20">
        <v>44617</v>
      </c>
      <c r="AF41" s="21">
        <v>20</v>
      </c>
      <c r="AG41" s="14">
        <v>44637</v>
      </c>
      <c r="AH41" s="20">
        <v>44644</v>
      </c>
      <c r="AI41" s="21">
        <v>20</v>
      </c>
      <c r="AJ41" s="14">
        <v>44664</v>
      </c>
      <c r="AK41" s="21">
        <v>8</v>
      </c>
      <c r="AL41" s="14">
        <v>44908</v>
      </c>
      <c r="AM41" s="14">
        <v>44968</v>
      </c>
      <c r="AN41" s="19"/>
      <c r="AO41" s="19"/>
      <c r="AP41" s="19"/>
      <c r="AQ41" s="19">
        <v>1255800</v>
      </c>
      <c r="AR41" s="19"/>
      <c r="AS41" s="19"/>
      <c r="AT41" s="19"/>
      <c r="AU41" s="19">
        <v>7116200</v>
      </c>
      <c r="AV41" s="19"/>
      <c r="AW41" s="19"/>
      <c r="AX41" s="19"/>
      <c r="AY41" s="19"/>
      <c r="AZ41" s="15">
        <f t="shared" si="0"/>
        <v>8372000</v>
      </c>
      <c r="BA41" s="15">
        <f t="shared" si="1"/>
        <v>8372000</v>
      </c>
      <c r="BB41" t="str">
        <f t="shared" si="2"/>
        <v>OK</v>
      </c>
      <c r="BC41">
        <f t="shared" si="3"/>
        <v>2</v>
      </c>
      <c r="BE41" s="17"/>
    </row>
    <row r="42" spans="1:57" hidden="1">
      <c r="A42" s="17"/>
      <c r="B42" s="17" t="s">
        <v>12</v>
      </c>
      <c r="C42" s="17" t="s">
        <v>125</v>
      </c>
      <c r="D42" s="17" t="s">
        <v>125</v>
      </c>
      <c r="E42" s="17" t="s">
        <v>10</v>
      </c>
      <c r="F42" s="17" t="s">
        <v>186</v>
      </c>
      <c r="G42">
        <v>5911</v>
      </c>
      <c r="H42">
        <v>69</v>
      </c>
      <c r="I42" s="19">
        <v>55200000</v>
      </c>
      <c r="J42" s="15">
        <v>800000</v>
      </c>
      <c r="K42" s="17"/>
      <c r="L42" s="17">
        <v>69</v>
      </c>
      <c r="M42" s="17" t="s">
        <v>151</v>
      </c>
      <c r="N42" s="17" t="s">
        <v>157</v>
      </c>
      <c r="O42" s="17" t="s">
        <v>130</v>
      </c>
      <c r="P42" s="17" t="s">
        <v>187</v>
      </c>
      <c r="Q42" s="17" t="s">
        <v>66</v>
      </c>
      <c r="R42" s="17" t="s">
        <v>132</v>
      </c>
      <c r="S42" s="17">
        <v>4</v>
      </c>
      <c r="T42">
        <v>591104</v>
      </c>
      <c r="U42" t="str">
        <f>IFERROR(VLOOKUP(B42,Listas!$A$21:$B$36,2,FALSE),"")</f>
        <v>01</v>
      </c>
      <c r="V42" s="17">
        <v>7</v>
      </c>
      <c r="W42" t="s">
        <v>191</v>
      </c>
      <c r="X42" s="17"/>
      <c r="Y42" s="20">
        <v>44627</v>
      </c>
      <c r="Z42" s="21">
        <v>21</v>
      </c>
      <c r="AA42" s="14">
        <v>44648</v>
      </c>
      <c r="AB42" s="20">
        <v>44602</v>
      </c>
      <c r="AC42" s="21">
        <v>20</v>
      </c>
      <c r="AD42" s="14">
        <v>44622</v>
      </c>
      <c r="AE42" s="20">
        <v>44624</v>
      </c>
      <c r="AF42" s="21">
        <v>20</v>
      </c>
      <c r="AG42" s="14">
        <v>44644</v>
      </c>
      <c r="AH42" s="20">
        <v>44651</v>
      </c>
      <c r="AI42" s="21">
        <v>20</v>
      </c>
      <c r="AJ42" s="14">
        <v>44671</v>
      </c>
      <c r="AK42" s="21">
        <v>8</v>
      </c>
      <c r="AL42" s="14">
        <v>44915</v>
      </c>
      <c r="AM42" s="14">
        <v>44975</v>
      </c>
      <c r="AN42" s="19"/>
      <c r="AO42" s="19"/>
      <c r="AP42" s="19"/>
      <c r="AQ42" s="19">
        <v>8280000</v>
      </c>
      <c r="AR42" s="19"/>
      <c r="AS42" s="19"/>
      <c r="AT42" s="19"/>
      <c r="AU42" s="19">
        <v>46920000</v>
      </c>
      <c r="AV42" s="19"/>
      <c r="AW42" s="19"/>
      <c r="AX42" s="19"/>
      <c r="AY42" s="19"/>
      <c r="AZ42" s="15">
        <f t="shared" si="0"/>
        <v>55200000</v>
      </c>
      <c r="BA42" s="15">
        <f t="shared" si="1"/>
        <v>55200000</v>
      </c>
      <c r="BB42" t="str">
        <f t="shared" si="2"/>
        <v>OK</v>
      </c>
      <c r="BC42">
        <f t="shared" si="3"/>
        <v>2</v>
      </c>
      <c r="BE42" s="17"/>
    </row>
    <row r="43" spans="1:57" hidden="1">
      <c r="A43" s="17"/>
      <c r="B43" s="17" t="s">
        <v>16</v>
      </c>
      <c r="C43" s="17" t="s">
        <v>192</v>
      </c>
      <c r="E43" s="17" t="s">
        <v>5</v>
      </c>
      <c r="F43" s="17" t="s">
        <v>127</v>
      </c>
      <c r="G43">
        <v>3882</v>
      </c>
      <c r="H43">
        <v>36</v>
      </c>
      <c r="I43" s="19">
        <v>21611772</v>
      </c>
      <c r="J43" s="15">
        <v>600327</v>
      </c>
      <c r="K43" s="17">
        <v>36</v>
      </c>
      <c r="L43" s="17"/>
      <c r="M43" s="17" t="s">
        <v>128</v>
      </c>
      <c r="N43" s="17" t="s">
        <v>129</v>
      </c>
      <c r="O43" s="17" t="s">
        <v>130</v>
      </c>
      <c r="P43" s="17" t="s">
        <v>193</v>
      </c>
      <c r="Q43" s="17" t="s">
        <v>64</v>
      </c>
      <c r="R43" s="17" t="s">
        <v>132</v>
      </c>
      <c r="S43" s="17">
        <v>1</v>
      </c>
      <c r="T43">
        <v>388201</v>
      </c>
      <c r="U43">
        <v>1</v>
      </c>
      <c r="V43" s="17" t="s">
        <v>194</v>
      </c>
      <c r="X43" s="17"/>
      <c r="Y43" s="20" t="s">
        <v>134</v>
      </c>
      <c r="Z43" s="21">
        <v>44594</v>
      </c>
      <c r="AA43" s="14">
        <v>13</v>
      </c>
      <c r="AB43" s="20">
        <v>44607</v>
      </c>
      <c r="AC43" s="21">
        <v>44609</v>
      </c>
      <c r="AD43" s="14">
        <v>14</v>
      </c>
      <c r="AE43" s="20">
        <v>44623</v>
      </c>
      <c r="AF43" s="21">
        <v>44638</v>
      </c>
      <c r="AG43" s="14">
        <v>15</v>
      </c>
      <c r="AH43" s="20">
        <v>44653</v>
      </c>
      <c r="AI43" s="21">
        <v>10</v>
      </c>
      <c r="AJ43" s="14"/>
      <c r="AK43" s="21"/>
      <c r="AL43" s="14"/>
      <c r="AM43" s="14"/>
      <c r="AN43" s="19"/>
      <c r="AO43" s="19">
        <v>2161177</v>
      </c>
      <c r="AP43" s="19"/>
      <c r="AQ43" s="19"/>
      <c r="AR43" s="19">
        <v>19450595</v>
      </c>
      <c r="AS43" s="19"/>
      <c r="AT43" s="19"/>
      <c r="AU43" s="19"/>
      <c r="AV43" s="19"/>
      <c r="AW43" s="19"/>
      <c r="AX43" s="19"/>
      <c r="AY43" s="19"/>
      <c r="AZ43" s="15">
        <f t="shared" si="0"/>
        <v>21611772</v>
      </c>
      <c r="BA43" s="15">
        <f t="shared" si="1"/>
        <v>21611772</v>
      </c>
      <c r="BB43" t="str">
        <f t="shared" si="2"/>
        <v>OK</v>
      </c>
      <c r="BC43">
        <f t="shared" si="3"/>
        <v>2</v>
      </c>
      <c r="BE43" s="17"/>
    </row>
    <row r="44" spans="1:57" hidden="1">
      <c r="A44" s="17"/>
      <c r="B44" s="17" t="s">
        <v>16</v>
      </c>
      <c r="C44" s="17" t="s">
        <v>195</v>
      </c>
      <c r="D44" s="17" t="s">
        <v>196</v>
      </c>
      <c r="E44" s="17" t="s">
        <v>5</v>
      </c>
      <c r="F44" s="17" t="s">
        <v>127</v>
      </c>
      <c r="G44">
        <v>3882</v>
      </c>
      <c r="H44">
        <v>30</v>
      </c>
      <c r="I44" s="19">
        <v>18009810</v>
      </c>
      <c r="J44" s="15">
        <v>600327</v>
      </c>
      <c r="K44" s="17">
        <v>30</v>
      </c>
      <c r="L44" s="17"/>
      <c r="M44" s="17" t="s">
        <v>128</v>
      </c>
      <c r="N44" s="17" t="s">
        <v>129</v>
      </c>
      <c r="O44" s="17" t="s">
        <v>130</v>
      </c>
      <c r="P44" s="17" t="s">
        <v>193</v>
      </c>
      <c r="Q44" s="17" t="s">
        <v>64</v>
      </c>
      <c r="R44" s="17" t="s">
        <v>132</v>
      </c>
      <c r="S44" s="17">
        <v>1</v>
      </c>
      <c r="T44">
        <v>388201</v>
      </c>
      <c r="U44">
        <v>1</v>
      </c>
      <c r="V44" s="17" t="s">
        <v>194</v>
      </c>
      <c r="X44" s="17"/>
      <c r="Y44" s="20" t="s">
        <v>134</v>
      </c>
      <c r="Z44" s="21">
        <v>44594</v>
      </c>
      <c r="AA44" s="14">
        <v>13</v>
      </c>
      <c r="AB44" s="20">
        <v>44607</v>
      </c>
      <c r="AC44" s="21">
        <v>44609</v>
      </c>
      <c r="AD44" s="14">
        <v>14</v>
      </c>
      <c r="AE44" s="20">
        <v>44623</v>
      </c>
      <c r="AF44" s="21">
        <v>44638</v>
      </c>
      <c r="AG44" s="14">
        <v>15</v>
      </c>
      <c r="AH44" s="20">
        <v>44653</v>
      </c>
      <c r="AI44" s="21">
        <v>10</v>
      </c>
      <c r="AJ44" s="14"/>
      <c r="AK44" s="21"/>
      <c r="AL44" s="14"/>
      <c r="AM44" s="14"/>
      <c r="AN44" s="19"/>
      <c r="AO44" s="19">
        <v>1800981</v>
      </c>
      <c r="AP44" s="19"/>
      <c r="AQ44" s="19"/>
      <c r="AR44" s="19">
        <v>16208829</v>
      </c>
      <c r="AS44" s="19"/>
      <c r="AT44" s="19"/>
      <c r="AU44" s="19"/>
      <c r="AV44" s="19"/>
      <c r="AW44" s="19"/>
      <c r="AX44" s="19"/>
      <c r="AY44" s="19"/>
      <c r="AZ44" s="15">
        <f t="shared" si="0"/>
        <v>18009810</v>
      </c>
      <c r="BA44" s="15">
        <f t="shared" si="1"/>
        <v>18009810</v>
      </c>
      <c r="BB44" t="str">
        <f t="shared" si="2"/>
        <v>OK</v>
      </c>
      <c r="BC44">
        <f t="shared" si="3"/>
        <v>2</v>
      </c>
      <c r="BE44" s="17"/>
    </row>
    <row r="45" spans="1:57" hidden="1">
      <c r="A45" s="17"/>
      <c r="B45" s="17" t="s">
        <v>16</v>
      </c>
      <c r="C45" s="17" t="s">
        <v>197</v>
      </c>
      <c r="D45" s="17" t="s">
        <v>198</v>
      </c>
      <c r="E45" s="17" t="s">
        <v>5</v>
      </c>
      <c r="F45" s="17" t="s">
        <v>127</v>
      </c>
      <c r="G45">
        <v>3882</v>
      </c>
      <c r="H45">
        <v>32</v>
      </c>
      <c r="I45" s="19">
        <v>19210464</v>
      </c>
      <c r="J45" s="15">
        <v>600327</v>
      </c>
      <c r="K45" s="17">
        <v>32</v>
      </c>
      <c r="L45" s="17"/>
      <c r="M45" s="17" t="s">
        <v>128</v>
      </c>
      <c r="N45" s="17" t="s">
        <v>129</v>
      </c>
      <c r="O45" s="17" t="s">
        <v>130</v>
      </c>
      <c r="P45" s="17" t="s">
        <v>193</v>
      </c>
      <c r="Q45" s="17" t="s">
        <v>64</v>
      </c>
      <c r="R45" s="17" t="s">
        <v>132</v>
      </c>
      <c r="S45" s="17">
        <v>1</v>
      </c>
      <c r="T45">
        <v>388201</v>
      </c>
      <c r="U45">
        <v>1</v>
      </c>
      <c r="V45" s="17" t="s">
        <v>194</v>
      </c>
      <c r="X45" s="17"/>
      <c r="Y45" s="20" t="s">
        <v>134</v>
      </c>
      <c r="Z45" s="21">
        <v>44594</v>
      </c>
      <c r="AA45" s="14">
        <v>13</v>
      </c>
      <c r="AB45" s="20">
        <v>44607</v>
      </c>
      <c r="AC45" s="21">
        <v>44609</v>
      </c>
      <c r="AD45" s="14">
        <v>14</v>
      </c>
      <c r="AE45" s="20">
        <v>44623</v>
      </c>
      <c r="AF45" s="21">
        <v>44638</v>
      </c>
      <c r="AG45" s="14">
        <v>15</v>
      </c>
      <c r="AH45" s="20">
        <v>44653</v>
      </c>
      <c r="AI45" s="21">
        <v>10</v>
      </c>
      <c r="AJ45" s="14"/>
      <c r="AK45" s="21"/>
      <c r="AL45" s="14"/>
      <c r="AM45" s="14"/>
      <c r="AN45" s="19"/>
      <c r="AO45" s="19">
        <v>1921046</v>
      </c>
      <c r="AP45" s="19"/>
      <c r="AQ45" s="19"/>
      <c r="AR45" s="19">
        <v>17289418</v>
      </c>
      <c r="AS45" s="19"/>
      <c r="AT45" s="19"/>
      <c r="AU45" s="19"/>
      <c r="AV45" s="19"/>
      <c r="AW45" s="19"/>
      <c r="AX45" s="19"/>
      <c r="AY45" s="19"/>
      <c r="AZ45" s="15">
        <f t="shared" si="0"/>
        <v>19210464</v>
      </c>
      <c r="BA45" s="15">
        <f t="shared" si="1"/>
        <v>19210464</v>
      </c>
      <c r="BB45" t="str">
        <f t="shared" si="2"/>
        <v>OK</v>
      </c>
      <c r="BC45">
        <f t="shared" si="3"/>
        <v>2</v>
      </c>
      <c r="BE45" s="17"/>
    </row>
    <row r="46" spans="1:57" hidden="1">
      <c r="A46" s="17"/>
      <c r="B46" s="17" t="s">
        <v>16</v>
      </c>
      <c r="C46" s="17" t="s">
        <v>195</v>
      </c>
      <c r="D46" s="17" t="s">
        <v>195</v>
      </c>
      <c r="E46" s="17" t="s">
        <v>140</v>
      </c>
      <c r="F46" s="17" t="s">
        <v>141</v>
      </c>
      <c r="G46">
        <v>3701</v>
      </c>
      <c r="H46">
        <v>3</v>
      </c>
      <c r="I46" s="19">
        <v>6264000</v>
      </c>
      <c r="J46" s="15">
        <v>2088000</v>
      </c>
      <c r="K46" s="17">
        <v>3</v>
      </c>
      <c r="L46" s="17"/>
      <c r="M46" s="17" t="s">
        <v>128</v>
      </c>
      <c r="N46" s="17" t="s">
        <v>142</v>
      </c>
      <c r="O46" s="17" t="s">
        <v>130</v>
      </c>
      <c r="P46" s="17" t="s">
        <v>199</v>
      </c>
      <c r="Q46" s="17" t="s">
        <v>63</v>
      </c>
      <c r="R46" s="17" t="s">
        <v>132</v>
      </c>
      <c r="S46" s="17">
        <v>1</v>
      </c>
      <c r="T46">
        <v>370101</v>
      </c>
      <c r="U46">
        <v>1</v>
      </c>
      <c r="V46" s="17" t="s">
        <v>200</v>
      </c>
      <c r="X46" s="17"/>
      <c r="Y46" s="20" t="s">
        <v>134</v>
      </c>
      <c r="Z46" s="21">
        <v>44697</v>
      </c>
      <c r="AA46" s="14">
        <v>32</v>
      </c>
      <c r="AB46" s="20">
        <v>44729</v>
      </c>
      <c r="AC46" s="21">
        <v>44732</v>
      </c>
      <c r="AD46" s="14">
        <v>18</v>
      </c>
      <c r="AE46" s="20">
        <v>44750</v>
      </c>
      <c r="AF46" s="21">
        <v>44764</v>
      </c>
      <c r="AG46" s="14">
        <v>15</v>
      </c>
      <c r="AH46" s="20">
        <v>44779</v>
      </c>
      <c r="AI46" s="21">
        <v>6</v>
      </c>
      <c r="AJ46" s="14"/>
      <c r="AK46" s="21"/>
      <c r="AL46" s="14"/>
      <c r="AM46" s="14"/>
      <c r="AN46" s="19"/>
      <c r="AO46" s="19"/>
      <c r="AP46" s="19"/>
      <c r="AQ46" s="19"/>
      <c r="AR46" s="19"/>
      <c r="AS46" s="19">
        <v>6264000</v>
      </c>
      <c r="AT46" s="19"/>
      <c r="AU46" s="19"/>
      <c r="AV46" s="19"/>
      <c r="AW46" s="19"/>
      <c r="AX46" s="19"/>
      <c r="AY46" s="19"/>
      <c r="AZ46" s="15">
        <f t="shared" si="0"/>
        <v>6264000</v>
      </c>
      <c r="BA46" s="15">
        <f t="shared" si="1"/>
        <v>6264000</v>
      </c>
      <c r="BB46" t="str">
        <f t="shared" si="2"/>
        <v>OK</v>
      </c>
      <c r="BC46">
        <f t="shared" si="3"/>
        <v>1</v>
      </c>
      <c r="BE46" s="17"/>
    </row>
    <row r="47" spans="1:57" hidden="1">
      <c r="A47" s="17"/>
      <c r="B47" s="17" t="s">
        <v>16</v>
      </c>
      <c r="C47" s="17" t="s">
        <v>170</v>
      </c>
      <c r="D47" s="17" t="s">
        <v>198</v>
      </c>
      <c r="E47" s="17" t="s">
        <v>6</v>
      </c>
      <c r="F47" s="17" t="s">
        <v>150</v>
      </c>
      <c r="G47">
        <v>7233</v>
      </c>
      <c r="H47">
        <v>1</v>
      </c>
      <c r="I47" s="19">
        <v>35700000</v>
      </c>
      <c r="J47" s="15">
        <v>35700000</v>
      </c>
      <c r="K47" s="17">
        <v>1</v>
      </c>
      <c r="L47" s="17"/>
      <c r="M47" s="17" t="s">
        <v>151</v>
      </c>
      <c r="N47" s="17" t="s">
        <v>152</v>
      </c>
      <c r="O47" s="17" t="s">
        <v>130</v>
      </c>
      <c r="P47" s="17"/>
      <c r="Q47" s="17" t="s">
        <v>64</v>
      </c>
      <c r="R47" s="17" t="s">
        <v>132</v>
      </c>
      <c r="S47" s="17">
        <v>1</v>
      </c>
      <c r="T47">
        <v>723301</v>
      </c>
      <c r="U47">
        <v>1</v>
      </c>
      <c r="V47" s="17" t="s">
        <v>201</v>
      </c>
      <c r="X47" s="17"/>
      <c r="Y47" s="20" t="s">
        <v>134</v>
      </c>
      <c r="Z47" s="21">
        <v>44594</v>
      </c>
      <c r="AA47" s="14">
        <v>8</v>
      </c>
      <c r="AB47" s="20">
        <v>44602</v>
      </c>
      <c r="AC47" s="21">
        <v>44603</v>
      </c>
      <c r="AD47" s="14">
        <v>7</v>
      </c>
      <c r="AE47" s="20">
        <v>44610</v>
      </c>
      <c r="AF47" s="21">
        <v>44614</v>
      </c>
      <c r="AG47" s="14">
        <v>21</v>
      </c>
      <c r="AH47" s="20">
        <v>44635</v>
      </c>
      <c r="AI47" s="21">
        <v>11</v>
      </c>
      <c r="AJ47" s="14"/>
      <c r="AK47" s="21"/>
      <c r="AL47" s="14"/>
      <c r="AM47" s="14"/>
      <c r="AN47" s="19">
        <v>3570000</v>
      </c>
      <c r="AO47" s="19"/>
      <c r="AP47" s="19"/>
      <c r="AQ47" s="19">
        <v>32130000</v>
      </c>
      <c r="AR47" s="19"/>
      <c r="AS47" s="19"/>
      <c r="AT47" s="19"/>
      <c r="AU47" s="19"/>
      <c r="AV47" s="19"/>
      <c r="AW47" s="19"/>
      <c r="AX47" s="19"/>
      <c r="AY47" s="19"/>
      <c r="AZ47" s="15">
        <f t="shared" si="0"/>
        <v>35700000</v>
      </c>
      <c r="BA47" s="15">
        <f t="shared" si="1"/>
        <v>35700000</v>
      </c>
      <c r="BB47" t="str">
        <f t="shared" si="2"/>
        <v>OK</v>
      </c>
      <c r="BC47">
        <f t="shared" si="3"/>
        <v>2</v>
      </c>
      <c r="BE47" s="17"/>
    </row>
    <row r="48" spans="1:57" hidden="1">
      <c r="A48" s="17"/>
      <c r="B48" s="17" t="s">
        <v>16</v>
      </c>
      <c r="C48" s="17" t="s">
        <v>192</v>
      </c>
      <c r="D48" s="17" t="s">
        <v>202</v>
      </c>
      <c r="E48" s="17" t="s">
        <v>8</v>
      </c>
      <c r="F48" s="17" t="s">
        <v>156</v>
      </c>
      <c r="G48">
        <v>4883</v>
      </c>
      <c r="H48">
        <v>35</v>
      </c>
      <c r="I48" s="19">
        <v>35000000</v>
      </c>
      <c r="J48" s="15">
        <v>1000000</v>
      </c>
      <c r="K48" s="17">
        <v>35</v>
      </c>
      <c r="L48" s="17"/>
      <c r="M48" s="17" t="s">
        <v>128</v>
      </c>
      <c r="N48" s="17" t="s">
        <v>157</v>
      </c>
      <c r="O48" s="17" t="s">
        <v>130</v>
      </c>
      <c r="P48" s="17" t="s">
        <v>203</v>
      </c>
      <c r="Q48" s="17" t="s">
        <v>66</v>
      </c>
      <c r="R48" s="17" t="s">
        <v>132</v>
      </c>
      <c r="S48" s="17">
        <v>2</v>
      </c>
      <c r="T48">
        <v>488302</v>
      </c>
      <c r="U48">
        <v>1</v>
      </c>
      <c r="V48" s="17" t="s">
        <v>204</v>
      </c>
      <c r="W48" s="14">
        <v>44621</v>
      </c>
      <c r="X48" s="17">
        <v>17</v>
      </c>
      <c r="Y48" s="20">
        <v>44638</v>
      </c>
      <c r="Z48" s="21">
        <v>44628</v>
      </c>
      <c r="AA48" s="14">
        <v>27</v>
      </c>
      <c r="AB48" s="20">
        <v>44655</v>
      </c>
      <c r="AC48" s="21">
        <v>44657</v>
      </c>
      <c r="AD48" s="14">
        <v>14</v>
      </c>
      <c r="AE48" s="20">
        <v>44671</v>
      </c>
      <c r="AF48" s="21">
        <v>44683</v>
      </c>
      <c r="AG48" s="14">
        <v>15</v>
      </c>
      <c r="AH48" s="20">
        <v>44698</v>
      </c>
      <c r="AI48" s="21">
        <v>8</v>
      </c>
      <c r="AJ48" s="14"/>
      <c r="AK48" s="21"/>
      <c r="AL48" s="14"/>
      <c r="AM48" s="14"/>
      <c r="AN48" s="19"/>
      <c r="AO48" s="19"/>
      <c r="AP48" s="19">
        <v>3500000</v>
      </c>
      <c r="AQ48" s="19"/>
      <c r="AR48" s="19"/>
      <c r="AS48" s="19">
        <v>31500000</v>
      </c>
      <c r="AT48" s="19"/>
      <c r="AU48" s="19"/>
      <c r="AV48" s="19"/>
      <c r="AW48" s="19"/>
      <c r="AX48" s="19"/>
      <c r="AY48" s="19"/>
      <c r="AZ48" s="15">
        <f t="shared" si="0"/>
        <v>35000000</v>
      </c>
      <c r="BA48" s="15">
        <f t="shared" si="1"/>
        <v>35000000</v>
      </c>
      <c r="BB48" t="str">
        <f t="shared" si="2"/>
        <v>OK</v>
      </c>
      <c r="BC48">
        <f t="shared" si="3"/>
        <v>2</v>
      </c>
      <c r="BE48" s="17"/>
    </row>
    <row r="49" spans="1:57" hidden="1">
      <c r="A49" s="17"/>
      <c r="B49" s="17" t="s">
        <v>16</v>
      </c>
      <c r="C49" s="17" t="s">
        <v>205</v>
      </c>
      <c r="D49" s="17" t="s">
        <v>202</v>
      </c>
      <c r="E49" s="17" t="s">
        <v>8</v>
      </c>
      <c r="F49" s="17" t="s">
        <v>156</v>
      </c>
      <c r="G49">
        <v>4883</v>
      </c>
      <c r="H49">
        <v>15</v>
      </c>
      <c r="I49" s="19">
        <v>15000000</v>
      </c>
      <c r="J49" s="15">
        <v>1000000</v>
      </c>
      <c r="K49" s="17">
        <v>15</v>
      </c>
      <c r="L49" s="17"/>
      <c r="M49" s="17" t="s">
        <v>128</v>
      </c>
      <c r="N49" s="17" t="s">
        <v>157</v>
      </c>
      <c r="O49" s="17" t="s">
        <v>130</v>
      </c>
      <c r="P49" s="17" t="s">
        <v>203</v>
      </c>
      <c r="Q49" s="17" t="s">
        <v>66</v>
      </c>
      <c r="R49" s="17" t="s">
        <v>132</v>
      </c>
      <c r="S49" s="17">
        <v>2</v>
      </c>
      <c r="T49">
        <v>488302</v>
      </c>
      <c r="U49">
        <v>1</v>
      </c>
      <c r="V49" s="17" t="s">
        <v>204</v>
      </c>
      <c r="W49" s="14">
        <v>44621</v>
      </c>
      <c r="X49" s="17">
        <v>17</v>
      </c>
      <c r="Y49" s="20">
        <v>44638</v>
      </c>
      <c r="Z49" s="21">
        <v>44628</v>
      </c>
      <c r="AA49" s="14">
        <v>27</v>
      </c>
      <c r="AB49" s="20">
        <v>44655</v>
      </c>
      <c r="AC49" s="21">
        <v>44657</v>
      </c>
      <c r="AD49" s="14">
        <v>14</v>
      </c>
      <c r="AE49" s="20">
        <v>44671</v>
      </c>
      <c r="AF49" s="21">
        <v>44683</v>
      </c>
      <c r="AG49" s="14">
        <v>15</v>
      </c>
      <c r="AH49" s="20">
        <v>44698</v>
      </c>
      <c r="AI49" s="21">
        <v>8</v>
      </c>
      <c r="AJ49" s="14"/>
      <c r="AK49" s="21"/>
      <c r="AL49" s="14"/>
      <c r="AM49" s="14"/>
      <c r="AN49" s="19"/>
      <c r="AO49" s="19"/>
      <c r="AP49" s="19">
        <v>1500000</v>
      </c>
      <c r="AQ49" s="19"/>
      <c r="AR49" s="19"/>
      <c r="AS49" s="19">
        <v>13500000</v>
      </c>
      <c r="AT49" s="19"/>
      <c r="AU49" s="19"/>
      <c r="AV49" s="19"/>
      <c r="AW49" s="19"/>
      <c r="AX49" s="19"/>
      <c r="AY49" s="19"/>
      <c r="AZ49" s="15">
        <f t="shared" si="0"/>
        <v>15000000</v>
      </c>
      <c r="BA49" s="15">
        <f t="shared" si="1"/>
        <v>15000000</v>
      </c>
      <c r="BB49" t="str">
        <f t="shared" si="2"/>
        <v>OK</v>
      </c>
      <c r="BC49">
        <f t="shared" si="3"/>
        <v>2</v>
      </c>
      <c r="BE49" s="17"/>
    </row>
    <row r="50" spans="1:57" hidden="1">
      <c r="A50" s="17"/>
      <c r="B50" s="17" t="s">
        <v>16</v>
      </c>
      <c r="C50" s="17" t="s">
        <v>206</v>
      </c>
      <c r="D50" s="17" t="s">
        <v>202</v>
      </c>
      <c r="E50" s="17" t="s">
        <v>8</v>
      </c>
      <c r="F50" s="17" t="s">
        <v>156</v>
      </c>
      <c r="G50">
        <v>4883</v>
      </c>
      <c r="H50">
        <v>10</v>
      </c>
      <c r="I50" s="19">
        <v>10000000</v>
      </c>
      <c r="J50" s="15">
        <v>1000000</v>
      </c>
      <c r="K50" s="17">
        <v>10</v>
      </c>
      <c r="L50" s="17"/>
      <c r="M50" s="17" t="s">
        <v>128</v>
      </c>
      <c r="N50" s="17" t="s">
        <v>157</v>
      </c>
      <c r="O50" s="17" t="s">
        <v>130</v>
      </c>
      <c r="P50" s="17" t="s">
        <v>203</v>
      </c>
      <c r="Q50" s="17" t="s">
        <v>66</v>
      </c>
      <c r="R50" s="17" t="s">
        <v>132</v>
      </c>
      <c r="S50" s="17">
        <v>2</v>
      </c>
      <c r="T50">
        <v>488302</v>
      </c>
      <c r="U50">
        <v>1</v>
      </c>
      <c r="V50" s="17" t="s">
        <v>204</v>
      </c>
      <c r="W50" s="14">
        <v>44621</v>
      </c>
      <c r="X50" s="17">
        <v>17</v>
      </c>
      <c r="Y50" s="20">
        <v>44638</v>
      </c>
      <c r="Z50" s="21">
        <v>44628</v>
      </c>
      <c r="AA50" s="14">
        <v>27</v>
      </c>
      <c r="AB50" s="20">
        <v>44655</v>
      </c>
      <c r="AC50" s="21">
        <v>44657</v>
      </c>
      <c r="AD50" s="14">
        <v>14</v>
      </c>
      <c r="AE50" s="20">
        <v>44671</v>
      </c>
      <c r="AF50" s="21">
        <v>44683</v>
      </c>
      <c r="AG50" s="14">
        <v>15</v>
      </c>
      <c r="AH50" s="20">
        <v>44698</v>
      </c>
      <c r="AI50" s="21">
        <v>8</v>
      </c>
      <c r="AJ50" s="14"/>
      <c r="AK50" s="21"/>
      <c r="AL50" s="14"/>
      <c r="AM50" s="14"/>
      <c r="AN50" s="19"/>
      <c r="AO50" s="19"/>
      <c r="AP50" s="19">
        <v>1000000</v>
      </c>
      <c r="AQ50" s="19"/>
      <c r="AR50" s="19"/>
      <c r="AS50" s="19">
        <v>9000000</v>
      </c>
      <c r="AT50" s="19"/>
      <c r="AU50" s="19"/>
      <c r="AV50" s="19"/>
      <c r="AW50" s="19"/>
      <c r="AX50" s="19"/>
      <c r="AY50" s="19"/>
      <c r="AZ50" s="15">
        <f t="shared" si="0"/>
        <v>10000000</v>
      </c>
      <c r="BA50" s="15">
        <f t="shared" si="1"/>
        <v>10000000</v>
      </c>
      <c r="BB50" t="str">
        <f t="shared" si="2"/>
        <v>OK</v>
      </c>
      <c r="BC50">
        <f t="shared" si="3"/>
        <v>2</v>
      </c>
      <c r="BE50" s="17"/>
    </row>
    <row r="51" spans="1:57" hidden="1">
      <c r="A51" s="17"/>
      <c r="B51" s="17" t="s">
        <v>16</v>
      </c>
      <c r="C51" s="17" t="s">
        <v>197</v>
      </c>
      <c r="D51" s="17" t="s">
        <v>207</v>
      </c>
      <c r="E51" s="17" t="s">
        <v>8</v>
      </c>
      <c r="F51" s="17" t="s">
        <v>156</v>
      </c>
      <c r="G51">
        <v>4883</v>
      </c>
      <c r="H51">
        <v>30</v>
      </c>
      <c r="I51" s="19">
        <v>30000000</v>
      </c>
      <c r="J51" s="15">
        <v>1000000</v>
      </c>
      <c r="K51" s="17">
        <v>30</v>
      </c>
      <c r="L51" s="17"/>
      <c r="M51" s="17" t="s">
        <v>128</v>
      </c>
      <c r="N51" s="17" t="s">
        <v>157</v>
      </c>
      <c r="O51" s="17" t="s">
        <v>130</v>
      </c>
      <c r="P51" s="17" t="s">
        <v>203</v>
      </c>
      <c r="Q51" s="17" t="s">
        <v>66</v>
      </c>
      <c r="R51" s="17" t="s">
        <v>132</v>
      </c>
      <c r="S51" s="17">
        <v>2</v>
      </c>
      <c r="T51">
        <v>488302</v>
      </c>
      <c r="U51">
        <v>2</v>
      </c>
      <c r="V51" s="17" t="s">
        <v>208</v>
      </c>
      <c r="W51" s="14">
        <v>44621</v>
      </c>
      <c r="X51" s="17">
        <v>17</v>
      </c>
      <c r="Y51" s="20">
        <v>44638</v>
      </c>
      <c r="Z51" s="21">
        <v>44628</v>
      </c>
      <c r="AA51" s="14">
        <v>27</v>
      </c>
      <c r="AB51" s="20">
        <v>44655</v>
      </c>
      <c r="AC51" s="21">
        <v>44657</v>
      </c>
      <c r="AD51" s="14">
        <v>14</v>
      </c>
      <c r="AE51" s="20">
        <v>44671</v>
      </c>
      <c r="AF51" s="21">
        <v>44683</v>
      </c>
      <c r="AG51" s="14">
        <v>15</v>
      </c>
      <c r="AH51" s="20">
        <v>44698</v>
      </c>
      <c r="AI51" s="21">
        <v>8</v>
      </c>
      <c r="AJ51" s="14"/>
      <c r="AK51" s="21"/>
      <c r="AL51" s="14"/>
      <c r="AM51" s="14"/>
      <c r="AN51" s="19"/>
      <c r="AO51" s="19"/>
      <c r="AP51" s="19">
        <v>3000000</v>
      </c>
      <c r="AQ51" s="19"/>
      <c r="AR51" s="19"/>
      <c r="AS51" s="19">
        <v>27000000</v>
      </c>
      <c r="AT51" s="19"/>
      <c r="AU51" s="19"/>
      <c r="AV51" s="19"/>
      <c r="AW51" s="19"/>
      <c r="AX51" s="19"/>
      <c r="AY51" s="19"/>
      <c r="AZ51" s="15">
        <f t="shared" si="0"/>
        <v>30000000</v>
      </c>
      <c r="BA51" s="15">
        <f t="shared" si="1"/>
        <v>30000000</v>
      </c>
      <c r="BB51" t="str">
        <f t="shared" si="2"/>
        <v>OK</v>
      </c>
      <c r="BC51">
        <f t="shared" si="3"/>
        <v>2</v>
      </c>
      <c r="BE51" s="17"/>
    </row>
    <row r="52" spans="1:57" hidden="1">
      <c r="A52" s="17"/>
      <c r="B52" s="17" t="s">
        <v>16</v>
      </c>
      <c r="C52" s="17" t="s">
        <v>209</v>
      </c>
      <c r="D52" s="17" t="s">
        <v>207</v>
      </c>
      <c r="E52" s="17" t="s">
        <v>8</v>
      </c>
      <c r="F52" s="17" t="s">
        <v>156</v>
      </c>
      <c r="G52">
        <v>4883</v>
      </c>
      <c r="H52">
        <v>15</v>
      </c>
      <c r="I52" s="19">
        <v>15000000</v>
      </c>
      <c r="J52" s="15">
        <v>1000000</v>
      </c>
      <c r="K52" s="17">
        <v>15</v>
      </c>
      <c r="L52" s="17"/>
      <c r="M52" s="17" t="s">
        <v>128</v>
      </c>
      <c r="N52" s="17" t="s">
        <v>157</v>
      </c>
      <c r="O52" s="17" t="s">
        <v>130</v>
      </c>
      <c r="P52" s="17" t="s">
        <v>203</v>
      </c>
      <c r="Q52" s="17" t="s">
        <v>66</v>
      </c>
      <c r="R52" s="17" t="s">
        <v>132</v>
      </c>
      <c r="S52" s="17">
        <v>2</v>
      </c>
      <c r="T52">
        <v>488302</v>
      </c>
      <c r="U52">
        <v>2</v>
      </c>
      <c r="V52" s="17" t="s">
        <v>208</v>
      </c>
      <c r="W52" s="14">
        <v>44621</v>
      </c>
      <c r="X52" s="17">
        <v>17</v>
      </c>
      <c r="Y52" s="20">
        <v>44638</v>
      </c>
      <c r="Z52" s="21">
        <v>44628</v>
      </c>
      <c r="AA52" s="14">
        <v>27</v>
      </c>
      <c r="AB52" s="20">
        <v>44655</v>
      </c>
      <c r="AC52" s="21">
        <v>44657</v>
      </c>
      <c r="AD52" s="14">
        <v>14</v>
      </c>
      <c r="AE52" s="20">
        <v>44671</v>
      </c>
      <c r="AF52" s="21">
        <v>44683</v>
      </c>
      <c r="AG52" s="14">
        <v>15</v>
      </c>
      <c r="AH52" s="20">
        <v>44698</v>
      </c>
      <c r="AI52" s="21">
        <v>8</v>
      </c>
      <c r="AJ52" s="14"/>
      <c r="AK52" s="21"/>
      <c r="AL52" s="14"/>
      <c r="AM52" s="14"/>
      <c r="AN52" s="19"/>
      <c r="AO52" s="19"/>
      <c r="AP52" s="19">
        <v>1500000</v>
      </c>
      <c r="AQ52" s="19"/>
      <c r="AR52" s="19"/>
      <c r="AS52" s="19">
        <v>13500000</v>
      </c>
      <c r="AT52" s="19"/>
      <c r="AU52" s="19"/>
      <c r="AV52" s="19"/>
      <c r="AW52" s="19"/>
      <c r="AX52" s="19"/>
      <c r="AY52" s="19"/>
      <c r="AZ52" s="15">
        <f t="shared" si="0"/>
        <v>15000000</v>
      </c>
      <c r="BA52" s="15">
        <f t="shared" si="1"/>
        <v>15000000</v>
      </c>
      <c r="BB52" t="str">
        <f t="shared" si="2"/>
        <v>OK</v>
      </c>
      <c r="BC52">
        <f t="shared" si="3"/>
        <v>2</v>
      </c>
      <c r="BE52" s="17"/>
    </row>
    <row r="53" spans="1:57" hidden="1">
      <c r="A53" s="17"/>
      <c r="B53" s="17" t="s">
        <v>16</v>
      </c>
      <c r="C53" s="17" t="s">
        <v>210</v>
      </c>
      <c r="D53" s="17" t="s">
        <v>211</v>
      </c>
      <c r="E53" s="17" t="s">
        <v>8</v>
      </c>
      <c r="F53" s="17" t="s">
        <v>156</v>
      </c>
      <c r="G53">
        <v>4883</v>
      </c>
      <c r="H53">
        <v>10</v>
      </c>
      <c r="I53" s="19">
        <v>10000000</v>
      </c>
      <c r="J53" s="15">
        <v>1000000</v>
      </c>
      <c r="K53" s="17">
        <v>10</v>
      </c>
      <c r="L53" s="17"/>
      <c r="M53" s="17" t="s">
        <v>128</v>
      </c>
      <c r="N53" s="17" t="s">
        <v>157</v>
      </c>
      <c r="O53" s="17" t="s">
        <v>130</v>
      </c>
      <c r="P53" s="17" t="s">
        <v>203</v>
      </c>
      <c r="Q53" s="17" t="s">
        <v>66</v>
      </c>
      <c r="R53" s="17" t="s">
        <v>132</v>
      </c>
      <c r="S53" s="17">
        <v>3</v>
      </c>
      <c r="T53">
        <v>488303</v>
      </c>
      <c r="U53">
        <v>1</v>
      </c>
      <c r="V53" s="17" t="s">
        <v>212</v>
      </c>
      <c r="W53" s="14">
        <v>44621</v>
      </c>
      <c r="X53" s="17">
        <v>17</v>
      </c>
      <c r="Y53" s="20">
        <v>44638</v>
      </c>
      <c r="Z53" s="21">
        <v>44628</v>
      </c>
      <c r="AA53" s="14">
        <v>27</v>
      </c>
      <c r="AB53" s="20">
        <v>44655</v>
      </c>
      <c r="AC53" s="21">
        <v>44657</v>
      </c>
      <c r="AD53" s="14">
        <v>14</v>
      </c>
      <c r="AE53" s="20">
        <v>44671</v>
      </c>
      <c r="AF53" s="21">
        <v>44678</v>
      </c>
      <c r="AG53" s="14">
        <v>15</v>
      </c>
      <c r="AH53" s="20">
        <v>44693</v>
      </c>
      <c r="AI53" s="21">
        <v>8</v>
      </c>
      <c r="AJ53" s="14"/>
      <c r="AK53" s="21"/>
      <c r="AL53" s="14"/>
      <c r="AM53" s="14"/>
      <c r="AN53" s="19"/>
      <c r="AO53" s="19"/>
      <c r="AP53" s="19">
        <v>1000000</v>
      </c>
      <c r="AQ53" s="19"/>
      <c r="AR53" s="19"/>
      <c r="AS53" s="19">
        <v>9000000</v>
      </c>
      <c r="AT53" s="19"/>
      <c r="AU53" s="19"/>
      <c r="AV53" s="19"/>
      <c r="AW53" s="19"/>
      <c r="AX53" s="19"/>
      <c r="AY53" s="19"/>
      <c r="AZ53" s="15">
        <f t="shared" si="0"/>
        <v>10000000</v>
      </c>
      <c r="BA53" s="15">
        <f t="shared" si="1"/>
        <v>10000000</v>
      </c>
      <c r="BB53" t="str">
        <f t="shared" si="2"/>
        <v>OK</v>
      </c>
      <c r="BC53">
        <f t="shared" si="3"/>
        <v>2</v>
      </c>
      <c r="BE53" s="17"/>
    </row>
    <row r="54" spans="1:57" hidden="1">
      <c r="A54" s="17"/>
      <c r="B54" s="17" t="s">
        <v>16</v>
      </c>
      <c r="C54" s="17" t="s">
        <v>195</v>
      </c>
      <c r="D54" s="17" t="s">
        <v>211</v>
      </c>
      <c r="E54" s="17" t="s">
        <v>8</v>
      </c>
      <c r="F54" s="17" t="s">
        <v>156</v>
      </c>
      <c r="G54">
        <v>4883</v>
      </c>
      <c r="H54">
        <v>20</v>
      </c>
      <c r="I54" s="19">
        <v>20000000</v>
      </c>
      <c r="J54" s="15">
        <v>1000000</v>
      </c>
      <c r="K54" s="17">
        <v>20</v>
      </c>
      <c r="L54" s="17"/>
      <c r="M54" s="17" t="s">
        <v>128</v>
      </c>
      <c r="N54" s="17" t="s">
        <v>157</v>
      </c>
      <c r="O54" s="17" t="s">
        <v>130</v>
      </c>
      <c r="P54" s="17" t="s">
        <v>203</v>
      </c>
      <c r="Q54" s="17" t="s">
        <v>66</v>
      </c>
      <c r="R54" s="17" t="s">
        <v>132</v>
      </c>
      <c r="S54" s="17">
        <v>3</v>
      </c>
      <c r="T54">
        <v>488303</v>
      </c>
      <c r="U54">
        <v>1</v>
      </c>
      <c r="V54" s="17" t="s">
        <v>212</v>
      </c>
      <c r="W54" s="14">
        <v>44621</v>
      </c>
      <c r="X54" s="17">
        <v>17</v>
      </c>
      <c r="Y54" s="20">
        <v>44638</v>
      </c>
      <c r="Z54" s="21">
        <v>44628</v>
      </c>
      <c r="AA54" s="14">
        <v>27</v>
      </c>
      <c r="AB54" s="20">
        <v>44655</v>
      </c>
      <c r="AC54" s="21">
        <v>44657</v>
      </c>
      <c r="AD54" s="14">
        <v>14</v>
      </c>
      <c r="AE54" s="20">
        <v>44671</v>
      </c>
      <c r="AF54" s="21">
        <v>44678</v>
      </c>
      <c r="AG54" s="14">
        <v>15</v>
      </c>
      <c r="AH54" s="20">
        <v>44693</v>
      </c>
      <c r="AI54" s="21">
        <v>8</v>
      </c>
      <c r="AJ54" s="14"/>
      <c r="AK54" s="21"/>
      <c r="AL54" s="14"/>
      <c r="AM54" s="14"/>
      <c r="AN54" s="19"/>
      <c r="AO54" s="19"/>
      <c r="AP54" s="19">
        <v>2000000</v>
      </c>
      <c r="AQ54" s="19"/>
      <c r="AR54" s="19"/>
      <c r="AS54" s="19">
        <v>18000000</v>
      </c>
      <c r="AT54" s="19"/>
      <c r="AU54" s="19"/>
      <c r="AV54" s="19"/>
      <c r="AW54" s="19"/>
      <c r="AX54" s="19"/>
      <c r="AY54" s="19"/>
      <c r="AZ54" s="15">
        <f t="shared" si="0"/>
        <v>20000000</v>
      </c>
      <c r="BA54" s="15">
        <f t="shared" si="1"/>
        <v>20000000</v>
      </c>
      <c r="BB54" t="str">
        <f t="shared" si="2"/>
        <v>OK</v>
      </c>
      <c r="BC54">
        <f t="shared" si="3"/>
        <v>2</v>
      </c>
      <c r="BE54" s="17"/>
    </row>
    <row r="55" spans="1:57" ht="45" hidden="1">
      <c r="A55" s="17"/>
      <c r="B55" s="17" t="s">
        <v>16</v>
      </c>
      <c r="C55" s="17" t="s">
        <v>192</v>
      </c>
      <c r="D55" s="17" t="s">
        <v>202</v>
      </c>
      <c r="E55" s="17" t="s">
        <v>8</v>
      </c>
      <c r="F55" s="17" t="s">
        <v>160</v>
      </c>
      <c r="G55">
        <v>4881</v>
      </c>
      <c r="H55">
        <v>35</v>
      </c>
      <c r="I55" s="19">
        <v>35000000</v>
      </c>
      <c r="J55" s="15">
        <v>1000000</v>
      </c>
      <c r="K55" s="17">
        <v>35</v>
      </c>
      <c r="L55" s="17"/>
      <c r="M55" s="17" t="s">
        <v>128</v>
      </c>
      <c r="N55" s="17" t="s">
        <v>157</v>
      </c>
      <c r="O55" s="17" t="s">
        <v>130</v>
      </c>
      <c r="P55" s="44" t="s">
        <v>213</v>
      </c>
      <c r="Q55" s="17" t="s">
        <v>66</v>
      </c>
      <c r="R55" s="17" t="s">
        <v>132</v>
      </c>
      <c r="S55" s="17">
        <v>1</v>
      </c>
      <c r="T55">
        <v>488101</v>
      </c>
      <c r="U55">
        <v>1</v>
      </c>
      <c r="V55" s="17" t="s">
        <v>214</v>
      </c>
      <c r="W55" s="14">
        <v>44621</v>
      </c>
      <c r="X55" s="17">
        <v>17</v>
      </c>
      <c r="Y55" s="20">
        <v>44638</v>
      </c>
      <c r="Z55" s="21">
        <v>44623</v>
      </c>
      <c r="AA55" s="14">
        <v>20</v>
      </c>
      <c r="AB55" s="20">
        <v>44643</v>
      </c>
      <c r="AC55" s="21">
        <v>44645</v>
      </c>
      <c r="AD55" s="14">
        <v>14</v>
      </c>
      <c r="AE55" s="20">
        <v>44659</v>
      </c>
      <c r="AF55" s="21">
        <v>44671</v>
      </c>
      <c r="AG55" s="14">
        <v>15</v>
      </c>
      <c r="AH55" s="20">
        <v>44686</v>
      </c>
      <c r="AI55" s="21">
        <v>8</v>
      </c>
      <c r="AJ55" s="14"/>
      <c r="AK55" s="21"/>
      <c r="AL55" s="14"/>
      <c r="AM55" s="14"/>
      <c r="AN55" s="19"/>
      <c r="AO55" s="19"/>
      <c r="AP55" s="19">
        <v>3500000</v>
      </c>
      <c r="AQ55" s="19"/>
      <c r="AR55" s="19"/>
      <c r="AS55" s="19">
        <v>31500000</v>
      </c>
      <c r="AT55" s="19"/>
      <c r="AU55" s="19"/>
      <c r="AV55" s="19"/>
      <c r="AW55" s="19"/>
      <c r="AX55" s="19"/>
      <c r="AY55" s="19"/>
      <c r="AZ55" s="15">
        <f t="shared" si="0"/>
        <v>35000000</v>
      </c>
      <c r="BA55" s="15">
        <f t="shared" si="1"/>
        <v>35000000</v>
      </c>
      <c r="BB55" t="str">
        <f t="shared" si="2"/>
        <v>OK</v>
      </c>
      <c r="BC55">
        <f t="shared" si="3"/>
        <v>2</v>
      </c>
      <c r="BE55" s="17"/>
    </row>
    <row r="56" spans="1:57" ht="45" hidden="1">
      <c r="A56" s="17"/>
      <c r="B56" s="17" t="s">
        <v>16</v>
      </c>
      <c r="C56" s="17" t="s">
        <v>205</v>
      </c>
      <c r="D56" s="17" t="s">
        <v>215</v>
      </c>
      <c r="E56" s="17" t="s">
        <v>8</v>
      </c>
      <c r="F56" s="17" t="s">
        <v>160</v>
      </c>
      <c r="G56">
        <v>4881</v>
      </c>
      <c r="H56">
        <v>12</v>
      </c>
      <c r="I56" s="19">
        <v>12000000</v>
      </c>
      <c r="J56" s="15">
        <v>1000000</v>
      </c>
      <c r="K56" s="17">
        <v>12</v>
      </c>
      <c r="L56" s="17"/>
      <c r="M56" s="17" t="s">
        <v>128</v>
      </c>
      <c r="N56" s="17" t="s">
        <v>157</v>
      </c>
      <c r="O56" s="17" t="s">
        <v>130</v>
      </c>
      <c r="P56" s="44" t="s">
        <v>213</v>
      </c>
      <c r="Q56" s="17" t="s">
        <v>66</v>
      </c>
      <c r="R56" s="17" t="s">
        <v>132</v>
      </c>
      <c r="S56" s="17">
        <v>1</v>
      </c>
      <c r="T56">
        <v>488101</v>
      </c>
      <c r="U56">
        <v>1</v>
      </c>
      <c r="V56" s="17" t="s">
        <v>214</v>
      </c>
      <c r="W56" s="14">
        <v>44621</v>
      </c>
      <c r="X56" s="17">
        <v>17</v>
      </c>
      <c r="Y56" s="20">
        <v>44638</v>
      </c>
      <c r="Z56" s="21">
        <v>44623</v>
      </c>
      <c r="AA56" s="14">
        <v>20</v>
      </c>
      <c r="AB56" s="20">
        <v>44643</v>
      </c>
      <c r="AC56" s="21">
        <v>44645</v>
      </c>
      <c r="AD56" s="14">
        <v>14</v>
      </c>
      <c r="AE56" s="20">
        <v>44659</v>
      </c>
      <c r="AF56" s="21">
        <v>44671</v>
      </c>
      <c r="AG56" s="14">
        <v>15</v>
      </c>
      <c r="AH56" s="20">
        <v>44686</v>
      </c>
      <c r="AI56" s="21">
        <v>8</v>
      </c>
      <c r="AJ56" s="14"/>
      <c r="AK56" s="21"/>
      <c r="AL56" s="14"/>
      <c r="AM56" s="14"/>
      <c r="AN56" s="19"/>
      <c r="AO56" s="19"/>
      <c r="AP56" s="19">
        <v>1200000</v>
      </c>
      <c r="AQ56" s="19"/>
      <c r="AR56" s="19"/>
      <c r="AS56" s="19">
        <v>10800000</v>
      </c>
      <c r="AT56" s="19"/>
      <c r="AU56" s="19"/>
      <c r="AV56" s="19"/>
      <c r="AW56" s="19"/>
      <c r="AX56" s="19"/>
      <c r="AY56" s="19"/>
      <c r="AZ56" s="15">
        <f t="shared" si="0"/>
        <v>12000000</v>
      </c>
      <c r="BA56" s="15">
        <f t="shared" si="1"/>
        <v>12000000</v>
      </c>
      <c r="BB56" t="str">
        <f t="shared" si="2"/>
        <v>OK</v>
      </c>
      <c r="BC56">
        <f t="shared" si="3"/>
        <v>2</v>
      </c>
      <c r="BE56" s="17"/>
    </row>
    <row r="57" spans="1:57" ht="45" hidden="1">
      <c r="A57" s="17"/>
      <c r="B57" s="17" t="s">
        <v>16</v>
      </c>
      <c r="C57" s="17" t="s">
        <v>206</v>
      </c>
      <c r="D57" s="17" t="s">
        <v>215</v>
      </c>
      <c r="E57" s="17" t="s">
        <v>8</v>
      </c>
      <c r="F57" s="17" t="s">
        <v>160</v>
      </c>
      <c r="G57">
        <v>4881</v>
      </c>
      <c r="H57">
        <v>10</v>
      </c>
      <c r="I57" s="19">
        <v>10000000</v>
      </c>
      <c r="J57" s="15">
        <v>1000000</v>
      </c>
      <c r="K57" s="17">
        <v>10</v>
      </c>
      <c r="L57" s="17"/>
      <c r="M57" s="17" t="s">
        <v>128</v>
      </c>
      <c r="N57" s="17" t="s">
        <v>157</v>
      </c>
      <c r="O57" s="17" t="s">
        <v>130</v>
      </c>
      <c r="P57" s="44" t="s">
        <v>213</v>
      </c>
      <c r="Q57" s="17" t="s">
        <v>66</v>
      </c>
      <c r="R57" s="17" t="s">
        <v>132</v>
      </c>
      <c r="S57" s="17">
        <v>1</v>
      </c>
      <c r="T57">
        <v>488101</v>
      </c>
      <c r="U57">
        <v>1</v>
      </c>
      <c r="V57" s="17" t="s">
        <v>214</v>
      </c>
      <c r="W57" s="14">
        <v>44621</v>
      </c>
      <c r="X57" s="17">
        <v>17</v>
      </c>
      <c r="Y57" s="20">
        <v>44638</v>
      </c>
      <c r="Z57" s="21">
        <v>44623</v>
      </c>
      <c r="AA57" s="14">
        <v>20</v>
      </c>
      <c r="AB57" s="20">
        <v>44643</v>
      </c>
      <c r="AC57" s="21">
        <v>44645</v>
      </c>
      <c r="AD57" s="14">
        <v>14</v>
      </c>
      <c r="AE57" s="20">
        <v>44659</v>
      </c>
      <c r="AF57" s="21">
        <v>44671</v>
      </c>
      <c r="AG57" s="14">
        <v>15</v>
      </c>
      <c r="AH57" s="20">
        <v>44686</v>
      </c>
      <c r="AI57" s="21">
        <v>8</v>
      </c>
      <c r="AJ57" s="14"/>
      <c r="AK57" s="21"/>
      <c r="AL57" s="14"/>
      <c r="AM57" s="14"/>
      <c r="AN57" s="19"/>
      <c r="AO57" s="19"/>
      <c r="AP57" s="19">
        <v>1000000</v>
      </c>
      <c r="AQ57" s="19"/>
      <c r="AR57" s="19"/>
      <c r="AS57" s="19">
        <v>9000000</v>
      </c>
      <c r="AT57" s="19"/>
      <c r="AU57" s="19"/>
      <c r="AV57" s="19"/>
      <c r="AW57" s="19"/>
      <c r="AX57" s="19"/>
      <c r="AY57" s="19"/>
      <c r="AZ57" s="15">
        <f t="shared" si="0"/>
        <v>10000000</v>
      </c>
      <c r="BA57" s="15">
        <f t="shared" si="1"/>
        <v>10000000</v>
      </c>
      <c r="BB57" t="str">
        <f t="shared" si="2"/>
        <v>OK</v>
      </c>
      <c r="BC57">
        <f t="shared" si="3"/>
        <v>2</v>
      </c>
      <c r="BE57" s="17"/>
    </row>
    <row r="58" spans="1:57" ht="45" hidden="1">
      <c r="A58" s="17"/>
      <c r="B58" s="17" t="s">
        <v>16</v>
      </c>
      <c r="C58" s="17" t="s">
        <v>216</v>
      </c>
      <c r="D58" s="17" t="s">
        <v>215</v>
      </c>
      <c r="E58" s="17" t="s">
        <v>8</v>
      </c>
      <c r="F58" s="17" t="s">
        <v>160</v>
      </c>
      <c r="G58">
        <v>4881</v>
      </c>
      <c r="H58">
        <v>5</v>
      </c>
      <c r="I58" s="19">
        <v>5000000</v>
      </c>
      <c r="J58" s="15">
        <v>1000000</v>
      </c>
      <c r="K58" s="17">
        <v>5</v>
      </c>
      <c r="L58" s="17"/>
      <c r="M58" s="17" t="s">
        <v>128</v>
      </c>
      <c r="N58" s="17" t="s">
        <v>157</v>
      </c>
      <c r="O58" s="17" t="s">
        <v>130</v>
      </c>
      <c r="P58" s="44" t="s">
        <v>213</v>
      </c>
      <c r="Q58" s="17" t="s">
        <v>66</v>
      </c>
      <c r="R58" s="17" t="s">
        <v>132</v>
      </c>
      <c r="S58" s="17">
        <v>1</v>
      </c>
      <c r="T58">
        <v>488101</v>
      </c>
      <c r="U58">
        <v>1</v>
      </c>
      <c r="V58" s="17" t="s">
        <v>214</v>
      </c>
      <c r="W58" s="14">
        <v>44621</v>
      </c>
      <c r="X58" s="17">
        <v>17</v>
      </c>
      <c r="Y58" s="20">
        <v>44638</v>
      </c>
      <c r="Z58" s="21">
        <v>44623</v>
      </c>
      <c r="AA58" s="14">
        <v>20</v>
      </c>
      <c r="AB58" s="20">
        <v>44643</v>
      </c>
      <c r="AC58" s="21">
        <v>44645</v>
      </c>
      <c r="AD58" s="14">
        <v>14</v>
      </c>
      <c r="AE58" s="20">
        <v>44659</v>
      </c>
      <c r="AF58" s="21">
        <v>44671</v>
      </c>
      <c r="AG58" s="14">
        <v>15</v>
      </c>
      <c r="AH58" s="20">
        <v>44686</v>
      </c>
      <c r="AI58" s="21">
        <v>8</v>
      </c>
      <c r="AJ58" s="14"/>
      <c r="AK58" s="21"/>
      <c r="AL58" s="14"/>
      <c r="AM58" s="14"/>
      <c r="AN58" s="19"/>
      <c r="AO58" s="19"/>
      <c r="AP58" s="19">
        <v>500000</v>
      </c>
      <c r="AQ58" s="19"/>
      <c r="AR58" s="19"/>
      <c r="AS58" s="19">
        <v>4500000</v>
      </c>
      <c r="AT58" s="19"/>
      <c r="AU58" s="19"/>
      <c r="AV58" s="19"/>
      <c r="AW58" s="19"/>
      <c r="AX58" s="19"/>
      <c r="AY58" s="19"/>
      <c r="AZ58" s="15">
        <f t="shared" si="0"/>
        <v>5000000</v>
      </c>
      <c r="BA58" s="15">
        <f t="shared" si="1"/>
        <v>5000000</v>
      </c>
      <c r="BB58" t="str">
        <f t="shared" si="2"/>
        <v>OK</v>
      </c>
      <c r="BC58">
        <f t="shared" si="3"/>
        <v>2</v>
      </c>
      <c r="BE58" s="17"/>
    </row>
    <row r="59" spans="1:57" ht="45" hidden="1">
      <c r="A59" s="17"/>
      <c r="B59" s="17" t="s">
        <v>16</v>
      </c>
      <c r="C59" s="17" t="s">
        <v>197</v>
      </c>
      <c r="D59" s="17" t="s">
        <v>217</v>
      </c>
      <c r="E59" s="17" t="s">
        <v>8</v>
      </c>
      <c r="F59" s="17" t="s">
        <v>160</v>
      </c>
      <c r="G59">
        <v>4881</v>
      </c>
      <c r="H59">
        <v>30</v>
      </c>
      <c r="I59" s="19">
        <v>30000000</v>
      </c>
      <c r="J59" s="15">
        <v>1000000</v>
      </c>
      <c r="K59" s="17">
        <v>30</v>
      </c>
      <c r="L59" s="17"/>
      <c r="M59" s="17" t="s">
        <v>128</v>
      </c>
      <c r="N59" s="17" t="s">
        <v>157</v>
      </c>
      <c r="O59" s="17" t="s">
        <v>130</v>
      </c>
      <c r="P59" s="44" t="s">
        <v>213</v>
      </c>
      <c r="Q59" s="17" t="s">
        <v>66</v>
      </c>
      <c r="R59" s="17" t="s">
        <v>132</v>
      </c>
      <c r="S59" s="17">
        <v>1</v>
      </c>
      <c r="T59">
        <v>488101</v>
      </c>
      <c r="U59">
        <v>2</v>
      </c>
      <c r="V59" s="17" t="s">
        <v>218</v>
      </c>
      <c r="W59" s="14">
        <v>44621</v>
      </c>
      <c r="X59" s="17">
        <v>17</v>
      </c>
      <c r="Y59" s="20">
        <v>44638</v>
      </c>
      <c r="Z59" s="21">
        <v>44623</v>
      </c>
      <c r="AA59" s="14">
        <v>20</v>
      </c>
      <c r="AB59" s="20">
        <v>44643</v>
      </c>
      <c r="AC59" s="21">
        <v>44645</v>
      </c>
      <c r="AD59" s="14">
        <v>14</v>
      </c>
      <c r="AE59" s="20">
        <v>44659</v>
      </c>
      <c r="AF59" s="21">
        <v>44671</v>
      </c>
      <c r="AG59" s="14">
        <v>15</v>
      </c>
      <c r="AH59" s="20">
        <v>44686</v>
      </c>
      <c r="AI59" s="21">
        <v>8</v>
      </c>
      <c r="AJ59" s="14"/>
      <c r="AK59" s="21"/>
      <c r="AL59" s="14"/>
      <c r="AM59" s="14"/>
      <c r="AN59" s="19"/>
      <c r="AO59" s="19"/>
      <c r="AP59" s="19">
        <v>3000000</v>
      </c>
      <c r="AQ59" s="19"/>
      <c r="AR59" s="19"/>
      <c r="AS59" s="19">
        <v>27000000</v>
      </c>
      <c r="AT59" s="19"/>
      <c r="AU59" s="19"/>
      <c r="AV59" s="19"/>
      <c r="AW59" s="19"/>
      <c r="AX59" s="19"/>
      <c r="AY59" s="19"/>
      <c r="AZ59" s="15">
        <f t="shared" si="0"/>
        <v>30000000</v>
      </c>
      <c r="BA59" s="15">
        <f t="shared" si="1"/>
        <v>30000000</v>
      </c>
      <c r="BB59" t="str">
        <f t="shared" si="2"/>
        <v>OK</v>
      </c>
      <c r="BC59">
        <f t="shared" si="3"/>
        <v>2</v>
      </c>
      <c r="BE59" s="17"/>
    </row>
    <row r="60" spans="1:57" ht="45" hidden="1">
      <c r="A60" s="17"/>
      <c r="B60" s="17" t="s">
        <v>16</v>
      </c>
      <c r="C60" s="17" t="s">
        <v>209</v>
      </c>
      <c r="D60" s="17" t="s">
        <v>217</v>
      </c>
      <c r="E60" s="17" t="s">
        <v>8</v>
      </c>
      <c r="F60" s="17" t="s">
        <v>160</v>
      </c>
      <c r="G60">
        <v>4881</v>
      </c>
      <c r="H60">
        <v>15</v>
      </c>
      <c r="I60" s="19">
        <v>15000000</v>
      </c>
      <c r="J60" s="15">
        <v>1000000</v>
      </c>
      <c r="K60" s="17">
        <v>15</v>
      </c>
      <c r="L60" s="17"/>
      <c r="M60" s="17" t="s">
        <v>128</v>
      </c>
      <c r="N60" s="17" t="s">
        <v>157</v>
      </c>
      <c r="O60" s="17" t="s">
        <v>130</v>
      </c>
      <c r="P60" s="44" t="s">
        <v>213</v>
      </c>
      <c r="Q60" s="17" t="s">
        <v>66</v>
      </c>
      <c r="R60" s="17" t="s">
        <v>132</v>
      </c>
      <c r="S60" s="17">
        <v>1</v>
      </c>
      <c r="T60">
        <v>488101</v>
      </c>
      <c r="U60">
        <v>2</v>
      </c>
      <c r="V60" s="17" t="s">
        <v>218</v>
      </c>
      <c r="W60" s="14">
        <v>44621</v>
      </c>
      <c r="X60" s="17">
        <v>17</v>
      </c>
      <c r="Y60" s="20">
        <v>44638</v>
      </c>
      <c r="Z60" s="21">
        <v>44623</v>
      </c>
      <c r="AA60" s="14">
        <v>20</v>
      </c>
      <c r="AB60" s="20">
        <v>44643</v>
      </c>
      <c r="AC60" s="21">
        <v>44645</v>
      </c>
      <c r="AD60" s="14">
        <v>14</v>
      </c>
      <c r="AE60" s="20">
        <v>44659</v>
      </c>
      <c r="AF60" s="21">
        <v>44671</v>
      </c>
      <c r="AG60" s="14">
        <v>15</v>
      </c>
      <c r="AH60" s="20">
        <v>44686</v>
      </c>
      <c r="AI60" s="21">
        <v>8</v>
      </c>
      <c r="AJ60" s="14"/>
      <c r="AK60" s="21"/>
      <c r="AL60" s="14"/>
      <c r="AM60" s="14"/>
      <c r="AN60" s="19"/>
      <c r="AO60" s="19"/>
      <c r="AP60" s="19">
        <v>1500000</v>
      </c>
      <c r="AQ60" s="19"/>
      <c r="AR60" s="19"/>
      <c r="AS60" s="19">
        <v>13500000</v>
      </c>
      <c r="AT60" s="19"/>
      <c r="AU60" s="19"/>
      <c r="AV60" s="19"/>
      <c r="AW60" s="19"/>
      <c r="AX60" s="19"/>
      <c r="AY60" s="19"/>
      <c r="AZ60" s="15">
        <f t="shared" si="0"/>
        <v>15000000</v>
      </c>
      <c r="BA60" s="15">
        <f t="shared" si="1"/>
        <v>15000000</v>
      </c>
      <c r="BB60" t="str">
        <f t="shared" si="2"/>
        <v>OK</v>
      </c>
      <c r="BC60">
        <f t="shared" si="3"/>
        <v>2</v>
      </c>
      <c r="BE60" s="17"/>
    </row>
    <row r="61" spans="1:57" ht="45" hidden="1">
      <c r="A61" s="17"/>
      <c r="B61" s="17" t="s">
        <v>16</v>
      </c>
      <c r="C61" s="17" t="s">
        <v>210</v>
      </c>
      <c r="D61" s="17" t="s">
        <v>211</v>
      </c>
      <c r="E61" s="17" t="s">
        <v>8</v>
      </c>
      <c r="F61" s="17" t="s">
        <v>160</v>
      </c>
      <c r="G61">
        <v>4881</v>
      </c>
      <c r="H61">
        <v>12</v>
      </c>
      <c r="I61" s="19">
        <v>12000000</v>
      </c>
      <c r="J61" s="15">
        <v>1000000</v>
      </c>
      <c r="K61" s="17">
        <v>12</v>
      </c>
      <c r="L61" s="17"/>
      <c r="M61" s="17" t="s">
        <v>128</v>
      </c>
      <c r="N61" s="17" t="s">
        <v>157</v>
      </c>
      <c r="O61" s="17" t="s">
        <v>130</v>
      </c>
      <c r="P61" s="44" t="s">
        <v>213</v>
      </c>
      <c r="Q61" s="17" t="s">
        <v>66</v>
      </c>
      <c r="R61" s="17" t="s">
        <v>132</v>
      </c>
      <c r="S61" s="17">
        <v>1</v>
      </c>
      <c r="T61">
        <v>488101</v>
      </c>
      <c r="U61">
        <v>3</v>
      </c>
      <c r="V61" s="17" t="s">
        <v>219</v>
      </c>
      <c r="W61" s="14">
        <v>44621</v>
      </c>
      <c r="X61" s="17">
        <v>17</v>
      </c>
      <c r="Y61" s="20">
        <v>44638</v>
      </c>
      <c r="Z61" s="21">
        <v>44623</v>
      </c>
      <c r="AA61" s="14">
        <v>20</v>
      </c>
      <c r="AB61" s="20">
        <v>44643</v>
      </c>
      <c r="AC61" s="21">
        <v>44645</v>
      </c>
      <c r="AD61" s="14">
        <v>14</v>
      </c>
      <c r="AE61" s="20">
        <v>44659</v>
      </c>
      <c r="AF61" s="21">
        <v>44671</v>
      </c>
      <c r="AG61" s="14">
        <v>15</v>
      </c>
      <c r="AH61" s="20">
        <v>44686</v>
      </c>
      <c r="AI61" s="21">
        <v>8</v>
      </c>
      <c r="AJ61" s="14"/>
      <c r="AK61" s="21"/>
      <c r="AL61" s="14"/>
      <c r="AM61" s="14"/>
      <c r="AN61" s="19"/>
      <c r="AO61" s="19"/>
      <c r="AP61" s="19">
        <v>1200000</v>
      </c>
      <c r="AQ61" s="19"/>
      <c r="AR61" s="19"/>
      <c r="AS61" s="19">
        <v>10800000</v>
      </c>
      <c r="AT61" s="19"/>
      <c r="AU61" s="19"/>
      <c r="AV61" s="19"/>
      <c r="AW61" s="19"/>
      <c r="AX61" s="19"/>
      <c r="AY61" s="19"/>
      <c r="AZ61" s="15">
        <f t="shared" si="0"/>
        <v>12000000</v>
      </c>
      <c r="BA61" s="15">
        <f t="shared" si="1"/>
        <v>12000000</v>
      </c>
      <c r="BB61" t="str">
        <f t="shared" si="2"/>
        <v>OK</v>
      </c>
      <c r="BC61">
        <f t="shared" si="3"/>
        <v>2</v>
      </c>
      <c r="BE61" s="17"/>
    </row>
    <row r="62" spans="1:57" ht="45" hidden="1">
      <c r="A62" s="17"/>
      <c r="B62" s="17" t="s">
        <v>16</v>
      </c>
      <c r="C62" s="17" t="s">
        <v>195</v>
      </c>
      <c r="D62" s="17" t="s">
        <v>211</v>
      </c>
      <c r="E62" s="17" t="s">
        <v>8</v>
      </c>
      <c r="F62" s="17" t="s">
        <v>160</v>
      </c>
      <c r="G62">
        <v>4881</v>
      </c>
      <c r="H62">
        <v>25</v>
      </c>
      <c r="I62" s="19">
        <v>25000000</v>
      </c>
      <c r="J62" s="15">
        <v>1000000</v>
      </c>
      <c r="K62" s="17">
        <v>25</v>
      </c>
      <c r="L62" s="17"/>
      <c r="M62" s="17" t="s">
        <v>128</v>
      </c>
      <c r="N62" s="17" t="s">
        <v>157</v>
      </c>
      <c r="O62" s="17" t="s">
        <v>130</v>
      </c>
      <c r="P62" s="44" t="s">
        <v>213</v>
      </c>
      <c r="Q62" s="17" t="s">
        <v>66</v>
      </c>
      <c r="R62" s="17" t="s">
        <v>132</v>
      </c>
      <c r="S62" s="17">
        <v>1</v>
      </c>
      <c r="T62">
        <v>488101</v>
      </c>
      <c r="U62">
        <v>3</v>
      </c>
      <c r="V62" s="17" t="s">
        <v>219</v>
      </c>
      <c r="W62" s="14">
        <v>44621</v>
      </c>
      <c r="X62" s="17">
        <v>17</v>
      </c>
      <c r="Y62" s="20">
        <v>44638</v>
      </c>
      <c r="Z62" s="21">
        <v>44623</v>
      </c>
      <c r="AA62" s="14">
        <v>20</v>
      </c>
      <c r="AB62" s="20">
        <v>44643</v>
      </c>
      <c r="AC62" s="21">
        <v>44645</v>
      </c>
      <c r="AD62" s="14">
        <v>14</v>
      </c>
      <c r="AE62" s="20">
        <v>44659</v>
      </c>
      <c r="AF62" s="21">
        <v>44671</v>
      </c>
      <c r="AG62" s="14">
        <v>15</v>
      </c>
      <c r="AH62" s="20">
        <v>44686</v>
      </c>
      <c r="AI62" s="21">
        <v>8</v>
      </c>
      <c r="AJ62" s="14"/>
      <c r="AK62" s="21"/>
      <c r="AL62" s="14"/>
      <c r="AM62" s="14"/>
      <c r="AN62" s="19"/>
      <c r="AO62" s="19"/>
      <c r="AP62" s="19">
        <v>2500000</v>
      </c>
      <c r="AQ62" s="19"/>
      <c r="AR62" s="19"/>
      <c r="AS62" s="19">
        <v>22500000</v>
      </c>
      <c r="AT62" s="19"/>
      <c r="AU62" s="19"/>
      <c r="AV62" s="19"/>
      <c r="AW62" s="19"/>
      <c r="AX62" s="19"/>
      <c r="AY62" s="19"/>
      <c r="AZ62" s="15">
        <f t="shared" si="0"/>
        <v>25000000</v>
      </c>
      <c r="BA62" s="15">
        <f t="shared" si="1"/>
        <v>25000000</v>
      </c>
      <c r="BB62" t="str">
        <f t="shared" si="2"/>
        <v>OK</v>
      </c>
      <c r="BC62">
        <f t="shared" si="3"/>
        <v>2</v>
      </c>
      <c r="BE62" s="17"/>
    </row>
    <row r="63" spans="1:57" ht="45" hidden="1">
      <c r="A63" s="17"/>
      <c r="B63" s="17" t="s">
        <v>16</v>
      </c>
      <c r="C63" s="17" t="s">
        <v>170</v>
      </c>
      <c r="D63" s="17" t="s">
        <v>220</v>
      </c>
      <c r="E63" s="17" t="s">
        <v>8</v>
      </c>
      <c r="F63" s="17" t="s">
        <v>172</v>
      </c>
      <c r="G63">
        <v>4889</v>
      </c>
      <c r="H63">
        <v>25</v>
      </c>
      <c r="I63" s="19">
        <v>25000000</v>
      </c>
      <c r="J63" s="15">
        <v>1000000</v>
      </c>
      <c r="K63" s="17">
        <v>25</v>
      </c>
      <c r="L63" s="17"/>
      <c r="M63" s="17" t="s">
        <v>151</v>
      </c>
      <c r="N63" s="17" t="s">
        <v>157</v>
      </c>
      <c r="O63" s="17" t="s">
        <v>130</v>
      </c>
      <c r="P63" s="44" t="s">
        <v>221</v>
      </c>
      <c r="Q63" s="17" t="s">
        <v>64</v>
      </c>
      <c r="R63" s="17" t="s">
        <v>132</v>
      </c>
      <c r="S63" s="17">
        <v>4</v>
      </c>
      <c r="T63">
        <v>488904</v>
      </c>
      <c r="U63">
        <v>1</v>
      </c>
      <c r="V63" s="17" t="s">
        <v>222</v>
      </c>
      <c r="X63" s="17"/>
      <c r="Y63" s="20" t="s">
        <v>134</v>
      </c>
      <c r="Z63" s="21">
        <v>44806</v>
      </c>
      <c r="AA63" s="14">
        <v>11</v>
      </c>
      <c r="AB63" s="20">
        <v>44817</v>
      </c>
      <c r="AC63" s="21">
        <v>44818</v>
      </c>
      <c r="AD63" s="14">
        <v>9</v>
      </c>
      <c r="AE63" s="20">
        <v>44827</v>
      </c>
      <c r="AF63" s="21">
        <v>44830</v>
      </c>
      <c r="AG63" s="14">
        <v>18</v>
      </c>
      <c r="AH63" s="20">
        <v>44848</v>
      </c>
      <c r="AI63" s="21">
        <v>5</v>
      </c>
      <c r="AJ63" s="14"/>
      <c r="AK63" s="21"/>
      <c r="AL63" s="14"/>
      <c r="AM63" s="14"/>
      <c r="AN63" s="19"/>
      <c r="AO63" s="19"/>
      <c r="AP63" s="19"/>
      <c r="AQ63" s="19"/>
      <c r="AR63" s="19"/>
      <c r="AS63" s="19"/>
      <c r="AT63" s="19"/>
      <c r="AU63" s="19">
        <v>25000000</v>
      </c>
      <c r="AV63" s="19"/>
      <c r="AW63" s="19"/>
      <c r="AX63" s="19"/>
      <c r="AY63" s="19"/>
      <c r="AZ63" s="15">
        <f t="shared" si="0"/>
        <v>25000000</v>
      </c>
      <c r="BA63" s="15">
        <f t="shared" si="1"/>
        <v>25000000</v>
      </c>
      <c r="BB63" t="str">
        <f t="shared" si="2"/>
        <v>OK</v>
      </c>
      <c r="BC63">
        <f t="shared" si="3"/>
        <v>1</v>
      </c>
      <c r="BE63" s="17"/>
    </row>
    <row r="64" spans="1:57" ht="45" hidden="1">
      <c r="A64" s="17"/>
      <c r="B64" s="17" t="s">
        <v>16</v>
      </c>
      <c r="C64" s="17" t="s">
        <v>192</v>
      </c>
      <c r="D64" s="17" t="s">
        <v>223</v>
      </c>
      <c r="E64" s="17" t="s">
        <v>9</v>
      </c>
      <c r="F64" s="17" t="s">
        <v>175</v>
      </c>
      <c r="G64">
        <v>5811</v>
      </c>
      <c r="H64">
        <v>40</v>
      </c>
      <c r="I64" s="19">
        <v>35400000</v>
      </c>
      <c r="J64" s="15">
        <v>885000</v>
      </c>
      <c r="K64" s="17">
        <v>40</v>
      </c>
      <c r="L64" s="17"/>
      <c r="M64" s="17" t="s">
        <v>151</v>
      </c>
      <c r="N64" s="17" t="s">
        <v>157</v>
      </c>
      <c r="O64" s="17" t="s">
        <v>130</v>
      </c>
      <c r="P64" s="44" t="s">
        <v>224</v>
      </c>
      <c r="Q64" s="17" t="s">
        <v>64</v>
      </c>
      <c r="R64" s="17" t="s">
        <v>132</v>
      </c>
      <c r="S64" s="17">
        <v>1</v>
      </c>
      <c r="T64">
        <v>581101</v>
      </c>
      <c r="U64">
        <v>1</v>
      </c>
      <c r="V64" s="17" t="s">
        <v>225</v>
      </c>
      <c r="X64" s="17"/>
      <c r="Y64" s="20" t="s">
        <v>134</v>
      </c>
      <c r="Z64" s="21">
        <v>44585</v>
      </c>
      <c r="AA64" s="14">
        <v>11</v>
      </c>
      <c r="AB64" s="20">
        <v>44596</v>
      </c>
      <c r="AC64" s="21">
        <v>44599</v>
      </c>
      <c r="AD64" s="14">
        <v>11</v>
      </c>
      <c r="AE64" s="20">
        <v>44610</v>
      </c>
      <c r="AF64" s="21">
        <v>44613</v>
      </c>
      <c r="AG64" s="14">
        <v>18</v>
      </c>
      <c r="AH64" s="20">
        <v>44631</v>
      </c>
      <c r="AI64" s="21">
        <v>8</v>
      </c>
      <c r="AJ64" s="14"/>
      <c r="AK64" s="21"/>
      <c r="AL64" s="14"/>
      <c r="AM64" s="14"/>
      <c r="AN64" s="19">
        <v>3540000</v>
      </c>
      <c r="AO64" s="19"/>
      <c r="AP64" s="19"/>
      <c r="AQ64" s="19">
        <v>31860000</v>
      </c>
      <c r="AR64" s="19"/>
      <c r="AS64" s="19"/>
      <c r="AT64" s="19"/>
      <c r="AU64" s="19"/>
      <c r="AV64" s="19"/>
      <c r="AW64" s="19"/>
      <c r="AX64" s="19"/>
      <c r="AY64" s="19"/>
      <c r="AZ64" s="15">
        <f t="shared" si="0"/>
        <v>35400000</v>
      </c>
      <c r="BA64" s="15">
        <f t="shared" si="1"/>
        <v>35400000</v>
      </c>
      <c r="BB64" t="str">
        <f t="shared" si="2"/>
        <v>OK</v>
      </c>
      <c r="BC64">
        <f t="shared" si="3"/>
        <v>2</v>
      </c>
      <c r="BE64" s="17"/>
    </row>
    <row r="65" spans="1:57" ht="45" hidden="1">
      <c r="A65" s="17"/>
      <c r="B65" s="17" t="s">
        <v>16</v>
      </c>
      <c r="C65" s="17" t="s">
        <v>197</v>
      </c>
      <c r="D65" s="17" t="s">
        <v>223</v>
      </c>
      <c r="E65" s="17" t="s">
        <v>9</v>
      </c>
      <c r="F65" s="17" t="s">
        <v>175</v>
      </c>
      <c r="G65">
        <v>5811</v>
      </c>
      <c r="H65">
        <v>25</v>
      </c>
      <c r="I65" s="19">
        <v>22125000</v>
      </c>
      <c r="J65" s="15">
        <v>885000</v>
      </c>
      <c r="K65" s="17">
        <v>25</v>
      </c>
      <c r="L65" s="17"/>
      <c r="M65" s="17" t="s">
        <v>151</v>
      </c>
      <c r="N65" s="17" t="s">
        <v>157</v>
      </c>
      <c r="O65" s="17" t="s">
        <v>130</v>
      </c>
      <c r="P65" s="44" t="s">
        <v>224</v>
      </c>
      <c r="Q65" s="17" t="s">
        <v>64</v>
      </c>
      <c r="R65" s="17" t="s">
        <v>132</v>
      </c>
      <c r="S65" s="17">
        <v>1</v>
      </c>
      <c r="T65">
        <v>581101</v>
      </c>
      <c r="U65">
        <v>1</v>
      </c>
      <c r="V65" s="17" t="s">
        <v>225</v>
      </c>
      <c r="X65" s="17"/>
      <c r="Y65" s="20" t="s">
        <v>134</v>
      </c>
      <c r="Z65" s="21">
        <v>44585</v>
      </c>
      <c r="AA65" s="14">
        <v>11</v>
      </c>
      <c r="AB65" s="20">
        <v>44596</v>
      </c>
      <c r="AC65" s="21">
        <v>44599</v>
      </c>
      <c r="AD65" s="14">
        <v>11</v>
      </c>
      <c r="AE65" s="20">
        <v>44610</v>
      </c>
      <c r="AF65" s="21">
        <v>44613</v>
      </c>
      <c r="AG65" s="14">
        <v>18</v>
      </c>
      <c r="AH65" s="20">
        <v>44631</v>
      </c>
      <c r="AI65" s="21">
        <v>8</v>
      </c>
      <c r="AJ65" s="14"/>
      <c r="AK65" s="21"/>
      <c r="AL65" s="14"/>
      <c r="AM65" s="14"/>
      <c r="AN65" s="19">
        <v>2212500</v>
      </c>
      <c r="AO65" s="19"/>
      <c r="AP65" s="19"/>
      <c r="AQ65" s="19">
        <v>19912500</v>
      </c>
      <c r="AR65" s="19"/>
      <c r="AS65" s="19"/>
      <c r="AT65" s="19"/>
      <c r="AU65" s="19"/>
      <c r="AV65" s="19"/>
      <c r="AW65" s="19"/>
      <c r="AX65" s="19"/>
      <c r="AY65" s="19"/>
      <c r="AZ65" s="15">
        <f t="shared" si="0"/>
        <v>22125000</v>
      </c>
      <c r="BA65" s="15">
        <f t="shared" si="1"/>
        <v>22125000</v>
      </c>
      <c r="BB65" t="str">
        <f t="shared" si="2"/>
        <v>OK</v>
      </c>
      <c r="BC65">
        <f t="shared" si="3"/>
        <v>2</v>
      </c>
      <c r="BE65" s="17"/>
    </row>
    <row r="66" spans="1:57" ht="30" hidden="1">
      <c r="A66" s="17"/>
      <c r="B66" s="17" t="s">
        <v>16</v>
      </c>
      <c r="C66" s="17" t="s">
        <v>192</v>
      </c>
      <c r="D66" s="17" t="s">
        <v>226</v>
      </c>
      <c r="E66" s="17" t="s">
        <v>9</v>
      </c>
      <c r="F66" s="17" t="s">
        <v>175</v>
      </c>
      <c r="G66">
        <v>5811</v>
      </c>
      <c r="H66">
        <v>50</v>
      </c>
      <c r="I66" s="19">
        <v>44250000</v>
      </c>
      <c r="J66" s="15">
        <v>885000</v>
      </c>
      <c r="K66" s="17">
        <v>50</v>
      </c>
      <c r="L66" s="17"/>
      <c r="M66" s="17" t="s">
        <v>151</v>
      </c>
      <c r="N66" s="17" t="s">
        <v>157</v>
      </c>
      <c r="O66" s="17" t="s">
        <v>130</v>
      </c>
      <c r="P66" s="44" t="s">
        <v>227</v>
      </c>
      <c r="Q66" s="17" t="s">
        <v>66</v>
      </c>
      <c r="R66" s="17" t="s">
        <v>132</v>
      </c>
      <c r="S66" s="17">
        <v>2</v>
      </c>
      <c r="T66">
        <v>581102</v>
      </c>
      <c r="U66">
        <v>2</v>
      </c>
      <c r="V66" s="17" t="s">
        <v>228</v>
      </c>
      <c r="W66" s="14">
        <v>44621</v>
      </c>
      <c r="X66" s="17">
        <v>17</v>
      </c>
      <c r="Y66" s="20">
        <v>44638</v>
      </c>
      <c r="Z66" s="21">
        <v>44608</v>
      </c>
      <c r="AA66" s="14">
        <v>13</v>
      </c>
      <c r="AB66" s="20">
        <v>44621</v>
      </c>
      <c r="AC66" s="21">
        <v>44623</v>
      </c>
      <c r="AD66" s="14">
        <v>12</v>
      </c>
      <c r="AE66" s="20">
        <v>44635</v>
      </c>
      <c r="AF66" s="21">
        <v>44638</v>
      </c>
      <c r="AG66" s="14">
        <v>14</v>
      </c>
      <c r="AH66" s="20">
        <v>44652</v>
      </c>
      <c r="AI66" s="21">
        <v>8</v>
      </c>
      <c r="AJ66" s="14"/>
      <c r="AK66" s="21"/>
      <c r="AL66" s="14"/>
      <c r="AM66" s="14"/>
      <c r="AN66" s="19"/>
      <c r="AO66" s="19">
        <v>4425000</v>
      </c>
      <c r="AP66" s="19"/>
      <c r="AQ66" s="19"/>
      <c r="AR66" s="19">
        <v>39825000</v>
      </c>
      <c r="AS66" s="19"/>
      <c r="AT66" s="19"/>
      <c r="AU66" s="19"/>
      <c r="AV66" s="19"/>
      <c r="AW66" s="19"/>
      <c r="AX66" s="19"/>
      <c r="AY66" s="19"/>
      <c r="AZ66" s="15">
        <f t="shared" ref="AZ66:AZ129" si="4">IF((SUM(AN66:AY66)=0),"---",(SUM(AN66:AY66)))</f>
        <v>44250000</v>
      </c>
      <c r="BA66" s="15">
        <f t="shared" ref="BA66:BA129" si="5">I66</f>
        <v>44250000</v>
      </c>
      <c r="BB66" t="str">
        <f t="shared" ref="BB66:BB129" si="6">IF(OR(BA66="---",AZ66="---"),"---",IF(BA66-AZ66=0,"OK","REVISAR"))</f>
        <v>OK</v>
      </c>
      <c r="BC66">
        <f t="shared" ref="BC66:BC129" si="7">COUNT(AN66:AY66)</f>
        <v>2</v>
      </c>
      <c r="BE66" s="17"/>
    </row>
    <row r="67" spans="1:57" ht="30" hidden="1">
      <c r="A67" s="17"/>
      <c r="B67" s="17" t="s">
        <v>16</v>
      </c>
      <c r="C67" s="17" t="s">
        <v>205</v>
      </c>
      <c r="D67" s="17" t="s">
        <v>226</v>
      </c>
      <c r="E67" s="17" t="s">
        <v>9</v>
      </c>
      <c r="F67" s="17" t="s">
        <v>175</v>
      </c>
      <c r="G67">
        <v>5811</v>
      </c>
      <c r="H67">
        <v>10</v>
      </c>
      <c r="I67" s="19">
        <v>8850000</v>
      </c>
      <c r="J67" s="15">
        <v>885000</v>
      </c>
      <c r="K67" s="17">
        <v>10</v>
      </c>
      <c r="L67" s="17"/>
      <c r="M67" s="17" t="s">
        <v>151</v>
      </c>
      <c r="N67" s="17" t="s">
        <v>157</v>
      </c>
      <c r="O67" s="17" t="s">
        <v>130</v>
      </c>
      <c r="P67" s="44" t="s">
        <v>227</v>
      </c>
      <c r="Q67" s="17" t="s">
        <v>66</v>
      </c>
      <c r="R67" s="17" t="s">
        <v>132</v>
      </c>
      <c r="S67" s="17">
        <v>2</v>
      </c>
      <c r="T67">
        <v>581102</v>
      </c>
      <c r="U67">
        <v>2</v>
      </c>
      <c r="V67" s="17" t="s">
        <v>228</v>
      </c>
      <c r="W67" s="14">
        <v>44621</v>
      </c>
      <c r="X67" s="17">
        <v>17</v>
      </c>
      <c r="Y67" s="20">
        <v>44638</v>
      </c>
      <c r="Z67" s="21">
        <v>44608</v>
      </c>
      <c r="AA67" s="14">
        <v>13</v>
      </c>
      <c r="AB67" s="20">
        <v>44621</v>
      </c>
      <c r="AC67" s="21">
        <v>44623</v>
      </c>
      <c r="AD67" s="14">
        <v>12</v>
      </c>
      <c r="AE67" s="20">
        <v>44635</v>
      </c>
      <c r="AF67" s="21">
        <v>44638</v>
      </c>
      <c r="AG67" s="14">
        <v>14</v>
      </c>
      <c r="AH67" s="20">
        <v>44652</v>
      </c>
      <c r="AI67" s="21">
        <v>8</v>
      </c>
      <c r="AJ67" s="14"/>
      <c r="AK67" s="21"/>
      <c r="AL67" s="14"/>
      <c r="AM67" s="14"/>
      <c r="AN67" s="19"/>
      <c r="AO67" s="19">
        <v>885000</v>
      </c>
      <c r="AP67" s="19"/>
      <c r="AQ67" s="19"/>
      <c r="AR67" s="19">
        <v>7965000</v>
      </c>
      <c r="AS67" s="19"/>
      <c r="AT67" s="19"/>
      <c r="AU67" s="19"/>
      <c r="AV67" s="19"/>
      <c r="AW67" s="19"/>
      <c r="AX67" s="19"/>
      <c r="AY67" s="19"/>
      <c r="AZ67" s="15">
        <f t="shared" si="4"/>
        <v>8850000</v>
      </c>
      <c r="BA67" s="15">
        <f t="shared" si="5"/>
        <v>8850000</v>
      </c>
      <c r="BB67" t="str">
        <f t="shared" si="6"/>
        <v>OK</v>
      </c>
      <c r="BC67">
        <f t="shared" si="7"/>
        <v>2</v>
      </c>
      <c r="BE67" s="17"/>
    </row>
    <row r="68" spans="1:57" ht="30" hidden="1">
      <c r="A68" s="17"/>
      <c r="B68" s="17" t="s">
        <v>16</v>
      </c>
      <c r="C68" s="17" t="s">
        <v>206</v>
      </c>
      <c r="D68" s="17" t="s">
        <v>226</v>
      </c>
      <c r="E68" s="17" t="s">
        <v>9</v>
      </c>
      <c r="F68" s="17" t="s">
        <v>175</v>
      </c>
      <c r="G68">
        <v>5811</v>
      </c>
      <c r="H68">
        <v>10</v>
      </c>
      <c r="I68" s="19">
        <v>8850000</v>
      </c>
      <c r="J68" s="15">
        <v>885000</v>
      </c>
      <c r="K68" s="17">
        <v>10</v>
      </c>
      <c r="L68" s="17"/>
      <c r="M68" s="17" t="s">
        <v>151</v>
      </c>
      <c r="N68" s="17" t="s">
        <v>157</v>
      </c>
      <c r="O68" s="17" t="s">
        <v>130</v>
      </c>
      <c r="P68" s="44" t="s">
        <v>227</v>
      </c>
      <c r="Q68" s="17" t="s">
        <v>66</v>
      </c>
      <c r="R68" s="17" t="s">
        <v>132</v>
      </c>
      <c r="S68" s="17">
        <v>2</v>
      </c>
      <c r="T68">
        <v>581102</v>
      </c>
      <c r="U68">
        <v>2</v>
      </c>
      <c r="V68" s="17" t="s">
        <v>228</v>
      </c>
      <c r="W68" s="14">
        <v>44621</v>
      </c>
      <c r="X68" s="17">
        <v>17</v>
      </c>
      <c r="Y68" s="20">
        <v>44638</v>
      </c>
      <c r="Z68" s="21">
        <v>44608</v>
      </c>
      <c r="AA68" s="14">
        <v>13</v>
      </c>
      <c r="AB68" s="20">
        <v>44621</v>
      </c>
      <c r="AC68" s="21">
        <v>44623</v>
      </c>
      <c r="AD68" s="14">
        <v>12</v>
      </c>
      <c r="AE68" s="20">
        <v>44635</v>
      </c>
      <c r="AF68" s="21">
        <v>44638</v>
      </c>
      <c r="AG68" s="14">
        <v>14</v>
      </c>
      <c r="AH68" s="20">
        <v>44652</v>
      </c>
      <c r="AI68" s="21">
        <v>8</v>
      </c>
      <c r="AJ68" s="14"/>
      <c r="AK68" s="21"/>
      <c r="AL68" s="14"/>
      <c r="AM68" s="14"/>
      <c r="AN68" s="19"/>
      <c r="AO68" s="19">
        <v>885000</v>
      </c>
      <c r="AP68" s="19"/>
      <c r="AQ68" s="19"/>
      <c r="AR68" s="19">
        <v>7965000</v>
      </c>
      <c r="AS68" s="19"/>
      <c r="AT68" s="19"/>
      <c r="AU68" s="19"/>
      <c r="AV68" s="19"/>
      <c r="AW68" s="19"/>
      <c r="AX68" s="19"/>
      <c r="AY68" s="19"/>
      <c r="AZ68" s="15">
        <f t="shared" si="4"/>
        <v>8850000</v>
      </c>
      <c r="BA68" s="15">
        <f t="shared" si="5"/>
        <v>8850000</v>
      </c>
      <c r="BB68" t="str">
        <f t="shared" si="6"/>
        <v>OK</v>
      </c>
      <c r="BC68">
        <f t="shared" si="7"/>
        <v>2</v>
      </c>
      <c r="BE68" s="17"/>
    </row>
    <row r="69" spans="1:57" ht="30" hidden="1">
      <c r="A69" s="17"/>
      <c r="B69" s="17" t="s">
        <v>16</v>
      </c>
      <c r="C69" s="17" t="s">
        <v>216</v>
      </c>
      <c r="D69" s="17" t="s">
        <v>226</v>
      </c>
      <c r="E69" s="17" t="s">
        <v>9</v>
      </c>
      <c r="F69" s="17" t="s">
        <v>175</v>
      </c>
      <c r="G69">
        <v>5811</v>
      </c>
      <c r="H69">
        <v>10</v>
      </c>
      <c r="I69" s="19">
        <v>8850000</v>
      </c>
      <c r="J69" s="15">
        <v>885000</v>
      </c>
      <c r="K69" s="17">
        <v>10</v>
      </c>
      <c r="L69" s="17"/>
      <c r="M69" s="17" t="s">
        <v>151</v>
      </c>
      <c r="N69" s="17" t="s">
        <v>157</v>
      </c>
      <c r="O69" s="17" t="s">
        <v>130</v>
      </c>
      <c r="P69" s="44" t="s">
        <v>227</v>
      </c>
      <c r="Q69" s="17" t="s">
        <v>66</v>
      </c>
      <c r="R69" s="17" t="s">
        <v>132</v>
      </c>
      <c r="S69" s="17">
        <v>2</v>
      </c>
      <c r="T69">
        <v>581102</v>
      </c>
      <c r="U69">
        <v>2</v>
      </c>
      <c r="V69" s="17" t="s">
        <v>228</v>
      </c>
      <c r="W69" s="14">
        <v>44621</v>
      </c>
      <c r="X69" s="17">
        <v>17</v>
      </c>
      <c r="Y69" s="20">
        <v>44638</v>
      </c>
      <c r="Z69" s="21">
        <v>44608</v>
      </c>
      <c r="AA69" s="14">
        <v>13</v>
      </c>
      <c r="AB69" s="20">
        <v>44621</v>
      </c>
      <c r="AC69" s="21">
        <v>44623</v>
      </c>
      <c r="AD69" s="14">
        <v>12</v>
      </c>
      <c r="AE69" s="20">
        <v>44635</v>
      </c>
      <c r="AF69" s="21">
        <v>44638</v>
      </c>
      <c r="AG69" s="14">
        <v>14</v>
      </c>
      <c r="AH69" s="20">
        <v>44652</v>
      </c>
      <c r="AI69" s="21">
        <v>8</v>
      </c>
      <c r="AJ69" s="14"/>
      <c r="AK69" s="21"/>
      <c r="AL69" s="14"/>
      <c r="AM69" s="14"/>
      <c r="AN69" s="19"/>
      <c r="AO69" s="19">
        <v>885000</v>
      </c>
      <c r="AP69" s="19"/>
      <c r="AQ69" s="19"/>
      <c r="AR69" s="19">
        <v>7965000</v>
      </c>
      <c r="AS69" s="19"/>
      <c r="AT69" s="19"/>
      <c r="AU69" s="19"/>
      <c r="AV69" s="19"/>
      <c r="AW69" s="19"/>
      <c r="AX69" s="19"/>
      <c r="AY69" s="19"/>
      <c r="AZ69" s="15">
        <f t="shared" si="4"/>
        <v>8850000</v>
      </c>
      <c r="BA69" s="15">
        <f t="shared" si="5"/>
        <v>8850000</v>
      </c>
      <c r="BB69" t="str">
        <f t="shared" si="6"/>
        <v>OK</v>
      </c>
      <c r="BC69">
        <f t="shared" si="7"/>
        <v>2</v>
      </c>
      <c r="BE69" s="17"/>
    </row>
    <row r="70" spans="1:57" ht="30" hidden="1">
      <c r="A70" s="17"/>
      <c r="B70" s="17" t="s">
        <v>16</v>
      </c>
      <c r="C70" s="17" t="s">
        <v>192</v>
      </c>
      <c r="D70" s="17" t="s">
        <v>229</v>
      </c>
      <c r="E70" s="17" t="s">
        <v>10</v>
      </c>
      <c r="F70" s="17" t="s">
        <v>186</v>
      </c>
      <c r="G70">
        <v>5911</v>
      </c>
      <c r="H70">
        <v>150</v>
      </c>
      <c r="I70" s="19">
        <v>122700000</v>
      </c>
      <c r="J70" s="15">
        <v>818000</v>
      </c>
      <c r="K70" s="17">
        <v>0</v>
      </c>
      <c r="L70" s="17">
        <v>150</v>
      </c>
      <c r="M70" s="17" t="s">
        <v>151</v>
      </c>
      <c r="N70" s="17" t="s">
        <v>157</v>
      </c>
      <c r="O70" s="17" t="s">
        <v>130</v>
      </c>
      <c r="P70" s="44" t="s">
        <v>230</v>
      </c>
      <c r="Q70" s="17" t="s">
        <v>66</v>
      </c>
      <c r="R70" s="17" t="s">
        <v>132</v>
      </c>
      <c r="S70" s="17">
        <v>1</v>
      </c>
      <c r="T70">
        <v>591101</v>
      </c>
      <c r="U70">
        <v>1</v>
      </c>
      <c r="V70" s="17" t="s">
        <v>231</v>
      </c>
      <c r="W70" s="14">
        <v>44621</v>
      </c>
      <c r="X70" s="17">
        <v>17</v>
      </c>
      <c r="Y70" s="20">
        <v>44638</v>
      </c>
      <c r="Z70" s="21">
        <v>44615</v>
      </c>
      <c r="AA70" s="14">
        <v>27</v>
      </c>
      <c r="AB70" s="20">
        <v>44642</v>
      </c>
      <c r="AC70" s="21">
        <v>44644</v>
      </c>
      <c r="AD70" s="14">
        <v>15</v>
      </c>
      <c r="AE70" s="20">
        <v>44659</v>
      </c>
      <c r="AF70" s="21">
        <v>44664</v>
      </c>
      <c r="AG70" s="14">
        <v>15</v>
      </c>
      <c r="AH70" s="20">
        <v>44679</v>
      </c>
      <c r="AI70" s="21">
        <v>8</v>
      </c>
      <c r="AJ70" s="14"/>
      <c r="AK70" s="21"/>
      <c r="AL70" s="14"/>
      <c r="AM70" s="14"/>
      <c r="AN70" s="19"/>
      <c r="AO70" s="19"/>
      <c r="AP70" s="19">
        <v>12270000</v>
      </c>
      <c r="AQ70" s="19"/>
      <c r="AR70" s="19"/>
      <c r="AS70" s="19">
        <v>110430000</v>
      </c>
      <c r="AT70" s="19"/>
      <c r="AU70" s="19"/>
      <c r="AV70" s="19"/>
      <c r="AW70" s="19"/>
      <c r="AX70" s="19"/>
      <c r="AY70" s="19"/>
      <c r="AZ70" s="15">
        <f t="shared" si="4"/>
        <v>122700000</v>
      </c>
      <c r="BA70" s="15">
        <f t="shared" si="5"/>
        <v>122700000</v>
      </c>
      <c r="BB70" t="str">
        <f t="shared" si="6"/>
        <v>OK</v>
      </c>
      <c r="BC70">
        <f t="shared" si="7"/>
        <v>2</v>
      </c>
      <c r="BE70" s="17"/>
    </row>
    <row r="71" spans="1:57" ht="30" hidden="1">
      <c r="A71" s="17"/>
      <c r="B71" s="17" t="s">
        <v>16</v>
      </c>
      <c r="C71" s="17" t="s">
        <v>206</v>
      </c>
      <c r="D71" s="17" t="s">
        <v>229</v>
      </c>
      <c r="E71" s="17" t="s">
        <v>10</v>
      </c>
      <c r="F71" s="17" t="s">
        <v>186</v>
      </c>
      <c r="G71">
        <v>5911</v>
      </c>
      <c r="H71">
        <v>20</v>
      </c>
      <c r="I71" s="19">
        <v>16360000</v>
      </c>
      <c r="J71" s="15">
        <v>818000</v>
      </c>
      <c r="K71" s="17"/>
      <c r="L71" s="17">
        <v>20</v>
      </c>
      <c r="M71" s="17" t="s">
        <v>151</v>
      </c>
      <c r="N71" s="17" t="s">
        <v>157</v>
      </c>
      <c r="O71" s="17" t="s">
        <v>130</v>
      </c>
      <c r="P71" s="44" t="s">
        <v>230</v>
      </c>
      <c r="Q71" s="17" t="s">
        <v>66</v>
      </c>
      <c r="R71" s="17" t="s">
        <v>132</v>
      </c>
      <c r="S71" s="17">
        <v>1</v>
      </c>
      <c r="T71">
        <v>591101</v>
      </c>
      <c r="U71">
        <v>1</v>
      </c>
      <c r="V71" s="17" t="s">
        <v>231</v>
      </c>
      <c r="W71" s="14">
        <v>44621</v>
      </c>
      <c r="X71" s="17">
        <v>17</v>
      </c>
      <c r="Y71" s="20">
        <v>44638</v>
      </c>
      <c r="Z71" s="21">
        <v>44615</v>
      </c>
      <c r="AA71" s="14">
        <v>27</v>
      </c>
      <c r="AB71" s="20">
        <v>44642</v>
      </c>
      <c r="AC71" s="21">
        <v>44644</v>
      </c>
      <c r="AD71" s="14">
        <v>15</v>
      </c>
      <c r="AE71" s="20">
        <v>44659</v>
      </c>
      <c r="AF71" s="21">
        <v>44664</v>
      </c>
      <c r="AG71" s="14">
        <v>15</v>
      </c>
      <c r="AH71" s="20">
        <v>44679</v>
      </c>
      <c r="AI71" s="21">
        <v>8</v>
      </c>
      <c r="AJ71" s="14"/>
      <c r="AK71" s="21"/>
      <c r="AL71" s="14"/>
      <c r="AM71" s="14"/>
      <c r="AN71" s="19"/>
      <c r="AO71" s="19"/>
      <c r="AP71" s="19">
        <v>1636000</v>
      </c>
      <c r="AQ71" s="19"/>
      <c r="AR71" s="19"/>
      <c r="AS71" s="19">
        <v>14724000</v>
      </c>
      <c r="AT71" s="19"/>
      <c r="AU71" s="19"/>
      <c r="AV71" s="19"/>
      <c r="AW71" s="19"/>
      <c r="AX71" s="19"/>
      <c r="AY71" s="19"/>
      <c r="AZ71" s="15">
        <f t="shared" si="4"/>
        <v>16360000</v>
      </c>
      <c r="BA71" s="15">
        <f t="shared" si="5"/>
        <v>16360000</v>
      </c>
      <c r="BB71" t="str">
        <f t="shared" si="6"/>
        <v>OK</v>
      </c>
      <c r="BC71">
        <f t="shared" si="7"/>
        <v>2</v>
      </c>
      <c r="BE71" s="17"/>
    </row>
    <row r="72" spans="1:57" ht="30" hidden="1">
      <c r="A72" s="17"/>
      <c r="B72" s="17" t="s">
        <v>16</v>
      </c>
      <c r="C72" s="17" t="s">
        <v>205</v>
      </c>
      <c r="D72" s="17" t="s">
        <v>229</v>
      </c>
      <c r="E72" s="17" t="s">
        <v>10</v>
      </c>
      <c r="F72" s="17" t="s">
        <v>186</v>
      </c>
      <c r="G72">
        <v>5911</v>
      </c>
      <c r="H72">
        <v>20</v>
      </c>
      <c r="I72" s="19">
        <v>16360000</v>
      </c>
      <c r="J72" s="15">
        <v>818000</v>
      </c>
      <c r="K72" s="17"/>
      <c r="L72" s="17">
        <v>20</v>
      </c>
      <c r="M72" s="17" t="s">
        <v>151</v>
      </c>
      <c r="N72" s="17" t="s">
        <v>157</v>
      </c>
      <c r="O72" s="17" t="s">
        <v>130</v>
      </c>
      <c r="P72" s="44" t="s">
        <v>230</v>
      </c>
      <c r="Q72" s="17" t="s">
        <v>66</v>
      </c>
      <c r="R72" s="17" t="s">
        <v>132</v>
      </c>
      <c r="S72" s="17">
        <v>1</v>
      </c>
      <c r="T72">
        <v>591101</v>
      </c>
      <c r="U72">
        <v>1</v>
      </c>
      <c r="V72" s="17" t="s">
        <v>231</v>
      </c>
      <c r="W72" s="14">
        <v>44621</v>
      </c>
      <c r="X72" s="17">
        <v>17</v>
      </c>
      <c r="Y72" s="20">
        <v>44638</v>
      </c>
      <c r="Z72" s="21">
        <v>44615</v>
      </c>
      <c r="AA72" s="14">
        <v>27</v>
      </c>
      <c r="AB72" s="20">
        <v>44642</v>
      </c>
      <c r="AC72" s="21">
        <v>44644</v>
      </c>
      <c r="AD72" s="14">
        <v>15</v>
      </c>
      <c r="AE72" s="20">
        <v>44659</v>
      </c>
      <c r="AF72" s="21">
        <v>44664</v>
      </c>
      <c r="AG72" s="14">
        <v>15</v>
      </c>
      <c r="AH72" s="20">
        <v>44679</v>
      </c>
      <c r="AI72" s="21">
        <v>8</v>
      </c>
      <c r="AJ72" s="14"/>
      <c r="AK72" s="21"/>
      <c r="AL72" s="14"/>
      <c r="AM72" s="14"/>
      <c r="AN72" s="19"/>
      <c r="AO72" s="19"/>
      <c r="AP72" s="19">
        <v>1636000</v>
      </c>
      <c r="AQ72" s="19"/>
      <c r="AR72" s="19"/>
      <c r="AS72" s="19">
        <v>14724000</v>
      </c>
      <c r="AT72" s="19"/>
      <c r="AU72" s="19"/>
      <c r="AV72" s="19"/>
      <c r="AW72" s="19"/>
      <c r="AX72" s="19"/>
      <c r="AY72" s="19"/>
      <c r="AZ72" s="15">
        <f t="shared" si="4"/>
        <v>16360000</v>
      </c>
      <c r="BA72" s="15">
        <f t="shared" si="5"/>
        <v>16360000</v>
      </c>
      <c r="BB72" t="str">
        <f t="shared" si="6"/>
        <v>OK</v>
      </c>
      <c r="BC72">
        <f t="shared" si="7"/>
        <v>2</v>
      </c>
      <c r="BE72" s="17"/>
    </row>
    <row r="73" spans="1:57" ht="30" hidden="1">
      <c r="A73" s="17"/>
      <c r="B73" s="17" t="s">
        <v>16</v>
      </c>
      <c r="C73" s="17" t="s">
        <v>216</v>
      </c>
      <c r="D73" s="17" t="s">
        <v>229</v>
      </c>
      <c r="E73" s="17" t="s">
        <v>10</v>
      </c>
      <c r="F73" s="17" t="s">
        <v>186</v>
      </c>
      <c r="G73">
        <v>5911</v>
      </c>
      <c r="H73">
        <v>10</v>
      </c>
      <c r="I73" s="19">
        <v>8180000</v>
      </c>
      <c r="J73" s="15">
        <v>818000</v>
      </c>
      <c r="K73" s="17"/>
      <c r="L73" s="17">
        <v>10</v>
      </c>
      <c r="M73" s="17" t="s">
        <v>151</v>
      </c>
      <c r="N73" s="17" t="s">
        <v>157</v>
      </c>
      <c r="O73" s="17" t="s">
        <v>130</v>
      </c>
      <c r="P73" s="44" t="s">
        <v>230</v>
      </c>
      <c r="Q73" s="17" t="s">
        <v>66</v>
      </c>
      <c r="R73" s="17" t="s">
        <v>132</v>
      </c>
      <c r="S73" s="17">
        <v>1</v>
      </c>
      <c r="T73">
        <v>591101</v>
      </c>
      <c r="U73">
        <v>1</v>
      </c>
      <c r="V73" s="17" t="s">
        <v>231</v>
      </c>
      <c r="W73" s="14">
        <v>44621</v>
      </c>
      <c r="X73" s="17">
        <v>17</v>
      </c>
      <c r="Y73" s="20">
        <v>44638</v>
      </c>
      <c r="Z73" s="21">
        <v>44615</v>
      </c>
      <c r="AA73" s="14">
        <v>27</v>
      </c>
      <c r="AB73" s="20">
        <v>44642</v>
      </c>
      <c r="AC73" s="21">
        <v>44644</v>
      </c>
      <c r="AD73" s="14">
        <v>15</v>
      </c>
      <c r="AE73" s="20">
        <v>44659</v>
      </c>
      <c r="AF73" s="21">
        <v>44664</v>
      </c>
      <c r="AG73" s="14">
        <v>15</v>
      </c>
      <c r="AH73" s="20">
        <v>44679</v>
      </c>
      <c r="AI73" s="21">
        <v>8</v>
      </c>
      <c r="AJ73" s="14"/>
      <c r="AK73" s="21"/>
      <c r="AL73" s="14"/>
      <c r="AM73" s="14"/>
      <c r="AN73" s="19"/>
      <c r="AO73" s="19"/>
      <c r="AP73" s="19">
        <v>818000</v>
      </c>
      <c r="AQ73" s="19"/>
      <c r="AR73" s="19"/>
      <c r="AS73" s="19">
        <v>7362000</v>
      </c>
      <c r="AT73" s="19"/>
      <c r="AU73" s="19"/>
      <c r="AV73" s="19"/>
      <c r="AW73" s="19"/>
      <c r="AX73" s="19"/>
      <c r="AY73" s="19"/>
      <c r="AZ73" s="15">
        <f t="shared" si="4"/>
        <v>8180000</v>
      </c>
      <c r="BA73" s="15">
        <f t="shared" si="5"/>
        <v>8180000</v>
      </c>
      <c r="BB73" t="str">
        <f t="shared" si="6"/>
        <v>OK</v>
      </c>
      <c r="BC73">
        <f t="shared" si="7"/>
        <v>2</v>
      </c>
      <c r="BE73" s="17"/>
    </row>
    <row r="74" spans="1:57" ht="30" hidden="1">
      <c r="A74" s="17"/>
      <c r="B74" s="17" t="s">
        <v>16</v>
      </c>
      <c r="C74" s="17" t="s">
        <v>197</v>
      </c>
      <c r="D74" s="17" t="s">
        <v>232</v>
      </c>
      <c r="E74" s="17" t="s">
        <v>10</v>
      </c>
      <c r="F74" s="17" t="s">
        <v>186</v>
      </c>
      <c r="G74">
        <v>5911</v>
      </c>
      <c r="H74">
        <v>110</v>
      </c>
      <c r="I74" s="19">
        <v>89980000</v>
      </c>
      <c r="J74" s="15">
        <v>818000</v>
      </c>
      <c r="K74" s="17"/>
      <c r="L74" s="17">
        <v>110</v>
      </c>
      <c r="M74" s="17" t="s">
        <v>151</v>
      </c>
      <c r="N74" s="17" t="s">
        <v>157</v>
      </c>
      <c r="O74" s="17" t="s">
        <v>130</v>
      </c>
      <c r="P74" s="44" t="s">
        <v>230</v>
      </c>
      <c r="Q74" s="17" t="s">
        <v>66</v>
      </c>
      <c r="R74" s="17" t="s">
        <v>132</v>
      </c>
      <c r="S74" s="17">
        <v>1</v>
      </c>
      <c r="T74">
        <v>591101</v>
      </c>
      <c r="U74">
        <v>2</v>
      </c>
      <c r="V74" s="17" t="s">
        <v>233</v>
      </c>
      <c r="W74" s="14">
        <v>44621</v>
      </c>
      <c r="X74" s="17">
        <v>17</v>
      </c>
      <c r="Y74" s="20">
        <v>44638</v>
      </c>
      <c r="Z74" s="21">
        <v>44615</v>
      </c>
      <c r="AA74" s="14">
        <v>27</v>
      </c>
      <c r="AB74" s="20">
        <v>44642</v>
      </c>
      <c r="AC74" s="21">
        <v>44644</v>
      </c>
      <c r="AD74" s="14">
        <v>15</v>
      </c>
      <c r="AE74" s="20">
        <v>44659</v>
      </c>
      <c r="AF74" s="21">
        <v>44664</v>
      </c>
      <c r="AG74" s="14">
        <v>15</v>
      </c>
      <c r="AH74" s="20">
        <v>44679</v>
      </c>
      <c r="AI74" s="21">
        <v>8</v>
      </c>
      <c r="AJ74" s="14"/>
      <c r="AK74" s="21"/>
      <c r="AL74" s="14"/>
      <c r="AM74" s="14"/>
      <c r="AN74" s="19"/>
      <c r="AO74" s="19"/>
      <c r="AP74" s="19">
        <v>8998000</v>
      </c>
      <c r="AQ74" s="19"/>
      <c r="AR74" s="19"/>
      <c r="AS74" s="19">
        <v>80982000</v>
      </c>
      <c r="AT74" s="19"/>
      <c r="AU74" s="19"/>
      <c r="AV74" s="19"/>
      <c r="AW74" s="19"/>
      <c r="AX74" s="19"/>
      <c r="AY74" s="19"/>
      <c r="AZ74" s="15">
        <f t="shared" si="4"/>
        <v>89980000</v>
      </c>
      <c r="BA74" s="15">
        <f t="shared" si="5"/>
        <v>89980000</v>
      </c>
      <c r="BB74" t="str">
        <f t="shared" si="6"/>
        <v>OK</v>
      </c>
      <c r="BC74">
        <f t="shared" si="7"/>
        <v>2</v>
      </c>
      <c r="BE74" s="17"/>
    </row>
    <row r="75" spans="1:57" ht="30" hidden="1">
      <c r="A75" s="17"/>
      <c r="B75" s="17" t="s">
        <v>16</v>
      </c>
      <c r="C75" s="17" t="s">
        <v>209</v>
      </c>
      <c r="D75" s="17" t="s">
        <v>232</v>
      </c>
      <c r="E75" s="17" t="s">
        <v>10</v>
      </c>
      <c r="F75" s="17" t="s">
        <v>186</v>
      </c>
      <c r="G75">
        <v>5911</v>
      </c>
      <c r="H75">
        <v>20</v>
      </c>
      <c r="I75" s="19">
        <v>16360000</v>
      </c>
      <c r="J75" s="15">
        <v>818000</v>
      </c>
      <c r="K75" s="17"/>
      <c r="L75" s="17">
        <v>20</v>
      </c>
      <c r="M75" s="17" t="s">
        <v>151</v>
      </c>
      <c r="N75" s="17" t="s">
        <v>157</v>
      </c>
      <c r="O75" s="17" t="s">
        <v>130</v>
      </c>
      <c r="P75" s="44" t="s">
        <v>230</v>
      </c>
      <c r="Q75" s="17" t="s">
        <v>66</v>
      </c>
      <c r="R75" s="17" t="s">
        <v>132</v>
      </c>
      <c r="S75" s="17">
        <v>1</v>
      </c>
      <c r="T75">
        <v>591101</v>
      </c>
      <c r="U75">
        <v>2</v>
      </c>
      <c r="V75" s="17" t="s">
        <v>233</v>
      </c>
      <c r="W75" s="14">
        <v>44621</v>
      </c>
      <c r="X75" s="17">
        <v>17</v>
      </c>
      <c r="Y75" s="20">
        <v>44638</v>
      </c>
      <c r="Z75" s="21">
        <v>44615</v>
      </c>
      <c r="AA75" s="14">
        <v>27</v>
      </c>
      <c r="AB75" s="20">
        <v>44642</v>
      </c>
      <c r="AC75" s="21">
        <v>44644</v>
      </c>
      <c r="AD75" s="14">
        <v>15</v>
      </c>
      <c r="AE75" s="20">
        <v>44659</v>
      </c>
      <c r="AF75" s="21">
        <v>44664</v>
      </c>
      <c r="AG75" s="14">
        <v>15</v>
      </c>
      <c r="AH75" s="20">
        <v>44679</v>
      </c>
      <c r="AI75" s="21">
        <v>8</v>
      </c>
      <c r="AJ75" s="14"/>
      <c r="AK75" s="21"/>
      <c r="AL75" s="14"/>
      <c r="AM75" s="14"/>
      <c r="AN75" s="19"/>
      <c r="AO75" s="19"/>
      <c r="AP75" s="19">
        <v>1636000</v>
      </c>
      <c r="AQ75" s="19"/>
      <c r="AR75" s="19"/>
      <c r="AS75" s="19">
        <v>14724000</v>
      </c>
      <c r="AT75" s="19"/>
      <c r="AU75" s="19"/>
      <c r="AV75" s="19"/>
      <c r="AW75" s="19"/>
      <c r="AX75" s="19"/>
      <c r="AY75" s="19"/>
      <c r="AZ75" s="15">
        <f t="shared" si="4"/>
        <v>16360000</v>
      </c>
      <c r="BA75" s="15">
        <f t="shared" si="5"/>
        <v>16360000</v>
      </c>
      <c r="BB75" t="str">
        <f t="shared" si="6"/>
        <v>OK</v>
      </c>
      <c r="BC75">
        <f t="shared" si="7"/>
        <v>2</v>
      </c>
      <c r="BE75" s="17"/>
    </row>
    <row r="76" spans="1:57" ht="30" hidden="1">
      <c r="A76" s="17"/>
      <c r="B76" s="17" t="s">
        <v>16</v>
      </c>
      <c r="C76" s="17" t="s">
        <v>195</v>
      </c>
      <c r="D76" s="17" t="s">
        <v>234</v>
      </c>
      <c r="E76" s="17" t="s">
        <v>10</v>
      </c>
      <c r="F76" s="17" t="s">
        <v>186</v>
      </c>
      <c r="G76">
        <v>5911</v>
      </c>
      <c r="H76">
        <v>50</v>
      </c>
      <c r="I76" s="19">
        <v>40900000</v>
      </c>
      <c r="J76" s="15">
        <v>818000</v>
      </c>
      <c r="K76" s="17"/>
      <c r="L76" s="17">
        <v>50</v>
      </c>
      <c r="M76" s="17" t="s">
        <v>151</v>
      </c>
      <c r="N76" s="17" t="s">
        <v>157</v>
      </c>
      <c r="O76" s="17" t="s">
        <v>130</v>
      </c>
      <c r="P76" s="44" t="s">
        <v>230</v>
      </c>
      <c r="Q76" s="17" t="s">
        <v>66</v>
      </c>
      <c r="R76" s="17" t="s">
        <v>132</v>
      </c>
      <c r="S76" s="17">
        <v>1</v>
      </c>
      <c r="T76">
        <v>591101</v>
      </c>
      <c r="U76">
        <v>3</v>
      </c>
      <c r="V76" s="17" t="s">
        <v>235</v>
      </c>
      <c r="W76" s="14">
        <v>44621</v>
      </c>
      <c r="X76" s="17">
        <v>17</v>
      </c>
      <c r="Y76" s="20">
        <v>44638</v>
      </c>
      <c r="Z76" s="21">
        <v>44615</v>
      </c>
      <c r="AA76" s="14">
        <v>27</v>
      </c>
      <c r="AB76" s="20">
        <v>44642</v>
      </c>
      <c r="AC76" s="21">
        <v>44644</v>
      </c>
      <c r="AD76" s="14">
        <v>15</v>
      </c>
      <c r="AE76" s="20">
        <v>44659</v>
      </c>
      <c r="AF76" s="21">
        <v>44664</v>
      </c>
      <c r="AG76" s="14">
        <v>15</v>
      </c>
      <c r="AH76" s="20">
        <v>44679</v>
      </c>
      <c r="AI76" s="21">
        <v>8</v>
      </c>
      <c r="AJ76" s="14"/>
      <c r="AK76" s="21"/>
      <c r="AL76" s="14"/>
      <c r="AM76" s="14"/>
      <c r="AN76" s="19"/>
      <c r="AO76" s="19"/>
      <c r="AP76" s="19">
        <v>4090000</v>
      </c>
      <c r="AQ76" s="19"/>
      <c r="AR76" s="19"/>
      <c r="AS76" s="19">
        <v>36810000</v>
      </c>
      <c r="AT76" s="19"/>
      <c r="AU76" s="19"/>
      <c r="AV76" s="19"/>
      <c r="AW76" s="19"/>
      <c r="AX76" s="19"/>
      <c r="AY76" s="19"/>
      <c r="AZ76" s="15">
        <f t="shared" si="4"/>
        <v>40900000</v>
      </c>
      <c r="BA76" s="15">
        <f t="shared" si="5"/>
        <v>40900000</v>
      </c>
      <c r="BB76" t="str">
        <f t="shared" si="6"/>
        <v>OK</v>
      </c>
      <c r="BC76">
        <f t="shared" si="7"/>
        <v>2</v>
      </c>
      <c r="BE76" s="17"/>
    </row>
    <row r="77" spans="1:57" ht="30" hidden="1">
      <c r="A77" s="17"/>
      <c r="B77" s="17" t="s">
        <v>16</v>
      </c>
      <c r="C77" s="17" t="s">
        <v>210</v>
      </c>
      <c r="D77" s="17" t="s">
        <v>234</v>
      </c>
      <c r="E77" s="17" t="s">
        <v>10</v>
      </c>
      <c r="F77" s="17" t="s">
        <v>186</v>
      </c>
      <c r="G77">
        <v>5911</v>
      </c>
      <c r="H77">
        <v>10</v>
      </c>
      <c r="I77" s="19">
        <v>8180000</v>
      </c>
      <c r="J77" s="15">
        <v>818000</v>
      </c>
      <c r="K77" s="17"/>
      <c r="L77" s="17">
        <v>10</v>
      </c>
      <c r="M77" s="17" t="s">
        <v>151</v>
      </c>
      <c r="N77" s="17" t="s">
        <v>157</v>
      </c>
      <c r="O77" s="17" t="s">
        <v>130</v>
      </c>
      <c r="P77" s="44" t="s">
        <v>230</v>
      </c>
      <c r="Q77" s="17" t="s">
        <v>66</v>
      </c>
      <c r="R77" s="17" t="s">
        <v>132</v>
      </c>
      <c r="S77" s="17">
        <v>1</v>
      </c>
      <c r="T77">
        <v>591101</v>
      </c>
      <c r="U77">
        <v>3</v>
      </c>
      <c r="V77" s="17" t="s">
        <v>235</v>
      </c>
      <c r="W77" s="14">
        <v>44621</v>
      </c>
      <c r="X77" s="17">
        <v>17</v>
      </c>
      <c r="Y77" s="20">
        <v>44638</v>
      </c>
      <c r="Z77" s="21">
        <v>44615</v>
      </c>
      <c r="AA77" s="14">
        <v>27</v>
      </c>
      <c r="AB77" s="20">
        <v>44642</v>
      </c>
      <c r="AC77" s="21">
        <v>44644</v>
      </c>
      <c r="AD77" s="14">
        <v>15</v>
      </c>
      <c r="AE77" s="20">
        <v>44659</v>
      </c>
      <c r="AF77" s="21">
        <v>44664</v>
      </c>
      <c r="AG77" s="14">
        <v>15</v>
      </c>
      <c r="AH77" s="20">
        <v>44679</v>
      </c>
      <c r="AI77" s="21">
        <v>8</v>
      </c>
      <c r="AJ77" s="14"/>
      <c r="AK77" s="21"/>
      <c r="AL77" s="14"/>
      <c r="AM77" s="14"/>
      <c r="AN77" s="19"/>
      <c r="AO77" s="19"/>
      <c r="AP77" s="19">
        <v>818000</v>
      </c>
      <c r="AQ77" s="19"/>
      <c r="AR77" s="19"/>
      <c r="AS77" s="19">
        <v>7362000</v>
      </c>
      <c r="AT77" s="19"/>
      <c r="AU77" s="19"/>
      <c r="AV77" s="19"/>
      <c r="AW77" s="19"/>
      <c r="AX77" s="19"/>
      <c r="AY77" s="19"/>
      <c r="AZ77" s="15">
        <f t="shared" si="4"/>
        <v>8180000</v>
      </c>
      <c r="BA77" s="15">
        <f t="shared" si="5"/>
        <v>8180000</v>
      </c>
      <c r="BB77" t="str">
        <f t="shared" si="6"/>
        <v>OK</v>
      </c>
      <c r="BC77">
        <f t="shared" si="7"/>
        <v>2</v>
      </c>
      <c r="BE77" s="17"/>
    </row>
    <row r="78" spans="1:57" hidden="1">
      <c r="A78" s="17"/>
      <c r="B78" s="17" t="s">
        <v>67</v>
      </c>
      <c r="C78" s="17" t="s">
        <v>236</v>
      </c>
      <c r="D78" s="17" t="s">
        <v>236</v>
      </c>
      <c r="E78" s="17" t="s">
        <v>5</v>
      </c>
      <c r="F78" s="17" t="s">
        <v>137</v>
      </c>
      <c r="G78">
        <v>3881</v>
      </c>
      <c r="H78">
        <v>28</v>
      </c>
      <c r="I78" s="19">
        <v>16809156</v>
      </c>
      <c r="J78" s="15">
        <v>600327</v>
      </c>
      <c r="K78" s="17">
        <v>28</v>
      </c>
      <c r="L78" s="17"/>
      <c r="M78" s="17" t="s">
        <v>128</v>
      </c>
      <c r="N78" s="17" t="s">
        <v>129</v>
      </c>
      <c r="O78" s="17" t="s">
        <v>237</v>
      </c>
      <c r="P78" s="17" t="s">
        <v>238</v>
      </c>
      <c r="Q78" s="17" t="s">
        <v>64</v>
      </c>
      <c r="R78" s="17" t="s">
        <v>132</v>
      </c>
      <c r="S78" s="17">
        <v>1</v>
      </c>
      <c r="T78">
        <v>388101</v>
      </c>
      <c r="V78" s="17">
        <v>1</v>
      </c>
      <c r="W78" t="s">
        <v>239</v>
      </c>
      <c r="X78" s="17"/>
      <c r="Y78" s="20"/>
      <c r="Z78" s="21"/>
      <c r="AA78" s="14"/>
      <c r="AB78" s="20">
        <v>44641</v>
      </c>
      <c r="AC78" s="21">
        <v>14</v>
      </c>
      <c r="AD78" s="14">
        <v>44655</v>
      </c>
      <c r="AE78" s="20">
        <v>44658</v>
      </c>
      <c r="AF78" s="21">
        <v>14</v>
      </c>
      <c r="AG78" s="14">
        <v>44672</v>
      </c>
      <c r="AH78" s="20">
        <v>44677</v>
      </c>
      <c r="AI78" s="21">
        <v>20</v>
      </c>
      <c r="AJ78" s="14">
        <v>44697</v>
      </c>
      <c r="AK78" s="21">
        <v>10</v>
      </c>
      <c r="AL78" s="14">
        <v>45001</v>
      </c>
      <c r="AM78" s="14">
        <v>45061</v>
      </c>
      <c r="AN78" s="19"/>
      <c r="AO78" s="19"/>
      <c r="AP78" s="19"/>
      <c r="AQ78" s="19"/>
      <c r="AR78" s="19">
        <v>1680916</v>
      </c>
      <c r="AS78" s="19"/>
      <c r="AT78" s="19"/>
      <c r="AU78" s="19">
        <v>15128240</v>
      </c>
      <c r="AV78" s="19"/>
      <c r="AW78" s="19"/>
      <c r="AX78" s="19"/>
      <c r="AY78" s="19"/>
      <c r="AZ78" s="15">
        <f t="shared" si="4"/>
        <v>16809156</v>
      </c>
      <c r="BA78" s="15">
        <f t="shared" si="5"/>
        <v>16809156</v>
      </c>
      <c r="BB78" t="str">
        <f t="shared" si="6"/>
        <v>OK</v>
      </c>
      <c r="BC78">
        <f t="shared" si="7"/>
        <v>2</v>
      </c>
      <c r="BE78" s="17"/>
    </row>
    <row r="79" spans="1:57" hidden="1">
      <c r="A79" s="17"/>
      <c r="B79" s="17" t="s">
        <v>67</v>
      </c>
      <c r="C79" s="17" t="s">
        <v>240</v>
      </c>
      <c r="D79" s="17" t="s">
        <v>240</v>
      </c>
      <c r="E79" s="17" t="s">
        <v>5</v>
      </c>
      <c r="F79" s="17" t="s">
        <v>137</v>
      </c>
      <c r="G79">
        <v>3881</v>
      </c>
      <c r="H79">
        <v>25</v>
      </c>
      <c r="I79" s="19">
        <v>15008175</v>
      </c>
      <c r="J79" s="15">
        <v>600327</v>
      </c>
      <c r="K79" s="17">
        <v>25</v>
      </c>
      <c r="L79" s="17"/>
      <c r="M79" s="17" t="s">
        <v>128</v>
      </c>
      <c r="N79" s="17" t="s">
        <v>129</v>
      </c>
      <c r="O79" s="17" t="s">
        <v>237</v>
      </c>
      <c r="P79" s="17" t="s">
        <v>238</v>
      </c>
      <c r="Q79" s="17" t="s">
        <v>64</v>
      </c>
      <c r="R79" s="17" t="s">
        <v>132</v>
      </c>
      <c r="S79" s="17">
        <v>1</v>
      </c>
      <c r="T79">
        <v>388101</v>
      </c>
      <c r="V79" s="17">
        <v>1</v>
      </c>
      <c r="W79" t="s">
        <v>239</v>
      </c>
      <c r="X79" s="17"/>
      <c r="Y79" s="20"/>
      <c r="Z79" s="21"/>
      <c r="AA79" s="14"/>
      <c r="AB79" s="20">
        <v>44641</v>
      </c>
      <c r="AC79" s="21">
        <v>14</v>
      </c>
      <c r="AD79" s="14">
        <v>44655</v>
      </c>
      <c r="AE79" s="20">
        <v>44658</v>
      </c>
      <c r="AF79" s="21">
        <v>14</v>
      </c>
      <c r="AG79" s="14">
        <v>44672</v>
      </c>
      <c r="AH79" s="20">
        <v>44677</v>
      </c>
      <c r="AI79" s="21">
        <v>20</v>
      </c>
      <c r="AJ79" s="14">
        <v>44697</v>
      </c>
      <c r="AK79" s="21">
        <v>10</v>
      </c>
      <c r="AL79" s="14">
        <v>45001</v>
      </c>
      <c r="AM79" s="14">
        <v>45061</v>
      </c>
      <c r="AN79" s="19"/>
      <c r="AO79" s="19"/>
      <c r="AP79" s="19"/>
      <c r="AQ79" s="19"/>
      <c r="AR79" s="19">
        <v>1500817</v>
      </c>
      <c r="AS79" s="19"/>
      <c r="AT79" s="19"/>
      <c r="AU79" s="19">
        <v>13507358</v>
      </c>
      <c r="AV79" s="19"/>
      <c r="AW79" s="19"/>
      <c r="AX79" s="19"/>
      <c r="AY79" s="19"/>
      <c r="AZ79" s="15">
        <f t="shared" si="4"/>
        <v>15008175</v>
      </c>
      <c r="BA79" s="15">
        <f t="shared" si="5"/>
        <v>15008175</v>
      </c>
      <c r="BB79" t="str">
        <f t="shared" si="6"/>
        <v>OK</v>
      </c>
      <c r="BC79">
        <f t="shared" si="7"/>
        <v>2</v>
      </c>
      <c r="BE79" s="17"/>
    </row>
    <row r="80" spans="1:57" hidden="1">
      <c r="A80" s="17"/>
      <c r="B80" s="17" t="s">
        <v>67</v>
      </c>
      <c r="C80" s="17" t="s">
        <v>241</v>
      </c>
      <c r="D80" s="17" t="s">
        <v>241</v>
      </c>
      <c r="E80" s="17" t="s">
        <v>5</v>
      </c>
      <c r="F80" s="17" t="s">
        <v>137</v>
      </c>
      <c r="G80">
        <v>3881</v>
      </c>
      <c r="H80">
        <v>28</v>
      </c>
      <c r="I80" s="19">
        <v>16809156</v>
      </c>
      <c r="J80" s="15">
        <v>600327</v>
      </c>
      <c r="K80" s="17">
        <v>28</v>
      </c>
      <c r="L80" s="17"/>
      <c r="M80" s="17" t="s">
        <v>128</v>
      </c>
      <c r="N80" s="17" t="s">
        <v>129</v>
      </c>
      <c r="O80" s="17" t="s">
        <v>237</v>
      </c>
      <c r="P80" s="17" t="s">
        <v>238</v>
      </c>
      <c r="Q80" s="17" t="s">
        <v>64</v>
      </c>
      <c r="R80" s="17" t="s">
        <v>132</v>
      </c>
      <c r="S80" s="17">
        <v>1</v>
      </c>
      <c r="T80">
        <v>388101</v>
      </c>
      <c r="V80" s="17">
        <v>1</v>
      </c>
      <c r="W80" t="s">
        <v>239</v>
      </c>
      <c r="X80" s="17"/>
      <c r="Y80" s="20"/>
      <c r="Z80" s="21"/>
      <c r="AA80" s="14"/>
      <c r="AB80" s="20">
        <v>44641</v>
      </c>
      <c r="AC80" s="21">
        <v>14</v>
      </c>
      <c r="AD80" s="14">
        <v>44655</v>
      </c>
      <c r="AE80" s="20">
        <v>44658</v>
      </c>
      <c r="AF80" s="21">
        <v>14</v>
      </c>
      <c r="AG80" s="14">
        <v>44672</v>
      </c>
      <c r="AH80" s="20">
        <v>44677</v>
      </c>
      <c r="AI80" s="21">
        <v>20</v>
      </c>
      <c r="AJ80" s="14">
        <v>44697</v>
      </c>
      <c r="AK80" s="21">
        <v>10</v>
      </c>
      <c r="AL80" s="14">
        <v>45001</v>
      </c>
      <c r="AM80" s="14">
        <v>45061</v>
      </c>
      <c r="AN80" s="19"/>
      <c r="AO80" s="19"/>
      <c r="AP80" s="19"/>
      <c r="AQ80" s="19"/>
      <c r="AR80" s="19">
        <v>1680916</v>
      </c>
      <c r="AS80" s="19"/>
      <c r="AT80" s="19"/>
      <c r="AU80" s="19">
        <v>15128240</v>
      </c>
      <c r="AV80" s="19"/>
      <c r="AW80" s="19"/>
      <c r="AX80" s="19"/>
      <c r="AY80" s="19"/>
      <c r="AZ80" s="15">
        <f t="shared" si="4"/>
        <v>16809156</v>
      </c>
      <c r="BA80" s="15">
        <f t="shared" si="5"/>
        <v>16809156</v>
      </c>
      <c r="BB80" t="str">
        <f t="shared" si="6"/>
        <v>OK</v>
      </c>
      <c r="BC80">
        <f t="shared" si="7"/>
        <v>2</v>
      </c>
      <c r="BE80" s="17"/>
    </row>
    <row r="81" spans="1:57" hidden="1">
      <c r="A81" s="17"/>
      <c r="B81" s="17" t="s">
        <v>67</v>
      </c>
      <c r="C81" s="17" t="s">
        <v>242</v>
      </c>
      <c r="D81" s="17" t="s">
        <v>242</v>
      </c>
      <c r="E81" s="17" t="s">
        <v>5</v>
      </c>
      <c r="F81" s="17" t="s">
        <v>137</v>
      </c>
      <c r="G81">
        <v>3881</v>
      </c>
      <c r="H81">
        <v>26</v>
      </c>
      <c r="I81" s="19">
        <v>15608502</v>
      </c>
      <c r="J81" s="15">
        <v>600327</v>
      </c>
      <c r="K81" s="17">
        <v>26</v>
      </c>
      <c r="L81" s="17"/>
      <c r="M81" s="17" t="s">
        <v>128</v>
      </c>
      <c r="N81" s="17" t="s">
        <v>129</v>
      </c>
      <c r="O81" s="17" t="s">
        <v>237</v>
      </c>
      <c r="P81" s="17" t="s">
        <v>238</v>
      </c>
      <c r="Q81" s="17" t="s">
        <v>64</v>
      </c>
      <c r="R81" s="17" t="s">
        <v>132</v>
      </c>
      <c r="S81" s="17">
        <v>1</v>
      </c>
      <c r="T81">
        <v>388101</v>
      </c>
      <c r="V81" s="17">
        <v>1</v>
      </c>
      <c r="W81" t="s">
        <v>239</v>
      </c>
      <c r="X81" s="17"/>
      <c r="Y81" s="20"/>
      <c r="Z81" s="21"/>
      <c r="AA81" s="14"/>
      <c r="AB81" s="20">
        <v>44641</v>
      </c>
      <c r="AC81" s="21">
        <v>14</v>
      </c>
      <c r="AD81" s="14">
        <v>44655</v>
      </c>
      <c r="AE81" s="20">
        <v>44658</v>
      </c>
      <c r="AF81" s="21">
        <v>14</v>
      </c>
      <c r="AG81" s="14">
        <v>44672</v>
      </c>
      <c r="AH81" s="20">
        <v>44677</v>
      </c>
      <c r="AI81" s="21">
        <v>20</v>
      </c>
      <c r="AJ81" s="14">
        <v>44697</v>
      </c>
      <c r="AK81" s="21">
        <v>10</v>
      </c>
      <c r="AL81" s="14">
        <v>45001</v>
      </c>
      <c r="AM81" s="14">
        <v>45061</v>
      </c>
      <c r="AN81" s="19"/>
      <c r="AO81" s="19"/>
      <c r="AP81" s="19"/>
      <c r="AQ81" s="19"/>
      <c r="AR81" s="19">
        <v>1560850</v>
      </c>
      <c r="AS81" s="19"/>
      <c r="AT81" s="19"/>
      <c r="AU81" s="19">
        <v>14047652</v>
      </c>
      <c r="AV81" s="19"/>
      <c r="AW81" s="19"/>
      <c r="AX81" s="19"/>
      <c r="AY81" s="19"/>
      <c r="AZ81" s="15">
        <f t="shared" si="4"/>
        <v>15608502</v>
      </c>
      <c r="BA81" s="15">
        <f t="shared" si="5"/>
        <v>15608502</v>
      </c>
      <c r="BB81" t="str">
        <f t="shared" si="6"/>
        <v>OK</v>
      </c>
      <c r="BC81">
        <f t="shared" si="7"/>
        <v>2</v>
      </c>
      <c r="BE81" s="17"/>
    </row>
    <row r="82" spans="1:57" hidden="1">
      <c r="A82" s="17"/>
      <c r="B82" s="17" t="s">
        <v>67</v>
      </c>
      <c r="C82" s="17" t="s">
        <v>243</v>
      </c>
      <c r="D82" s="17" t="s">
        <v>243</v>
      </c>
      <c r="E82" s="17" t="s">
        <v>140</v>
      </c>
      <c r="F82" s="17" t="s">
        <v>141</v>
      </c>
      <c r="G82">
        <v>3701</v>
      </c>
      <c r="H82">
        <v>3</v>
      </c>
      <c r="I82" s="19">
        <v>6264000</v>
      </c>
      <c r="J82" s="15">
        <v>2088000</v>
      </c>
      <c r="K82" s="17">
        <v>3</v>
      </c>
      <c r="L82" s="17"/>
      <c r="M82" s="17" t="s">
        <v>128</v>
      </c>
      <c r="N82" s="17" t="s">
        <v>142</v>
      </c>
      <c r="O82" s="17" t="s">
        <v>130</v>
      </c>
      <c r="P82" s="17" t="s">
        <v>244</v>
      </c>
      <c r="Q82" s="17" t="s">
        <v>63</v>
      </c>
      <c r="R82" s="17" t="s">
        <v>132</v>
      </c>
      <c r="S82" s="17">
        <v>3</v>
      </c>
      <c r="T82">
        <v>370103</v>
      </c>
      <c r="V82" s="17">
        <v>1</v>
      </c>
      <c r="W82" t="s">
        <v>245</v>
      </c>
      <c r="X82" s="17"/>
      <c r="Y82" s="20"/>
      <c r="Z82" s="21"/>
      <c r="AA82" s="14"/>
      <c r="AB82" s="20">
        <v>44641</v>
      </c>
      <c r="AC82" s="21">
        <v>14</v>
      </c>
      <c r="AD82" s="14">
        <v>44655</v>
      </c>
      <c r="AE82" s="20">
        <v>44658</v>
      </c>
      <c r="AF82" s="21">
        <v>14</v>
      </c>
      <c r="AG82" s="14">
        <v>44672</v>
      </c>
      <c r="AH82" s="20">
        <v>44677</v>
      </c>
      <c r="AI82" s="21">
        <v>20</v>
      </c>
      <c r="AJ82" s="14">
        <v>44697</v>
      </c>
      <c r="AK82" s="21">
        <v>6</v>
      </c>
      <c r="AL82" s="14">
        <v>44881</v>
      </c>
      <c r="AM82" s="14">
        <v>44941</v>
      </c>
      <c r="AN82" s="19"/>
      <c r="AO82" s="19"/>
      <c r="AP82" s="19"/>
      <c r="AQ82" s="19"/>
      <c r="AR82" s="19">
        <v>6264000</v>
      </c>
      <c r="AS82" s="19"/>
      <c r="AT82" s="19"/>
      <c r="AU82" s="19"/>
      <c r="AV82" s="19"/>
      <c r="AW82" s="19"/>
      <c r="AX82" s="19"/>
      <c r="AY82" s="19"/>
      <c r="AZ82" s="15">
        <f t="shared" si="4"/>
        <v>6264000</v>
      </c>
      <c r="BA82" s="15">
        <f t="shared" si="5"/>
        <v>6264000</v>
      </c>
      <c r="BB82" t="str">
        <f t="shared" si="6"/>
        <v>OK</v>
      </c>
      <c r="BC82">
        <f t="shared" si="7"/>
        <v>1</v>
      </c>
      <c r="BE82" s="17"/>
    </row>
    <row r="83" spans="1:57" hidden="1">
      <c r="A83" s="17"/>
      <c r="B83" s="17" t="s">
        <v>67</v>
      </c>
      <c r="C83" s="17" t="s">
        <v>236</v>
      </c>
      <c r="D83" s="17" t="s">
        <v>246</v>
      </c>
      <c r="E83" s="17" t="s">
        <v>6</v>
      </c>
      <c r="F83" s="17" t="s">
        <v>150</v>
      </c>
      <c r="G83">
        <v>7233</v>
      </c>
      <c r="H83">
        <v>1</v>
      </c>
      <c r="I83" s="19">
        <v>35700000</v>
      </c>
      <c r="J83" s="15">
        <v>35700000</v>
      </c>
      <c r="K83" s="17">
        <v>1</v>
      </c>
      <c r="L83" s="17"/>
      <c r="M83" s="17" t="s">
        <v>151</v>
      </c>
      <c r="N83" s="17" t="s">
        <v>152</v>
      </c>
      <c r="O83" s="17" t="s">
        <v>247</v>
      </c>
      <c r="P83" s="17" t="s">
        <v>248</v>
      </c>
      <c r="Q83" s="17" t="s">
        <v>64</v>
      </c>
      <c r="R83" s="17" t="s">
        <v>132</v>
      </c>
      <c r="S83" s="17">
        <v>2</v>
      </c>
      <c r="T83">
        <v>723302</v>
      </c>
      <c r="V83" s="17">
        <v>1</v>
      </c>
      <c r="W83" t="s">
        <v>249</v>
      </c>
      <c r="X83" s="17"/>
      <c r="Y83" s="20"/>
      <c r="Z83" s="21"/>
      <c r="AA83" s="14"/>
      <c r="AB83" s="20">
        <v>44641</v>
      </c>
      <c r="AC83" s="21">
        <v>14</v>
      </c>
      <c r="AD83" s="14">
        <v>44655</v>
      </c>
      <c r="AE83" s="20">
        <v>44658</v>
      </c>
      <c r="AF83" s="21">
        <v>14</v>
      </c>
      <c r="AG83" s="14">
        <v>44672</v>
      </c>
      <c r="AH83" s="20">
        <v>44677</v>
      </c>
      <c r="AI83" s="21">
        <v>15</v>
      </c>
      <c r="AJ83" s="14">
        <v>44692</v>
      </c>
      <c r="AK83" s="21">
        <v>11</v>
      </c>
      <c r="AL83" s="14">
        <v>45027</v>
      </c>
      <c r="AM83" s="14">
        <v>45087</v>
      </c>
      <c r="AN83" s="19"/>
      <c r="AO83" s="19"/>
      <c r="AP83" s="19"/>
      <c r="AQ83" s="19"/>
      <c r="AR83" s="19">
        <v>3570000</v>
      </c>
      <c r="AS83" s="19"/>
      <c r="AT83" s="19"/>
      <c r="AU83" s="19"/>
      <c r="AV83" s="19">
        <v>32130000</v>
      </c>
      <c r="AW83" s="19"/>
      <c r="AX83" s="19"/>
      <c r="AY83" s="19"/>
      <c r="AZ83" s="15">
        <f t="shared" si="4"/>
        <v>35700000</v>
      </c>
      <c r="BA83" s="15">
        <f t="shared" si="5"/>
        <v>35700000</v>
      </c>
      <c r="BB83" t="str">
        <f t="shared" si="6"/>
        <v>OK</v>
      </c>
      <c r="BC83">
        <f t="shared" si="7"/>
        <v>2</v>
      </c>
      <c r="BE83" s="17"/>
    </row>
    <row r="84" spans="1:57" hidden="1">
      <c r="A84" s="17" t="s">
        <v>250</v>
      </c>
      <c r="B84" s="17" t="s">
        <v>67</v>
      </c>
      <c r="C84" s="17" t="s">
        <v>240</v>
      </c>
      <c r="D84" s="50" t="s">
        <v>240</v>
      </c>
      <c r="E84" s="17" t="s">
        <v>8</v>
      </c>
      <c r="F84" t="s">
        <v>251</v>
      </c>
      <c r="G84">
        <v>4874</v>
      </c>
      <c r="H84">
        <v>17</v>
      </c>
      <c r="I84" s="19">
        <v>17000000</v>
      </c>
      <c r="J84" s="15">
        <v>1000000</v>
      </c>
      <c r="K84" s="17">
        <v>17</v>
      </c>
      <c r="L84" s="17"/>
      <c r="M84" s="17" t="s">
        <v>151</v>
      </c>
      <c r="N84" s="17" t="s">
        <v>157</v>
      </c>
      <c r="O84" s="17" t="s">
        <v>130</v>
      </c>
      <c r="P84" s="17" t="s">
        <v>252</v>
      </c>
      <c r="Q84" s="17" t="s">
        <v>66</v>
      </c>
      <c r="R84" s="17" t="s">
        <v>132</v>
      </c>
      <c r="S84" s="52" t="s">
        <v>253</v>
      </c>
      <c r="T84" t="str">
        <f t="shared" ref="T84:T96" si="8">CONCATENATE(G84,S84)</f>
        <v>487401</v>
      </c>
      <c r="U84" s="52" t="s">
        <v>254</v>
      </c>
      <c r="V84" s="52" t="s">
        <v>253</v>
      </c>
      <c r="W84" t="str">
        <f t="shared" ref="W84:W96" si="9">CONCATENATE(U84,"-",T84,"-",V84,"-22")</f>
        <v>03-487401-01-22</v>
      </c>
      <c r="X84" s="17"/>
      <c r="Y84" s="20">
        <v>44634</v>
      </c>
      <c r="Z84" s="21">
        <v>15</v>
      </c>
      <c r="AA84" s="14">
        <v>44649</v>
      </c>
      <c r="AB84" s="20">
        <v>44606</v>
      </c>
      <c r="AC84" s="21">
        <v>15</v>
      </c>
      <c r="AD84" s="14">
        <v>44621</v>
      </c>
      <c r="AE84" s="20">
        <v>44623</v>
      </c>
      <c r="AF84" s="21">
        <v>18</v>
      </c>
      <c r="AG84" s="14">
        <v>44641</v>
      </c>
      <c r="AH84" s="20">
        <v>44643</v>
      </c>
      <c r="AI84" s="21">
        <v>20</v>
      </c>
      <c r="AJ84" s="14">
        <v>44663</v>
      </c>
      <c r="AK84" s="21">
        <v>8</v>
      </c>
      <c r="AL84" s="14">
        <v>44907</v>
      </c>
      <c r="AM84" s="14">
        <v>44967</v>
      </c>
      <c r="AN84" s="19"/>
      <c r="AO84" s="19"/>
      <c r="AP84" s="19"/>
      <c r="AQ84" s="19">
        <v>850000</v>
      </c>
      <c r="AR84" s="19"/>
      <c r="AS84" s="19">
        <v>16150000</v>
      </c>
      <c r="AT84" s="19"/>
      <c r="AU84" s="19"/>
      <c r="AV84" s="19"/>
      <c r="AW84" s="19"/>
      <c r="AX84" s="19"/>
      <c r="AY84" s="19"/>
      <c r="AZ84" s="15">
        <f t="shared" si="4"/>
        <v>17000000</v>
      </c>
      <c r="BA84" s="15">
        <f t="shared" si="5"/>
        <v>17000000</v>
      </c>
      <c r="BB84" t="str">
        <f t="shared" si="6"/>
        <v>OK</v>
      </c>
      <c r="BC84">
        <f t="shared" si="7"/>
        <v>2</v>
      </c>
      <c r="BE84" s="17"/>
    </row>
    <row r="85" spans="1:57" hidden="1">
      <c r="A85" s="17" t="s">
        <v>250</v>
      </c>
      <c r="B85" s="17" t="s">
        <v>67</v>
      </c>
      <c r="C85" s="17" t="s">
        <v>255</v>
      </c>
      <c r="D85" s="50" t="s">
        <v>255</v>
      </c>
      <c r="E85" s="17" t="s">
        <v>8</v>
      </c>
      <c r="F85" t="s">
        <v>251</v>
      </c>
      <c r="G85">
        <v>4874</v>
      </c>
      <c r="H85">
        <v>17</v>
      </c>
      <c r="I85" s="19">
        <v>17000000</v>
      </c>
      <c r="J85" s="15">
        <v>1000000</v>
      </c>
      <c r="K85" s="17">
        <v>17</v>
      </c>
      <c r="L85" s="17"/>
      <c r="M85" s="17" t="s">
        <v>151</v>
      </c>
      <c r="N85" s="17" t="s">
        <v>157</v>
      </c>
      <c r="O85" s="17" t="s">
        <v>130</v>
      </c>
      <c r="P85" s="17" t="s">
        <v>252</v>
      </c>
      <c r="Q85" s="17" t="s">
        <v>66</v>
      </c>
      <c r="R85" s="17" t="s">
        <v>132</v>
      </c>
      <c r="S85" s="52" t="s">
        <v>253</v>
      </c>
      <c r="T85" t="str">
        <f t="shared" si="8"/>
        <v>487401</v>
      </c>
      <c r="U85" s="52" t="s">
        <v>254</v>
      </c>
      <c r="V85" s="52" t="s">
        <v>253</v>
      </c>
      <c r="W85" t="str">
        <f t="shared" si="9"/>
        <v>03-487401-01-22</v>
      </c>
      <c r="X85" s="17"/>
      <c r="Y85" s="20">
        <v>44634</v>
      </c>
      <c r="Z85" s="21">
        <v>15</v>
      </c>
      <c r="AA85" s="14">
        <v>44649</v>
      </c>
      <c r="AB85" s="20">
        <v>44606</v>
      </c>
      <c r="AC85" s="21">
        <v>15</v>
      </c>
      <c r="AD85" s="14">
        <v>44621</v>
      </c>
      <c r="AE85" s="20">
        <v>44623</v>
      </c>
      <c r="AF85" s="21">
        <v>18</v>
      </c>
      <c r="AG85" s="14">
        <v>44641</v>
      </c>
      <c r="AH85" s="20">
        <v>44643</v>
      </c>
      <c r="AI85" s="21">
        <v>20</v>
      </c>
      <c r="AJ85" s="14">
        <v>44663</v>
      </c>
      <c r="AK85" s="21">
        <v>8</v>
      </c>
      <c r="AL85" s="14">
        <v>44907</v>
      </c>
      <c r="AM85" s="14">
        <v>44967</v>
      </c>
      <c r="AN85" s="19"/>
      <c r="AO85" s="19"/>
      <c r="AP85" s="19"/>
      <c r="AQ85" s="19">
        <v>850000</v>
      </c>
      <c r="AR85" s="19"/>
      <c r="AS85" s="19">
        <v>16150000</v>
      </c>
      <c r="AT85" s="19"/>
      <c r="AU85" s="19"/>
      <c r="AV85" s="19"/>
      <c r="AW85" s="19"/>
      <c r="AX85" s="19"/>
      <c r="AY85" s="19"/>
      <c r="AZ85" s="15">
        <f t="shared" si="4"/>
        <v>17000000</v>
      </c>
      <c r="BA85" s="15">
        <f t="shared" si="5"/>
        <v>17000000</v>
      </c>
      <c r="BB85" t="str">
        <f t="shared" si="6"/>
        <v>OK</v>
      </c>
      <c r="BC85">
        <f t="shared" si="7"/>
        <v>2</v>
      </c>
      <c r="BE85" s="17"/>
    </row>
    <row r="86" spans="1:57" hidden="1">
      <c r="A86" s="17" t="s">
        <v>250</v>
      </c>
      <c r="B86" s="17" t="s">
        <v>67</v>
      </c>
      <c r="C86" s="17" t="s">
        <v>236</v>
      </c>
      <c r="D86" s="50" t="s">
        <v>236</v>
      </c>
      <c r="E86" s="17" t="s">
        <v>8</v>
      </c>
      <c r="F86" t="s">
        <v>251</v>
      </c>
      <c r="G86">
        <v>4874</v>
      </c>
      <c r="H86">
        <v>17</v>
      </c>
      <c r="I86" s="19">
        <v>17000000</v>
      </c>
      <c r="J86" s="15">
        <v>1000000</v>
      </c>
      <c r="K86" s="17">
        <v>17</v>
      </c>
      <c r="L86" s="17"/>
      <c r="M86" s="17" t="s">
        <v>151</v>
      </c>
      <c r="N86" s="17" t="s">
        <v>157</v>
      </c>
      <c r="O86" s="17" t="s">
        <v>130</v>
      </c>
      <c r="P86" s="17" t="s">
        <v>252</v>
      </c>
      <c r="Q86" s="17" t="s">
        <v>66</v>
      </c>
      <c r="R86" s="17" t="s">
        <v>132</v>
      </c>
      <c r="S86" s="52" t="s">
        <v>253</v>
      </c>
      <c r="T86" t="str">
        <f t="shared" si="8"/>
        <v>487401</v>
      </c>
      <c r="U86" s="52" t="s">
        <v>254</v>
      </c>
      <c r="V86" s="52" t="s">
        <v>253</v>
      </c>
      <c r="W86" t="str">
        <f t="shared" si="9"/>
        <v>03-487401-01-22</v>
      </c>
      <c r="X86" s="17"/>
      <c r="Y86" s="20">
        <v>44634</v>
      </c>
      <c r="Z86" s="21">
        <v>15</v>
      </c>
      <c r="AA86" s="14">
        <v>44649</v>
      </c>
      <c r="AB86" s="20">
        <v>44606</v>
      </c>
      <c r="AC86" s="21">
        <v>15</v>
      </c>
      <c r="AD86" s="14">
        <v>44621</v>
      </c>
      <c r="AE86" s="20">
        <v>44623</v>
      </c>
      <c r="AF86" s="21">
        <v>18</v>
      </c>
      <c r="AG86" s="14">
        <v>44641</v>
      </c>
      <c r="AH86" s="20">
        <v>44643</v>
      </c>
      <c r="AI86" s="21">
        <v>20</v>
      </c>
      <c r="AJ86" s="14">
        <v>44663</v>
      </c>
      <c r="AK86" s="21">
        <v>8</v>
      </c>
      <c r="AL86" s="14">
        <v>44907</v>
      </c>
      <c r="AM86" s="14">
        <v>44967</v>
      </c>
      <c r="AN86" s="19"/>
      <c r="AO86" s="19"/>
      <c r="AP86" s="19"/>
      <c r="AQ86" s="19">
        <v>850000</v>
      </c>
      <c r="AR86" s="19"/>
      <c r="AS86" s="19">
        <v>16150000</v>
      </c>
      <c r="AT86" s="19"/>
      <c r="AU86" s="19"/>
      <c r="AV86" s="19"/>
      <c r="AW86" s="19"/>
      <c r="AX86" s="19"/>
      <c r="AY86" s="19"/>
      <c r="AZ86" s="15">
        <f t="shared" si="4"/>
        <v>17000000</v>
      </c>
      <c r="BA86" s="15">
        <f t="shared" si="5"/>
        <v>17000000</v>
      </c>
      <c r="BB86" t="str">
        <f t="shared" si="6"/>
        <v>OK</v>
      </c>
      <c r="BC86">
        <f t="shared" si="7"/>
        <v>2</v>
      </c>
      <c r="BE86" s="17"/>
    </row>
    <row r="87" spans="1:57" hidden="1">
      <c r="A87" s="17" t="s">
        <v>250</v>
      </c>
      <c r="B87" s="17" t="s">
        <v>67</v>
      </c>
      <c r="C87" s="17" t="s">
        <v>241</v>
      </c>
      <c r="D87" s="50" t="s">
        <v>241</v>
      </c>
      <c r="E87" s="17" t="s">
        <v>8</v>
      </c>
      <c r="F87" t="s">
        <v>251</v>
      </c>
      <c r="G87">
        <v>4874</v>
      </c>
      <c r="H87">
        <v>17</v>
      </c>
      <c r="I87" s="19">
        <v>17000000</v>
      </c>
      <c r="J87" s="15">
        <v>1000000</v>
      </c>
      <c r="K87" s="17">
        <v>17</v>
      </c>
      <c r="L87" s="17"/>
      <c r="M87" s="17" t="s">
        <v>151</v>
      </c>
      <c r="N87" s="17" t="s">
        <v>157</v>
      </c>
      <c r="O87" s="17" t="s">
        <v>130</v>
      </c>
      <c r="P87" s="17" t="s">
        <v>252</v>
      </c>
      <c r="Q87" s="17" t="s">
        <v>66</v>
      </c>
      <c r="R87" s="17" t="s">
        <v>132</v>
      </c>
      <c r="S87" s="52" t="s">
        <v>253</v>
      </c>
      <c r="T87" t="str">
        <f t="shared" si="8"/>
        <v>487401</v>
      </c>
      <c r="U87" s="52" t="s">
        <v>254</v>
      </c>
      <c r="V87" s="52" t="s">
        <v>253</v>
      </c>
      <c r="W87" t="str">
        <f t="shared" si="9"/>
        <v>03-487401-01-22</v>
      </c>
      <c r="X87" s="17"/>
      <c r="Y87" s="20">
        <v>44634</v>
      </c>
      <c r="Z87" s="21">
        <v>15</v>
      </c>
      <c r="AA87" s="14">
        <v>44649</v>
      </c>
      <c r="AB87" s="20">
        <v>44606</v>
      </c>
      <c r="AC87" s="21">
        <v>15</v>
      </c>
      <c r="AD87" s="14">
        <v>44621</v>
      </c>
      <c r="AE87" s="20">
        <v>44623</v>
      </c>
      <c r="AF87" s="21">
        <v>18</v>
      </c>
      <c r="AG87" s="14">
        <v>44641</v>
      </c>
      <c r="AH87" s="20">
        <v>44643</v>
      </c>
      <c r="AI87" s="21">
        <v>20</v>
      </c>
      <c r="AJ87" s="14">
        <v>44663</v>
      </c>
      <c r="AK87" s="21">
        <v>8</v>
      </c>
      <c r="AL87" s="14">
        <v>44907</v>
      </c>
      <c r="AM87" s="14">
        <v>44967</v>
      </c>
      <c r="AN87" s="19"/>
      <c r="AO87" s="19"/>
      <c r="AP87" s="19"/>
      <c r="AQ87" s="19">
        <v>850000</v>
      </c>
      <c r="AR87" s="19"/>
      <c r="AS87" s="19">
        <v>16150000</v>
      </c>
      <c r="AT87" s="19"/>
      <c r="AU87" s="19"/>
      <c r="AV87" s="19"/>
      <c r="AW87" s="19"/>
      <c r="AX87" s="19"/>
      <c r="AY87" s="19"/>
      <c r="AZ87" s="15">
        <f t="shared" si="4"/>
        <v>17000000</v>
      </c>
      <c r="BA87" s="15">
        <f t="shared" si="5"/>
        <v>17000000</v>
      </c>
      <c r="BB87" t="str">
        <f t="shared" si="6"/>
        <v>OK</v>
      </c>
      <c r="BC87">
        <f t="shared" si="7"/>
        <v>2</v>
      </c>
      <c r="BE87" s="17"/>
    </row>
    <row r="88" spans="1:57" hidden="1">
      <c r="A88" s="17" t="s">
        <v>250</v>
      </c>
      <c r="B88" s="17" t="s">
        <v>67</v>
      </c>
      <c r="C88" s="17" t="s">
        <v>256</v>
      </c>
      <c r="D88" s="50" t="s">
        <v>256</v>
      </c>
      <c r="E88" s="17" t="s">
        <v>8</v>
      </c>
      <c r="F88" t="s">
        <v>257</v>
      </c>
      <c r="G88">
        <v>4872</v>
      </c>
      <c r="H88">
        <v>17</v>
      </c>
      <c r="I88" s="19">
        <v>17000000</v>
      </c>
      <c r="J88" s="15">
        <v>1000000</v>
      </c>
      <c r="K88" s="17">
        <v>17</v>
      </c>
      <c r="L88" s="17"/>
      <c r="M88" s="17" t="s">
        <v>128</v>
      </c>
      <c r="N88" s="17" t="s">
        <v>157</v>
      </c>
      <c r="O88" s="17" t="s">
        <v>130</v>
      </c>
      <c r="P88" s="17" t="s">
        <v>258</v>
      </c>
      <c r="Q88" s="17" t="s">
        <v>66</v>
      </c>
      <c r="R88" s="17" t="s">
        <v>132</v>
      </c>
      <c r="S88" s="52" t="s">
        <v>253</v>
      </c>
      <c r="T88" t="str">
        <f t="shared" si="8"/>
        <v>487201</v>
      </c>
      <c r="U88" s="52" t="s">
        <v>254</v>
      </c>
      <c r="V88" s="52" t="s">
        <v>253</v>
      </c>
      <c r="W88" t="str">
        <f t="shared" si="9"/>
        <v>03-487201-01-22</v>
      </c>
      <c r="X88" s="17"/>
      <c r="Y88" s="20">
        <v>44634</v>
      </c>
      <c r="Z88" s="21">
        <v>15</v>
      </c>
      <c r="AA88" s="14">
        <v>44649</v>
      </c>
      <c r="AB88" s="20">
        <v>44620</v>
      </c>
      <c r="AC88" s="21">
        <v>14</v>
      </c>
      <c r="AD88" s="14">
        <v>44634</v>
      </c>
      <c r="AE88" s="20">
        <v>44636</v>
      </c>
      <c r="AF88" s="21">
        <v>16</v>
      </c>
      <c r="AG88" s="14">
        <v>44652</v>
      </c>
      <c r="AH88" s="20">
        <v>44664</v>
      </c>
      <c r="AI88" s="21">
        <v>19</v>
      </c>
      <c r="AJ88" s="14">
        <v>44683</v>
      </c>
      <c r="AK88" s="21">
        <v>8</v>
      </c>
      <c r="AL88" s="14">
        <v>44928</v>
      </c>
      <c r="AM88" s="14">
        <v>44988</v>
      </c>
      <c r="AN88" s="19"/>
      <c r="AO88" s="19"/>
      <c r="AP88" s="19"/>
      <c r="AQ88" s="19"/>
      <c r="AR88" s="19">
        <v>850000</v>
      </c>
      <c r="AS88" s="19"/>
      <c r="AT88" s="19">
        <v>16150000</v>
      </c>
      <c r="AU88" s="19"/>
      <c r="AV88" s="19"/>
      <c r="AW88" s="19"/>
      <c r="AX88" s="19"/>
      <c r="AY88" s="19"/>
      <c r="AZ88" s="15">
        <f t="shared" si="4"/>
        <v>17000000</v>
      </c>
      <c r="BA88" s="15">
        <f t="shared" si="5"/>
        <v>17000000</v>
      </c>
      <c r="BB88" t="str">
        <f t="shared" si="6"/>
        <v>OK</v>
      </c>
      <c r="BC88">
        <f t="shared" si="7"/>
        <v>2</v>
      </c>
      <c r="BE88" s="17"/>
    </row>
    <row r="89" spans="1:57" hidden="1">
      <c r="A89" s="17" t="s">
        <v>250</v>
      </c>
      <c r="B89" s="17" t="s">
        <v>67</v>
      </c>
      <c r="C89" s="17" t="s">
        <v>259</v>
      </c>
      <c r="D89" s="50" t="s">
        <v>259</v>
      </c>
      <c r="E89" s="17" t="s">
        <v>8</v>
      </c>
      <c r="F89" t="s">
        <v>257</v>
      </c>
      <c r="G89">
        <v>4872</v>
      </c>
      <c r="H89">
        <v>17</v>
      </c>
      <c r="I89" s="19">
        <v>17000000</v>
      </c>
      <c r="J89" s="15">
        <v>1000000</v>
      </c>
      <c r="K89" s="17">
        <v>17</v>
      </c>
      <c r="L89" s="17"/>
      <c r="M89" s="17" t="s">
        <v>128</v>
      </c>
      <c r="N89" s="17" t="s">
        <v>157</v>
      </c>
      <c r="O89" s="17" t="s">
        <v>130</v>
      </c>
      <c r="P89" s="17" t="s">
        <v>258</v>
      </c>
      <c r="Q89" s="17" t="s">
        <v>66</v>
      </c>
      <c r="R89" s="17" t="s">
        <v>132</v>
      </c>
      <c r="S89" s="52" t="s">
        <v>253</v>
      </c>
      <c r="T89" t="str">
        <f t="shared" si="8"/>
        <v>487201</v>
      </c>
      <c r="U89" s="52" t="s">
        <v>254</v>
      </c>
      <c r="V89" s="52" t="s">
        <v>253</v>
      </c>
      <c r="W89" t="str">
        <f t="shared" si="9"/>
        <v>03-487201-01-22</v>
      </c>
      <c r="X89" s="17"/>
      <c r="Y89" s="20">
        <v>44634</v>
      </c>
      <c r="Z89" s="21">
        <v>15</v>
      </c>
      <c r="AA89" s="14">
        <v>44649</v>
      </c>
      <c r="AB89" s="20">
        <v>44620</v>
      </c>
      <c r="AC89" s="21">
        <v>14</v>
      </c>
      <c r="AD89" s="14">
        <v>44634</v>
      </c>
      <c r="AE89" s="20">
        <v>44636</v>
      </c>
      <c r="AF89" s="21">
        <v>16</v>
      </c>
      <c r="AG89" s="14">
        <v>44652</v>
      </c>
      <c r="AH89" s="20">
        <v>44664</v>
      </c>
      <c r="AI89" s="21">
        <v>19</v>
      </c>
      <c r="AJ89" s="14">
        <v>44683</v>
      </c>
      <c r="AK89" s="21">
        <v>8</v>
      </c>
      <c r="AL89" s="14">
        <v>44928</v>
      </c>
      <c r="AM89" s="14">
        <v>44988</v>
      </c>
      <c r="AN89" s="19"/>
      <c r="AO89" s="19"/>
      <c r="AP89" s="19"/>
      <c r="AQ89" s="19"/>
      <c r="AR89" s="19">
        <v>850000</v>
      </c>
      <c r="AS89" s="19"/>
      <c r="AT89" s="19">
        <v>16150000</v>
      </c>
      <c r="AU89" s="19"/>
      <c r="AV89" s="19"/>
      <c r="AW89" s="19"/>
      <c r="AX89" s="19"/>
      <c r="AY89" s="19"/>
      <c r="AZ89" s="15">
        <f t="shared" si="4"/>
        <v>17000000</v>
      </c>
      <c r="BA89" s="15">
        <f t="shared" si="5"/>
        <v>17000000</v>
      </c>
      <c r="BB89" t="str">
        <f t="shared" si="6"/>
        <v>OK</v>
      </c>
      <c r="BC89">
        <f t="shared" si="7"/>
        <v>2</v>
      </c>
      <c r="BE89" s="17"/>
    </row>
    <row r="90" spans="1:57" hidden="1">
      <c r="A90" s="17" t="s">
        <v>250</v>
      </c>
      <c r="B90" s="17" t="s">
        <v>67</v>
      </c>
      <c r="C90" s="17" t="s">
        <v>240</v>
      </c>
      <c r="D90" s="50" t="s">
        <v>240</v>
      </c>
      <c r="E90" s="17" t="s">
        <v>8</v>
      </c>
      <c r="F90" t="s">
        <v>257</v>
      </c>
      <c r="G90">
        <v>4872</v>
      </c>
      <c r="H90">
        <v>16</v>
      </c>
      <c r="I90" s="19">
        <v>16000000</v>
      </c>
      <c r="J90" s="15">
        <v>1000000</v>
      </c>
      <c r="K90" s="17">
        <v>16</v>
      </c>
      <c r="L90" s="17"/>
      <c r="M90" s="17" t="s">
        <v>128</v>
      </c>
      <c r="N90" s="17" t="s">
        <v>157</v>
      </c>
      <c r="O90" s="17" t="s">
        <v>130</v>
      </c>
      <c r="P90" s="17" t="s">
        <v>258</v>
      </c>
      <c r="Q90" s="17" t="s">
        <v>66</v>
      </c>
      <c r="R90" s="17" t="s">
        <v>132</v>
      </c>
      <c r="S90" s="52" t="s">
        <v>253</v>
      </c>
      <c r="T90" t="str">
        <f t="shared" si="8"/>
        <v>487201</v>
      </c>
      <c r="U90" s="52" t="s">
        <v>254</v>
      </c>
      <c r="V90" s="52" t="s">
        <v>253</v>
      </c>
      <c r="W90" t="str">
        <f t="shared" si="9"/>
        <v>03-487201-01-22</v>
      </c>
      <c r="X90" s="17"/>
      <c r="Y90" s="20">
        <v>44634</v>
      </c>
      <c r="Z90" s="21">
        <v>15</v>
      </c>
      <c r="AA90" s="14">
        <v>44649</v>
      </c>
      <c r="AB90" s="20">
        <v>44620</v>
      </c>
      <c r="AC90" s="21">
        <v>14</v>
      </c>
      <c r="AD90" s="14">
        <v>44634</v>
      </c>
      <c r="AE90" s="20">
        <v>44636</v>
      </c>
      <c r="AF90" s="21">
        <v>16</v>
      </c>
      <c r="AG90" s="14">
        <v>44652</v>
      </c>
      <c r="AH90" s="20">
        <v>44664</v>
      </c>
      <c r="AI90" s="21">
        <v>19</v>
      </c>
      <c r="AJ90" s="14">
        <v>44683</v>
      </c>
      <c r="AK90" s="21">
        <v>8</v>
      </c>
      <c r="AL90" s="14">
        <v>44928</v>
      </c>
      <c r="AM90" s="14">
        <v>44988</v>
      </c>
      <c r="AN90" s="19"/>
      <c r="AO90" s="19"/>
      <c r="AP90" s="19"/>
      <c r="AQ90" s="19"/>
      <c r="AR90" s="19">
        <v>800000</v>
      </c>
      <c r="AS90" s="19"/>
      <c r="AT90" s="19">
        <v>15200000</v>
      </c>
      <c r="AU90" s="19"/>
      <c r="AV90" s="19"/>
      <c r="AW90" s="19"/>
      <c r="AX90" s="19"/>
      <c r="AY90" s="19"/>
      <c r="AZ90" s="15">
        <f t="shared" si="4"/>
        <v>16000000</v>
      </c>
      <c r="BA90" s="15">
        <f t="shared" si="5"/>
        <v>16000000</v>
      </c>
      <c r="BB90" t="str">
        <f t="shared" si="6"/>
        <v>OK</v>
      </c>
      <c r="BC90">
        <f t="shared" si="7"/>
        <v>2</v>
      </c>
      <c r="BE90" s="17"/>
    </row>
    <row r="91" spans="1:57" hidden="1">
      <c r="A91" s="17" t="s">
        <v>250</v>
      </c>
      <c r="B91" s="17" t="s">
        <v>67</v>
      </c>
      <c r="C91" s="17" t="s">
        <v>236</v>
      </c>
      <c r="D91" s="50" t="s">
        <v>236</v>
      </c>
      <c r="E91" s="17" t="s">
        <v>8</v>
      </c>
      <c r="F91" t="s">
        <v>257</v>
      </c>
      <c r="G91">
        <v>4872</v>
      </c>
      <c r="H91">
        <v>28</v>
      </c>
      <c r="I91" s="19">
        <v>28000000</v>
      </c>
      <c r="J91" s="15">
        <v>1000000</v>
      </c>
      <c r="K91" s="17">
        <v>28</v>
      </c>
      <c r="L91" s="17"/>
      <c r="M91" s="17" t="s">
        <v>128</v>
      </c>
      <c r="N91" s="17" t="s">
        <v>157</v>
      </c>
      <c r="O91" s="17" t="s">
        <v>130</v>
      </c>
      <c r="P91" s="17" t="s">
        <v>260</v>
      </c>
      <c r="Q91" s="17" t="s">
        <v>66</v>
      </c>
      <c r="R91" s="17" t="s">
        <v>132</v>
      </c>
      <c r="S91" s="52" t="s">
        <v>253</v>
      </c>
      <c r="T91" t="str">
        <f t="shared" si="8"/>
        <v>487201</v>
      </c>
      <c r="U91" s="52" t="s">
        <v>254</v>
      </c>
      <c r="V91" s="52" t="s">
        <v>253</v>
      </c>
      <c r="W91" t="str">
        <f t="shared" si="9"/>
        <v>03-487201-01-22</v>
      </c>
      <c r="X91" s="17"/>
      <c r="Y91" s="20">
        <v>44634</v>
      </c>
      <c r="Z91" s="21">
        <v>15</v>
      </c>
      <c r="AA91" s="14">
        <v>44649</v>
      </c>
      <c r="AB91" s="20">
        <v>44620</v>
      </c>
      <c r="AC91" s="21">
        <v>14</v>
      </c>
      <c r="AD91" s="14">
        <v>44634</v>
      </c>
      <c r="AE91" s="20">
        <v>44636</v>
      </c>
      <c r="AF91" s="21">
        <v>16</v>
      </c>
      <c r="AG91" s="14">
        <v>44652</v>
      </c>
      <c r="AH91" s="20">
        <v>44664</v>
      </c>
      <c r="AI91" s="21">
        <v>19</v>
      </c>
      <c r="AJ91" s="14">
        <v>44683</v>
      </c>
      <c r="AK91" s="21">
        <v>8</v>
      </c>
      <c r="AL91" s="14">
        <v>44928</v>
      </c>
      <c r="AM91" s="14">
        <v>44988</v>
      </c>
      <c r="AN91" s="19"/>
      <c r="AO91" s="19"/>
      <c r="AP91" s="19"/>
      <c r="AQ91" s="19"/>
      <c r="AR91" s="19">
        <v>1400000</v>
      </c>
      <c r="AS91" s="19"/>
      <c r="AT91" s="19">
        <v>26600000</v>
      </c>
      <c r="AU91" s="19"/>
      <c r="AV91" s="19"/>
      <c r="AW91" s="19"/>
      <c r="AX91" s="19"/>
      <c r="AY91" s="19"/>
      <c r="AZ91" s="15">
        <f t="shared" si="4"/>
        <v>28000000</v>
      </c>
      <c r="BA91" s="15">
        <f t="shared" si="5"/>
        <v>28000000</v>
      </c>
      <c r="BB91" t="str">
        <f t="shared" si="6"/>
        <v>OK</v>
      </c>
      <c r="BC91">
        <f t="shared" si="7"/>
        <v>2</v>
      </c>
      <c r="BE91" s="17"/>
    </row>
    <row r="92" spans="1:57" hidden="1">
      <c r="A92" s="17" t="s">
        <v>250</v>
      </c>
      <c r="B92" s="17" t="s">
        <v>67</v>
      </c>
      <c r="C92" s="17" t="s">
        <v>255</v>
      </c>
      <c r="D92" s="50" t="s">
        <v>255</v>
      </c>
      <c r="E92" s="17" t="s">
        <v>8</v>
      </c>
      <c r="F92" t="s">
        <v>257</v>
      </c>
      <c r="G92">
        <v>4872</v>
      </c>
      <c r="H92">
        <v>20</v>
      </c>
      <c r="I92" s="19">
        <v>20000000</v>
      </c>
      <c r="J92" s="15">
        <v>1000000</v>
      </c>
      <c r="K92" s="17">
        <v>20</v>
      </c>
      <c r="L92" s="17"/>
      <c r="M92" s="17" t="s">
        <v>128</v>
      </c>
      <c r="N92" s="17" t="s">
        <v>157</v>
      </c>
      <c r="O92" s="17" t="s">
        <v>130</v>
      </c>
      <c r="P92" s="17" t="s">
        <v>258</v>
      </c>
      <c r="Q92" s="17" t="s">
        <v>66</v>
      </c>
      <c r="R92" s="17" t="s">
        <v>132</v>
      </c>
      <c r="S92" s="52" t="s">
        <v>253</v>
      </c>
      <c r="T92" t="str">
        <f t="shared" si="8"/>
        <v>487201</v>
      </c>
      <c r="U92" s="52" t="s">
        <v>254</v>
      </c>
      <c r="V92" s="52" t="s">
        <v>253</v>
      </c>
      <c r="W92" t="str">
        <f t="shared" si="9"/>
        <v>03-487201-01-22</v>
      </c>
      <c r="X92" s="17"/>
      <c r="Y92" s="20">
        <v>44634</v>
      </c>
      <c r="Z92" s="21">
        <v>15</v>
      </c>
      <c r="AA92" s="14">
        <v>44649</v>
      </c>
      <c r="AB92" s="20">
        <v>44620</v>
      </c>
      <c r="AC92" s="21">
        <v>14</v>
      </c>
      <c r="AD92" s="14">
        <v>44634</v>
      </c>
      <c r="AE92" s="20">
        <v>44636</v>
      </c>
      <c r="AF92" s="21">
        <v>16</v>
      </c>
      <c r="AG92" s="14">
        <v>44652</v>
      </c>
      <c r="AH92" s="20">
        <v>44664</v>
      </c>
      <c r="AI92" s="21">
        <v>19</v>
      </c>
      <c r="AJ92" s="14">
        <v>44683</v>
      </c>
      <c r="AK92" s="21">
        <v>8</v>
      </c>
      <c r="AL92" s="14">
        <v>44928</v>
      </c>
      <c r="AM92" s="14">
        <v>44988</v>
      </c>
      <c r="AN92" s="19"/>
      <c r="AO92" s="19"/>
      <c r="AP92" s="19"/>
      <c r="AQ92" s="19"/>
      <c r="AR92" s="19">
        <v>1000000</v>
      </c>
      <c r="AS92" s="19"/>
      <c r="AT92" s="19">
        <v>19000000</v>
      </c>
      <c r="AU92" s="19"/>
      <c r="AV92" s="19"/>
      <c r="AW92" s="19"/>
      <c r="AX92" s="19"/>
      <c r="AY92" s="19"/>
      <c r="AZ92" s="15">
        <f t="shared" si="4"/>
        <v>20000000</v>
      </c>
      <c r="BA92" s="15">
        <f t="shared" si="5"/>
        <v>20000000</v>
      </c>
      <c r="BB92" t="str">
        <f t="shared" si="6"/>
        <v>OK</v>
      </c>
      <c r="BC92">
        <f t="shared" si="7"/>
        <v>2</v>
      </c>
      <c r="BE92" s="17"/>
    </row>
    <row r="93" spans="1:57" hidden="1">
      <c r="A93" s="17" t="s">
        <v>250</v>
      </c>
      <c r="B93" s="17" t="s">
        <v>67</v>
      </c>
      <c r="C93" s="17" t="s">
        <v>241</v>
      </c>
      <c r="D93" s="50" t="s">
        <v>241</v>
      </c>
      <c r="E93" s="17" t="s">
        <v>8</v>
      </c>
      <c r="F93" t="s">
        <v>257</v>
      </c>
      <c r="G93">
        <v>4872</v>
      </c>
      <c r="H93">
        <v>20</v>
      </c>
      <c r="I93" s="19">
        <v>20000000</v>
      </c>
      <c r="J93" s="15">
        <v>1000000</v>
      </c>
      <c r="K93" s="17">
        <v>20</v>
      </c>
      <c r="L93" s="17"/>
      <c r="M93" s="17" t="s">
        <v>128</v>
      </c>
      <c r="N93" s="17" t="s">
        <v>157</v>
      </c>
      <c r="O93" s="17" t="s">
        <v>130</v>
      </c>
      <c r="P93" s="17" t="s">
        <v>258</v>
      </c>
      <c r="Q93" s="17" t="s">
        <v>66</v>
      </c>
      <c r="R93" s="17" t="s">
        <v>132</v>
      </c>
      <c r="S93" s="52" t="s">
        <v>253</v>
      </c>
      <c r="T93" t="str">
        <f t="shared" si="8"/>
        <v>487201</v>
      </c>
      <c r="U93" s="52" t="s">
        <v>254</v>
      </c>
      <c r="V93" s="52" t="s">
        <v>253</v>
      </c>
      <c r="W93" t="str">
        <f t="shared" si="9"/>
        <v>03-487201-01-22</v>
      </c>
      <c r="X93" s="17"/>
      <c r="Y93" s="20">
        <v>44634</v>
      </c>
      <c r="Z93" s="21">
        <v>15</v>
      </c>
      <c r="AA93" s="14">
        <v>44649</v>
      </c>
      <c r="AB93" s="20">
        <v>44620</v>
      </c>
      <c r="AC93" s="21">
        <v>14</v>
      </c>
      <c r="AD93" s="14">
        <v>44634</v>
      </c>
      <c r="AE93" s="20">
        <v>44636</v>
      </c>
      <c r="AF93" s="21">
        <v>16</v>
      </c>
      <c r="AG93" s="14">
        <v>44652</v>
      </c>
      <c r="AH93" s="20">
        <v>44664</v>
      </c>
      <c r="AI93" s="21">
        <v>19</v>
      </c>
      <c r="AJ93" s="14">
        <v>44683</v>
      </c>
      <c r="AK93" s="21">
        <v>8</v>
      </c>
      <c r="AL93" s="14">
        <v>44928</v>
      </c>
      <c r="AM93" s="14">
        <v>44988</v>
      </c>
      <c r="AN93" s="19"/>
      <c r="AO93" s="19"/>
      <c r="AP93" s="19"/>
      <c r="AQ93" s="19"/>
      <c r="AR93" s="19">
        <v>1000000</v>
      </c>
      <c r="AS93" s="19"/>
      <c r="AT93" s="19">
        <v>19000000</v>
      </c>
      <c r="AU93" s="19"/>
      <c r="AV93" s="19"/>
      <c r="AW93" s="19"/>
      <c r="AX93" s="19"/>
      <c r="AY93" s="19"/>
      <c r="AZ93" s="15">
        <f t="shared" si="4"/>
        <v>20000000</v>
      </c>
      <c r="BA93" s="15">
        <f t="shared" si="5"/>
        <v>20000000</v>
      </c>
      <c r="BB93" t="str">
        <f t="shared" si="6"/>
        <v>OK</v>
      </c>
      <c r="BC93">
        <f t="shared" si="7"/>
        <v>2</v>
      </c>
      <c r="BE93" s="17"/>
    </row>
    <row r="94" spans="1:57" hidden="1">
      <c r="A94" s="17" t="s">
        <v>250</v>
      </c>
      <c r="B94" s="17" t="s">
        <v>67</v>
      </c>
      <c r="C94" s="17" t="s">
        <v>261</v>
      </c>
      <c r="D94" s="50" t="s">
        <v>261</v>
      </c>
      <c r="E94" s="17" t="s">
        <v>8</v>
      </c>
      <c r="F94" t="s">
        <v>257</v>
      </c>
      <c r="G94">
        <v>4872</v>
      </c>
      <c r="H94">
        <v>15</v>
      </c>
      <c r="I94" s="19">
        <v>15000000</v>
      </c>
      <c r="J94" s="15">
        <v>1000000</v>
      </c>
      <c r="K94" s="17">
        <v>15</v>
      </c>
      <c r="L94" s="17"/>
      <c r="M94" s="17" t="s">
        <v>128</v>
      </c>
      <c r="N94" s="17" t="s">
        <v>157</v>
      </c>
      <c r="O94" s="17" t="s">
        <v>130</v>
      </c>
      <c r="P94" s="17" t="s">
        <v>258</v>
      </c>
      <c r="Q94" s="17" t="s">
        <v>66</v>
      </c>
      <c r="R94" s="17" t="s">
        <v>132</v>
      </c>
      <c r="S94" s="52" t="s">
        <v>253</v>
      </c>
      <c r="T94" t="str">
        <f t="shared" si="8"/>
        <v>487201</v>
      </c>
      <c r="U94" s="52" t="s">
        <v>254</v>
      </c>
      <c r="V94" s="52" t="s">
        <v>253</v>
      </c>
      <c r="W94" t="str">
        <f t="shared" si="9"/>
        <v>03-487201-01-22</v>
      </c>
      <c r="X94" s="17"/>
      <c r="Y94" s="20">
        <v>44634</v>
      </c>
      <c r="Z94" s="21">
        <v>15</v>
      </c>
      <c r="AA94" s="14">
        <v>44649</v>
      </c>
      <c r="AB94" s="20">
        <v>44620</v>
      </c>
      <c r="AC94" s="21">
        <v>14</v>
      </c>
      <c r="AD94" s="14">
        <v>44634</v>
      </c>
      <c r="AE94" s="20">
        <v>44636</v>
      </c>
      <c r="AF94" s="21">
        <v>16</v>
      </c>
      <c r="AG94" s="14">
        <v>44652</v>
      </c>
      <c r="AH94" s="20">
        <v>44664</v>
      </c>
      <c r="AI94" s="21">
        <v>19</v>
      </c>
      <c r="AJ94" s="14">
        <v>44683</v>
      </c>
      <c r="AK94" s="21">
        <v>8</v>
      </c>
      <c r="AL94" s="14">
        <v>44928</v>
      </c>
      <c r="AM94" s="14">
        <v>44988</v>
      </c>
      <c r="AN94" s="19"/>
      <c r="AO94" s="19"/>
      <c r="AP94" s="19"/>
      <c r="AQ94" s="19"/>
      <c r="AR94" s="19">
        <v>750000</v>
      </c>
      <c r="AS94" s="19"/>
      <c r="AT94" s="19">
        <v>14250000</v>
      </c>
      <c r="AU94" s="19"/>
      <c r="AV94" s="19"/>
      <c r="AW94" s="19"/>
      <c r="AX94" s="19"/>
      <c r="AY94" s="19"/>
      <c r="AZ94" s="15">
        <f t="shared" si="4"/>
        <v>15000000</v>
      </c>
      <c r="BA94" s="15">
        <f t="shared" si="5"/>
        <v>15000000</v>
      </c>
      <c r="BB94" t="str">
        <f t="shared" si="6"/>
        <v>OK</v>
      </c>
      <c r="BC94">
        <f t="shared" si="7"/>
        <v>2</v>
      </c>
      <c r="BE94" s="17"/>
    </row>
    <row r="95" spans="1:57" hidden="1">
      <c r="A95" s="17" t="s">
        <v>250</v>
      </c>
      <c r="B95" s="17" t="s">
        <v>67</v>
      </c>
      <c r="C95" s="17" t="s">
        <v>242</v>
      </c>
      <c r="D95" s="50" t="s">
        <v>242</v>
      </c>
      <c r="E95" s="17" t="s">
        <v>8</v>
      </c>
      <c r="F95" t="s">
        <v>257</v>
      </c>
      <c r="G95">
        <v>4872</v>
      </c>
      <c r="H95">
        <v>16</v>
      </c>
      <c r="I95" s="19">
        <v>16000000</v>
      </c>
      <c r="J95" s="15">
        <v>1000000</v>
      </c>
      <c r="K95" s="17">
        <v>16</v>
      </c>
      <c r="L95" s="17"/>
      <c r="M95" s="17" t="s">
        <v>128</v>
      </c>
      <c r="N95" s="17" t="s">
        <v>157</v>
      </c>
      <c r="O95" s="17" t="s">
        <v>130</v>
      </c>
      <c r="P95" s="17" t="s">
        <v>258</v>
      </c>
      <c r="Q95" s="17" t="s">
        <v>66</v>
      </c>
      <c r="R95" s="17" t="s">
        <v>132</v>
      </c>
      <c r="S95" s="52" t="s">
        <v>253</v>
      </c>
      <c r="T95" t="str">
        <f t="shared" si="8"/>
        <v>487201</v>
      </c>
      <c r="U95" s="52" t="s">
        <v>254</v>
      </c>
      <c r="V95" s="52" t="s">
        <v>253</v>
      </c>
      <c r="W95" t="str">
        <f t="shared" si="9"/>
        <v>03-487201-01-22</v>
      </c>
      <c r="X95" s="17"/>
      <c r="Y95" s="20">
        <v>44634</v>
      </c>
      <c r="Z95" s="21">
        <v>15</v>
      </c>
      <c r="AA95" s="14">
        <v>44649</v>
      </c>
      <c r="AB95" s="20">
        <v>44620</v>
      </c>
      <c r="AC95" s="21">
        <v>14</v>
      </c>
      <c r="AD95" s="14">
        <v>44634</v>
      </c>
      <c r="AE95" s="20">
        <v>44636</v>
      </c>
      <c r="AF95" s="21">
        <v>16</v>
      </c>
      <c r="AG95" s="14">
        <v>44652</v>
      </c>
      <c r="AH95" s="20">
        <v>44664</v>
      </c>
      <c r="AI95" s="21">
        <v>19</v>
      </c>
      <c r="AJ95" s="14">
        <v>44683</v>
      </c>
      <c r="AK95" s="21">
        <v>8</v>
      </c>
      <c r="AL95" s="14">
        <v>44928</v>
      </c>
      <c r="AM95" s="14">
        <v>44988</v>
      </c>
      <c r="AN95" s="19"/>
      <c r="AO95" s="19"/>
      <c r="AP95" s="19"/>
      <c r="AQ95" s="19"/>
      <c r="AR95" s="19">
        <v>800000</v>
      </c>
      <c r="AS95" s="19"/>
      <c r="AT95" s="19">
        <v>15200000</v>
      </c>
      <c r="AU95" s="19"/>
      <c r="AV95" s="19"/>
      <c r="AW95" s="19"/>
      <c r="AX95" s="19"/>
      <c r="AY95" s="19"/>
      <c r="AZ95" s="15">
        <f t="shared" si="4"/>
        <v>16000000</v>
      </c>
      <c r="BA95" s="15">
        <f t="shared" si="5"/>
        <v>16000000</v>
      </c>
      <c r="BB95" t="str">
        <f t="shared" si="6"/>
        <v>OK</v>
      </c>
      <c r="BC95">
        <f t="shared" si="7"/>
        <v>2</v>
      </c>
      <c r="BE95" s="17"/>
    </row>
    <row r="96" spans="1:57" hidden="1">
      <c r="A96" s="17" t="s">
        <v>250</v>
      </c>
      <c r="B96" s="17" t="s">
        <v>67</v>
      </c>
      <c r="C96" s="17" t="s">
        <v>243</v>
      </c>
      <c r="D96" s="50" t="s">
        <v>243</v>
      </c>
      <c r="E96" s="17" t="s">
        <v>8</v>
      </c>
      <c r="F96" t="s">
        <v>257</v>
      </c>
      <c r="G96">
        <v>4872</v>
      </c>
      <c r="H96">
        <v>16</v>
      </c>
      <c r="I96" s="19">
        <v>16000000</v>
      </c>
      <c r="J96" s="15">
        <v>1000000</v>
      </c>
      <c r="K96" s="17">
        <v>16</v>
      </c>
      <c r="L96" s="17"/>
      <c r="M96" s="17" t="s">
        <v>128</v>
      </c>
      <c r="N96" s="17" t="s">
        <v>157</v>
      </c>
      <c r="O96" s="17" t="s">
        <v>130</v>
      </c>
      <c r="P96" s="17" t="s">
        <v>258</v>
      </c>
      <c r="Q96" s="17" t="s">
        <v>66</v>
      </c>
      <c r="R96" s="17" t="s">
        <v>132</v>
      </c>
      <c r="S96" s="52" t="s">
        <v>253</v>
      </c>
      <c r="T96" t="str">
        <f t="shared" si="8"/>
        <v>487201</v>
      </c>
      <c r="U96" s="52" t="s">
        <v>254</v>
      </c>
      <c r="V96" s="52" t="s">
        <v>253</v>
      </c>
      <c r="W96" t="str">
        <f t="shared" si="9"/>
        <v>03-487201-01-22</v>
      </c>
      <c r="X96" s="17"/>
      <c r="Y96" s="20">
        <v>44634</v>
      </c>
      <c r="Z96" s="21">
        <v>15</v>
      </c>
      <c r="AA96" s="14">
        <v>44649</v>
      </c>
      <c r="AB96" s="20">
        <v>44620</v>
      </c>
      <c r="AC96" s="21">
        <v>14</v>
      </c>
      <c r="AD96" s="14">
        <v>44634</v>
      </c>
      <c r="AE96" s="20">
        <v>44636</v>
      </c>
      <c r="AF96" s="21">
        <v>16</v>
      </c>
      <c r="AG96" s="14">
        <v>44652</v>
      </c>
      <c r="AH96" s="20">
        <v>44664</v>
      </c>
      <c r="AI96" s="21">
        <v>19</v>
      </c>
      <c r="AJ96" s="14">
        <v>44683</v>
      </c>
      <c r="AK96" s="21">
        <v>8</v>
      </c>
      <c r="AL96" s="14">
        <v>44928</v>
      </c>
      <c r="AM96" s="14">
        <v>44988</v>
      </c>
      <c r="AN96" s="19"/>
      <c r="AO96" s="19"/>
      <c r="AP96" s="19"/>
      <c r="AQ96" s="19"/>
      <c r="AR96" s="19">
        <v>800000</v>
      </c>
      <c r="AS96" s="19"/>
      <c r="AT96" s="19">
        <v>15200000</v>
      </c>
      <c r="AU96" s="19"/>
      <c r="AV96" s="19"/>
      <c r="AW96" s="19"/>
      <c r="AX96" s="19"/>
      <c r="AY96" s="19"/>
      <c r="AZ96" s="15">
        <f t="shared" si="4"/>
        <v>16000000</v>
      </c>
      <c r="BA96" s="15">
        <f t="shared" si="5"/>
        <v>16000000</v>
      </c>
      <c r="BB96" t="str">
        <f t="shared" si="6"/>
        <v>OK</v>
      </c>
      <c r="BC96">
        <f t="shared" si="7"/>
        <v>2</v>
      </c>
      <c r="BE96" s="17"/>
    </row>
    <row r="97" spans="1:57" hidden="1">
      <c r="A97" s="17"/>
      <c r="B97" s="17" t="s">
        <v>67</v>
      </c>
      <c r="C97" s="17" t="s">
        <v>170</v>
      </c>
      <c r="D97" s="17" t="s">
        <v>171</v>
      </c>
      <c r="E97" s="17" t="s">
        <v>8</v>
      </c>
      <c r="F97" s="17" t="s">
        <v>172</v>
      </c>
      <c r="G97">
        <v>4889</v>
      </c>
      <c r="H97">
        <v>15</v>
      </c>
      <c r="I97" s="19">
        <v>15000000</v>
      </c>
      <c r="J97" s="15">
        <v>1000000</v>
      </c>
      <c r="K97" s="17">
        <v>15</v>
      </c>
      <c r="L97" s="17"/>
      <c r="M97" s="17" t="s">
        <v>151</v>
      </c>
      <c r="N97" s="17" t="s">
        <v>157</v>
      </c>
      <c r="O97" s="17" t="s">
        <v>130</v>
      </c>
      <c r="P97" s="17" t="s">
        <v>262</v>
      </c>
      <c r="Q97" s="17" t="s">
        <v>64</v>
      </c>
      <c r="R97" s="17" t="s">
        <v>132</v>
      </c>
      <c r="S97" s="17">
        <v>1</v>
      </c>
      <c r="T97">
        <v>488901</v>
      </c>
      <c r="V97" s="17">
        <v>1</v>
      </c>
      <c r="W97" t="s">
        <v>263</v>
      </c>
      <c r="X97" s="17"/>
      <c r="Y97" s="20"/>
      <c r="Z97" s="21"/>
      <c r="AA97" s="14" t="s">
        <v>134</v>
      </c>
      <c r="AB97" s="20">
        <v>44690</v>
      </c>
      <c r="AC97" s="21">
        <v>14</v>
      </c>
      <c r="AD97" s="14">
        <v>44704</v>
      </c>
      <c r="AE97" s="20">
        <v>44707</v>
      </c>
      <c r="AF97" s="21">
        <v>14</v>
      </c>
      <c r="AG97" s="14">
        <v>44721</v>
      </c>
      <c r="AH97" s="20">
        <v>44725</v>
      </c>
      <c r="AI97" s="21">
        <v>20</v>
      </c>
      <c r="AJ97" s="14">
        <v>44745</v>
      </c>
      <c r="AK97" s="21">
        <v>4</v>
      </c>
      <c r="AL97" s="14">
        <v>44868</v>
      </c>
      <c r="AM97" s="14">
        <v>44928</v>
      </c>
      <c r="AN97" s="19"/>
      <c r="AO97" s="19"/>
      <c r="AP97" s="19"/>
      <c r="AQ97" s="19"/>
      <c r="AR97" s="19"/>
      <c r="AS97" s="19"/>
      <c r="AT97" s="19">
        <v>15000000</v>
      </c>
      <c r="AU97" s="19"/>
      <c r="AV97" s="19"/>
      <c r="AW97" s="19"/>
      <c r="AX97" s="19"/>
      <c r="AY97" s="19"/>
      <c r="AZ97" s="15">
        <f t="shared" si="4"/>
        <v>15000000</v>
      </c>
      <c r="BA97" s="15">
        <f t="shared" si="5"/>
        <v>15000000</v>
      </c>
      <c r="BB97" t="str">
        <f t="shared" si="6"/>
        <v>OK</v>
      </c>
      <c r="BC97">
        <f t="shared" si="7"/>
        <v>1</v>
      </c>
      <c r="BE97" s="17"/>
    </row>
    <row r="98" spans="1:57" hidden="1">
      <c r="A98" s="17"/>
      <c r="B98" s="17" t="s">
        <v>67</v>
      </c>
      <c r="C98" s="17" t="s">
        <v>236</v>
      </c>
      <c r="D98" s="17" t="s">
        <v>236</v>
      </c>
      <c r="E98" s="17" t="s">
        <v>8</v>
      </c>
      <c r="F98" s="17" t="s">
        <v>264</v>
      </c>
      <c r="G98">
        <v>4891</v>
      </c>
      <c r="H98">
        <v>15</v>
      </c>
      <c r="I98" s="19">
        <v>15000000</v>
      </c>
      <c r="J98" s="15">
        <v>1000000</v>
      </c>
      <c r="K98" s="17">
        <v>15</v>
      </c>
      <c r="L98" s="17"/>
      <c r="M98" s="17" t="s">
        <v>128</v>
      </c>
      <c r="N98" s="17" t="s">
        <v>265</v>
      </c>
      <c r="O98" s="17" t="s">
        <v>130</v>
      </c>
      <c r="P98" s="17" t="s">
        <v>266</v>
      </c>
      <c r="Q98" s="17" t="s">
        <v>64</v>
      </c>
      <c r="R98" s="17" t="s">
        <v>132</v>
      </c>
      <c r="S98" s="17">
        <v>1</v>
      </c>
      <c r="T98">
        <v>489101</v>
      </c>
      <c r="V98" s="17">
        <v>1</v>
      </c>
      <c r="W98" t="s">
        <v>267</v>
      </c>
      <c r="X98" s="17"/>
      <c r="Y98" s="20"/>
      <c r="Z98" s="21"/>
      <c r="AA98" s="14" t="s">
        <v>134</v>
      </c>
      <c r="AB98" s="20">
        <v>44620</v>
      </c>
      <c r="AC98" s="21">
        <v>14</v>
      </c>
      <c r="AD98" s="14">
        <v>44634</v>
      </c>
      <c r="AE98" s="20">
        <v>44636</v>
      </c>
      <c r="AF98" s="21">
        <v>16</v>
      </c>
      <c r="AG98" s="14">
        <v>44652</v>
      </c>
      <c r="AH98" s="20">
        <v>44664</v>
      </c>
      <c r="AI98" s="21">
        <v>19</v>
      </c>
      <c r="AJ98" s="14">
        <v>44683</v>
      </c>
      <c r="AK98" s="21">
        <v>7</v>
      </c>
      <c r="AL98" s="14">
        <v>44897</v>
      </c>
      <c r="AM98" s="14">
        <v>44957</v>
      </c>
      <c r="AN98" s="19"/>
      <c r="AO98" s="19"/>
      <c r="AP98" s="19"/>
      <c r="AQ98" s="19"/>
      <c r="AR98" s="19">
        <v>750000</v>
      </c>
      <c r="AS98" s="19"/>
      <c r="AT98" s="19">
        <v>14250000</v>
      </c>
      <c r="AU98" s="19"/>
      <c r="AV98" s="19"/>
      <c r="AW98" s="19"/>
      <c r="AX98" s="19"/>
      <c r="AY98" s="19"/>
      <c r="AZ98" s="15">
        <f t="shared" si="4"/>
        <v>15000000</v>
      </c>
      <c r="BA98" s="15">
        <f t="shared" si="5"/>
        <v>15000000</v>
      </c>
      <c r="BB98" t="str">
        <f t="shared" si="6"/>
        <v>OK</v>
      </c>
      <c r="BC98">
        <f t="shared" si="7"/>
        <v>2</v>
      </c>
      <c r="BE98" s="17"/>
    </row>
    <row r="99" spans="1:57" hidden="1">
      <c r="A99" s="17"/>
      <c r="B99" s="17" t="s">
        <v>67</v>
      </c>
      <c r="C99" s="17" t="s">
        <v>241</v>
      </c>
      <c r="D99" s="17" t="s">
        <v>241</v>
      </c>
      <c r="E99" s="17" t="s">
        <v>8</v>
      </c>
      <c r="F99" s="17" t="s">
        <v>264</v>
      </c>
      <c r="G99">
        <v>4891</v>
      </c>
      <c r="H99">
        <v>15</v>
      </c>
      <c r="I99" s="19">
        <v>15000000</v>
      </c>
      <c r="J99" s="15">
        <v>1000000</v>
      </c>
      <c r="K99" s="17">
        <v>15</v>
      </c>
      <c r="L99" s="17"/>
      <c r="M99" s="17" t="s">
        <v>128</v>
      </c>
      <c r="N99" s="17" t="s">
        <v>265</v>
      </c>
      <c r="O99" s="17" t="s">
        <v>130</v>
      </c>
      <c r="P99" s="17" t="s">
        <v>266</v>
      </c>
      <c r="Q99" s="17" t="s">
        <v>64</v>
      </c>
      <c r="R99" s="17" t="s">
        <v>132</v>
      </c>
      <c r="S99" s="17">
        <v>1</v>
      </c>
      <c r="T99">
        <v>489101</v>
      </c>
      <c r="V99" s="17">
        <v>1</v>
      </c>
      <c r="W99" t="s">
        <v>267</v>
      </c>
      <c r="X99" s="17"/>
      <c r="Y99" s="20"/>
      <c r="Z99" s="21"/>
      <c r="AA99" s="14" t="s">
        <v>134</v>
      </c>
      <c r="AB99" s="20">
        <v>44620</v>
      </c>
      <c r="AC99" s="21">
        <v>14</v>
      </c>
      <c r="AD99" s="14">
        <v>44634</v>
      </c>
      <c r="AE99" s="20">
        <v>44636</v>
      </c>
      <c r="AF99" s="21">
        <v>16</v>
      </c>
      <c r="AG99" s="14">
        <v>44652</v>
      </c>
      <c r="AH99" s="20">
        <v>44664</v>
      </c>
      <c r="AI99" s="21">
        <v>19</v>
      </c>
      <c r="AJ99" s="14">
        <v>44683</v>
      </c>
      <c r="AK99" s="21">
        <v>7</v>
      </c>
      <c r="AL99" s="14">
        <v>44897</v>
      </c>
      <c r="AM99" s="14">
        <v>44957</v>
      </c>
      <c r="AN99" s="19"/>
      <c r="AO99" s="19"/>
      <c r="AP99" s="19"/>
      <c r="AQ99" s="19"/>
      <c r="AR99" s="19">
        <v>750000</v>
      </c>
      <c r="AS99" s="19"/>
      <c r="AT99" s="19">
        <v>14250000</v>
      </c>
      <c r="AU99" s="19"/>
      <c r="AV99" s="19"/>
      <c r="AW99" s="19"/>
      <c r="AX99" s="19"/>
      <c r="AY99" s="19"/>
      <c r="AZ99" s="15">
        <f t="shared" si="4"/>
        <v>15000000</v>
      </c>
      <c r="BA99" s="15">
        <f t="shared" si="5"/>
        <v>15000000</v>
      </c>
      <c r="BB99" t="str">
        <f t="shared" si="6"/>
        <v>OK</v>
      </c>
      <c r="BC99">
        <f t="shared" si="7"/>
        <v>2</v>
      </c>
      <c r="BE99" s="17"/>
    </row>
    <row r="100" spans="1:57" hidden="1">
      <c r="A100" s="17" t="s">
        <v>250</v>
      </c>
      <c r="B100" s="17" t="s">
        <v>67</v>
      </c>
      <c r="C100" s="17" t="s">
        <v>236</v>
      </c>
      <c r="D100" s="50" t="s">
        <v>236</v>
      </c>
      <c r="E100" s="17" t="s">
        <v>9</v>
      </c>
      <c r="F100" t="s">
        <v>268</v>
      </c>
      <c r="G100">
        <v>5815</v>
      </c>
      <c r="H100">
        <v>14</v>
      </c>
      <c r="I100" s="19">
        <v>12390000</v>
      </c>
      <c r="J100" s="15">
        <v>885000</v>
      </c>
      <c r="K100" s="17">
        <v>14</v>
      </c>
      <c r="L100" s="17"/>
      <c r="M100" s="17" t="s">
        <v>151</v>
      </c>
      <c r="N100" s="17" t="s">
        <v>157</v>
      </c>
      <c r="O100" s="17" t="s">
        <v>130</v>
      </c>
      <c r="P100" s="17" t="s">
        <v>269</v>
      </c>
      <c r="Q100" s="17" t="s">
        <v>66</v>
      </c>
      <c r="R100" s="17" t="s">
        <v>132</v>
      </c>
      <c r="S100" s="52" t="s">
        <v>253</v>
      </c>
      <c r="T100" t="str">
        <f t="shared" ref="T100:T119" si="10">CONCATENATE(G100,S100)</f>
        <v>581501</v>
      </c>
      <c r="U100" s="52" t="s">
        <v>254</v>
      </c>
      <c r="V100" s="52" t="s">
        <v>253</v>
      </c>
      <c r="W100" t="str">
        <f t="shared" ref="W100:W119" si="11">CONCATENATE(U100,"-",T100,"-",V100,"-22")</f>
        <v>03-581501-01-22</v>
      </c>
      <c r="X100" s="17"/>
      <c r="Y100" s="20">
        <v>44634</v>
      </c>
      <c r="Z100" s="21">
        <v>15</v>
      </c>
      <c r="AA100" s="14">
        <v>44649</v>
      </c>
      <c r="AB100" s="20">
        <v>44606</v>
      </c>
      <c r="AC100" s="21">
        <v>15</v>
      </c>
      <c r="AD100" s="14">
        <v>44621</v>
      </c>
      <c r="AE100" s="20">
        <v>44623</v>
      </c>
      <c r="AF100" s="21">
        <v>18</v>
      </c>
      <c r="AG100" s="14">
        <v>44641</v>
      </c>
      <c r="AH100" s="20">
        <v>44643</v>
      </c>
      <c r="AI100" s="21">
        <v>20</v>
      </c>
      <c r="AJ100" s="14">
        <v>44663</v>
      </c>
      <c r="AK100" s="21">
        <v>7</v>
      </c>
      <c r="AL100" s="14">
        <v>44877</v>
      </c>
      <c r="AM100" s="14">
        <v>44937</v>
      </c>
      <c r="AN100" s="19"/>
      <c r="AO100" s="19"/>
      <c r="AP100" s="19"/>
      <c r="AQ100" s="19">
        <v>619500</v>
      </c>
      <c r="AR100" s="19"/>
      <c r="AS100" s="19">
        <v>11770500</v>
      </c>
      <c r="AT100" s="19"/>
      <c r="AU100" s="19"/>
      <c r="AV100" s="19"/>
      <c r="AW100" s="19"/>
      <c r="AX100" s="19"/>
      <c r="AY100" s="19"/>
      <c r="AZ100" s="15">
        <f t="shared" si="4"/>
        <v>12390000</v>
      </c>
      <c r="BA100" s="15">
        <f t="shared" si="5"/>
        <v>12390000</v>
      </c>
      <c r="BB100" t="str">
        <f t="shared" si="6"/>
        <v>OK</v>
      </c>
      <c r="BC100">
        <f t="shared" si="7"/>
        <v>2</v>
      </c>
      <c r="BE100" s="17"/>
    </row>
    <row r="101" spans="1:57" hidden="1">
      <c r="A101" s="17" t="s">
        <v>250</v>
      </c>
      <c r="B101" s="17" t="s">
        <v>67</v>
      </c>
      <c r="C101" s="17" t="s">
        <v>255</v>
      </c>
      <c r="D101" s="50" t="s">
        <v>255</v>
      </c>
      <c r="E101" s="17" t="s">
        <v>9</v>
      </c>
      <c r="F101" t="s">
        <v>268</v>
      </c>
      <c r="G101">
        <v>5815</v>
      </c>
      <c r="H101">
        <v>16</v>
      </c>
      <c r="I101" s="19">
        <v>14160000</v>
      </c>
      <c r="J101" s="15">
        <v>885000</v>
      </c>
      <c r="K101" s="17">
        <v>16</v>
      </c>
      <c r="L101" s="17"/>
      <c r="M101" s="17" t="s">
        <v>151</v>
      </c>
      <c r="N101" s="17" t="s">
        <v>157</v>
      </c>
      <c r="O101" s="17" t="s">
        <v>130</v>
      </c>
      <c r="P101" s="17" t="s">
        <v>269</v>
      </c>
      <c r="Q101" s="17" t="s">
        <v>66</v>
      </c>
      <c r="R101" s="17" t="s">
        <v>132</v>
      </c>
      <c r="S101" s="52" t="s">
        <v>253</v>
      </c>
      <c r="T101" t="str">
        <f t="shared" si="10"/>
        <v>581501</v>
      </c>
      <c r="U101" s="52" t="s">
        <v>254</v>
      </c>
      <c r="V101" s="52" t="s">
        <v>253</v>
      </c>
      <c r="W101" t="str">
        <f t="shared" si="11"/>
        <v>03-581501-01-22</v>
      </c>
      <c r="X101" s="17"/>
      <c r="Y101" s="20">
        <v>44634</v>
      </c>
      <c r="Z101" s="21">
        <v>15</v>
      </c>
      <c r="AA101" s="14">
        <v>44649</v>
      </c>
      <c r="AB101" s="20">
        <v>44606</v>
      </c>
      <c r="AC101" s="21">
        <v>15</v>
      </c>
      <c r="AD101" s="14">
        <v>44621</v>
      </c>
      <c r="AE101" s="20">
        <v>44623</v>
      </c>
      <c r="AF101" s="21">
        <v>18</v>
      </c>
      <c r="AG101" s="14">
        <v>44641</v>
      </c>
      <c r="AH101" s="20">
        <v>44643</v>
      </c>
      <c r="AI101" s="21">
        <v>20</v>
      </c>
      <c r="AJ101" s="14">
        <v>44663</v>
      </c>
      <c r="AK101" s="21">
        <v>7</v>
      </c>
      <c r="AL101" s="14">
        <v>44877</v>
      </c>
      <c r="AM101" s="14">
        <v>44937</v>
      </c>
      <c r="AN101" s="19"/>
      <c r="AO101" s="19"/>
      <c r="AP101" s="19"/>
      <c r="AQ101" s="19">
        <v>708000</v>
      </c>
      <c r="AR101" s="19"/>
      <c r="AS101" s="19">
        <v>13452000</v>
      </c>
      <c r="AT101" s="19"/>
      <c r="AU101" s="19"/>
      <c r="AV101" s="19"/>
      <c r="AW101" s="19"/>
      <c r="AX101" s="19"/>
      <c r="AY101" s="19"/>
      <c r="AZ101" s="15">
        <f t="shared" si="4"/>
        <v>14160000</v>
      </c>
      <c r="BA101" s="15">
        <f t="shared" si="5"/>
        <v>14160000</v>
      </c>
      <c r="BB101" t="str">
        <f t="shared" si="6"/>
        <v>OK</v>
      </c>
      <c r="BC101">
        <f t="shared" si="7"/>
        <v>2</v>
      </c>
      <c r="BE101" s="17"/>
    </row>
    <row r="102" spans="1:57" hidden="1">
      <c r="A102" s="17" t="s">
        <v>250</v>
      </c>
      <c r="B102" s="17" t="s">
        <v>67</v>
      </c>
      <c r="C102" s="17" t="s">
        <v>240</v>
      </c>
      <c r="D102" s="50" t="s">
        <v>240</v>
      </c>
      <c r="E102" s="17" t="s">
        <v>9</v>
      </c>
      <c r="F102" t="s">
        <v>268</v>
      </c>
      <c r="G102">
        <v>5815</v>
      </c>
      <c r="H102">
        <v>15</v>
      </c>
      <c r="I102" s="19">
        <v>13275000</v>
      </c>
      <c r="J102" s="15">
        <v>885000</v>
      </c>
      <c r="K102" s="17">
        <v>15</v>
      </c>
      <c r="L102" s="17"/>
      <c r="M102" s="17" t="s">
        <v>151</v>
      </c>
      <c r="N102" s="17" t="s">
        <v>157</v>
      </c>
      <c r="O102" s="17" t="s">
        <v>130</v>
      </c>
      <c r="P102" s="17" t="s">
        <v>269</v>
      </c>
      <c r="Q102" s="17" t="s">
        <v>66</v>
      </c>
      <c r="R102" s="17" t="s">
        <v>132</v>
      </c>
      <c r="S102" s="52" t="s">
        <v>253</v>
      </c>
      <c r="T102" t="str">
        <f t="shared" si="10"/>
        <v>581501</v>
      </c>
      <c r="U102" s="52" t="s">
        <v>254</v>
      </c>
      <c r="V102" s="52" t="s">
        <v>253</v>
      </c>
      <c r="W102" t="str">
        <f t="shared" si="11"/>
        <v>03-581501-01-22</v>
      </c>
      <c r="X102" s="17"/>
      <c r="Y102" s="20">
        <v>44634</v>
      </c>
      <c r="Z102" s="21">
        <v>15</v>
      </c>
      <c r="AA102" s="14">
        <v>44649</v>
      </c>
      <c r="AB102" s="20">
        <v>44606</v>
      </c>
      <c r="AC102" s="21">
        <v>15</v>
      </c>
      <c r="AD102" s="14">
        <v>44621</v>
      </c>
      <c r="AE102" s="20">
        <v>44623</v>
      </c>
      <c r="AF102" s="21">
        <v>18</v>
      </c>
      <c r="AG102" s="14">
        <v>44641</v>
      </c>
      <c r="AH102" s="20">
        <v>44643</v>
      </c>
      <c r="AI102" s="21">
        <v>20</v>
      </c>
      <c r="AJ102" s="14">
        <v>44663</v>
      </c>
      <c r="AK102" s="21">
        <v>7</v>
      </c>
      <c r="AL102" s="14">
        <v>44877</v>
      </c>
      <c r="AM102" s="14">
        <v>44937</v>
      </c>
      <c r="AN102" s="19"/>
      <c r="AO102" s="19"/>
      <c r="AP102" s="19"/>
      <c r="AQ102" s="19">
        <v>663750</v>
      </c>
      <c r="AR102" s="19"/>
      <c r="AS102" s="19">
        <v>12611250</v>
      </c>
      <c r="AT102" s="19"/>
      <c r="AU102" s="19"/>
      <c r="AV102" s="19"/>
      <c r="AW102" s="19"/>
      <c r="AX102" s="19"/>
      <c r="AY102" s="19"/>
      <c r="AZ102" s="15">
        <f t="shared" si="4"/>
        <v>13275000</v>
      </c>
      <c r="BA102" s="15">
        <f t="shared" si="5"/>
        <v>13275000</v>
      </c>
      <c r="BB102" t="str">
        <f t="shared" si="6"/>
        <v>OK</v>
      </c>
      <c r="BC102">
        <f t="shared" si="7"/>
        <v>2</v>
      </c>
      <c r="BE102" s="17"/>
    </row>
    <row r="103" spans="1:57" hidden="1">
      <c r="A103" s="17" t="s">
        <v>250</v>
      </c>
      <c r="B103" s="17" t="s">
        <v>67</v>
      </c>
      <c r="C103" s="17" t="s">
        <v>241</v>
      </c>
      <c r="D103" s="50" t="s">
        <v>241</v>
      </c>
      <c r="E103" s="17" t="s">
        <v>9</v>
      </c>
      <c r="F103" t="s">
        <v>268</v>
      </c>
      <c r="G103">
        <v>5815</v>
      </c>
      <c r="H103">
        <v>25</v>
      </c>
      <c r="I103" s="19">
        <v>22125000</v>
      </c>
      <c r="J103" s="15">
        <v>885000</v>
      </c>
      <c r="K103" s="17">
        <v>25</v>
      </c>
      <c r="L103" s="17"/>
      <c r="M103" s="17" t="s">
        <v>151</v>
      </c>
      <c r="N103" s="17" t="s">
        <v>157</v>
      </c>
      <c r="O103" s="17" t="s">
        <v>130</v>
      </c>
      <c r="P103" s="17" t="s">
        <v>269</v>
      </c>
      <c r="Q103" s="17" t="s">
        <v>66</v>
      </c>
      <c r="R103" s="17" t="s">
        <v>132</v>
      </c>
      <c r="S103" s="52" t="s">
        <v>253</v>
      </c>
      <c r="T103" t="str">
        <f t="shared" si="10"/>
        <v>581501</v>
      </c>
      <c r="U103" s="52" t="s">
        <v>254</v>
      </c>
      <c r="V103" s="52" t="s">
        <v>253</v>
      </c>
      <c r="W103" t="str">
        <f t="shared" si="11"/>
        <v>03-581501-01-22</v>
      </c>
      <c r="X103" s="17"/>
      <c r="Y103" s="20">
        <v>44634</v>
      </c>
      <c r="Z103" s="21">
        <v>15</v>
      </c>
      <c r="AA103" s="14">
        <v>44649</v>
      </c>
      <c r="AB103" s="20">
        <v>44606</v>
      </c>
      <c r="AC103" s="21">
        <v>15</v>
      </c>
      <c r="AD103" s="14">
        <v>44621</v>
      </c>
      <c r="AE103" s="20">
        <v>44623</v>
      </c>
      <c r="AF103" s="21">
        <v>18</v>
      </c>
      <c r="AG103" s="14">
        <v>44641</v>
      </c>
      <c r="AH103" s="20">
        <v>44643</v>
      </c>
      <c r="AI103" s="21">
        <v>20</v>
      </c>
      <c r="AJ103" s="14">
        <v>44663</v>
      </c>
      <c r="AK103" s="21">
        <v>7</v>
      </c>
      <c r="AL103" s="14">
        <v>44877</v>
      </c>
      <c r="AM103" s="14">
        <v>44937</v>
      </c>
      <c r="AN103" s="19"/>
      <c r="AO103" s="19"/>
      <c r="AP103" s="19"/>
      <c r="AQ103" s="19">
        <v>1106250</v>
      </c>
      <c r="AR103" s="19"/>
      <c r="AS103" s="19">
        <v>21018750</v>
      </c>
      <c r="AT103" s="19"/>
      <c r="AU103" s="19"/>
      <c r="AV103" s="19"/>
      <c r="AW103" s="19"/>
      <c r="AX103" s="19"/>
      <c r="AY103" s="19"/>
      <c r="AZ103" s="15">
        <f t="shared" si="4"/>
        <v>22125000</v>
      </c>
      <c r="BA103" s="15">
        <f t="shared" si="5"/>
        <v>22125000</v>
      </c>
      <c r="BB103" t="str">
        <f t="shared" si="6"/>
        <v>OK</v>
      </c>
      <c r="BC103">
        <f t="shared" si="7"/>
        <v>2</v>
      </c>
      <c r="BE103" s="17"/>
    </row>
    <row r="104" spans="1:57" hidden="1">
      <c r="A104" s="17" t="s">
        <v>250</v>
      </c>
      <c r="B104" s="17" t="s">
        <v>67</v>
      </c>
      <c r="C104" s="17" t="s">
        <v>259</v>
      </c>
      <c r="D104" s="50" t="s">
        <v>259</v>
      </c>
      <c r="E104" s="17" t="s">
        <v>9</v>
      </c>
      <c r="F104" t="s">
        <v>268</v>
      </c>
      <c r="G104">
        <v>5815</v>
      </c>
      <c r="H104">
        <v>15</v>
      </c>
      <c r="I104" s="19">
        <v>13275000</v>
      </c>
      <c r="J104" s="15">
        <v>885000</v>
      </c>
      <c r="K104" s="17">
        <v>15</v>
      </c>
      <c r="L104" s="17"/>
      <c r="M104" s="17" t="s">
        <v>151</v>
      </c>
      <c r="N104" s="17" t="s">
        <v>157</v>
      </c>
      <c r="O104" s="17" t="s">
        <v>130</v>
      </c>
      <c r="P104" s="17" t="s">
        <v>269</v>
      </c>
      <c r="Q104" s="17" t="s">
        <v>66</v>
      </c>
      <c r="R104" s="17" t="s">
        <v>132</v>
      </c>
      <c r="S104" s="52" t="s">
        <v>253</v>
      </c>
      <c r="T104" t="str">
        <f t="shared" si="10"/>
        <v>581501</v>
      </c>
      <c r="U104" s="52" t="s">
        <v>254</v>
      </c>
      <c r="V104" s="52" t="s">
        <v>253</v>
      </c>
      <c r="W104" t="str">
        <f t="shared" si="11"/>
        <v>03-581501-01-22</v>
      </c>
      <c r="X104" s="17"/>
      <c r="Y104" s="20">
        <v>44634</v>
      </c>
      <c r="Z104" s="21">
        <v>15</v>
      </c>
      <c r="AA104" s="14">
        <v>44649</v>
      </c>
      <c r="AB104" s="20">
        <v>44606</v>
      </c>
      <c r="AC104" s="21">
        <v>15</v>
      </c>
      <c r="AD104" s="14">
        <v>44621</v>
      </c>
      <c r="AE104" s="20">
        <v>44623</v>
      </c>
      <c r="AF104" s="21">
        <v>18</v>
      </c>
      <c r="AG104" s="14">
        <v>44641</v>
      </c>
      <c r="AH104" s="20">
        <v>44643</v>
      </c>
      <c r="AI104" s="21">
        <v>20</v>
      </c>
      <c r="AJ104" s="14">
        <v>44663</v>
      </c>
      <c r="AK104" s="21">
        <v>7</v>
      </c>
      <c r="AL104" s="14">
        <v>44877</v>
      </c>
      <c r="AM104" s="14">
        <v>44937</v>
      </c>
      <c r="AN104" s="19"/>
      <c r="AO104" s="19"/>
      <c r="AP104" s="19"/>
      <c r="AQ104" s="19">
        <v>663750</v>
      </c>
      <c r="AR104" s="19"/>
      <c r="AS104" s="19">
        <v>12611250</v>
      </c>
      <c r="AT104" s="19"/>
      <c r="AU104" s="19"/>
      <c r="AV104" s="19"/>
      <c r="AW104" s="19"/>
      <c r="AX104" s="19"/>
      <c r="AY104" s="19"/>
      <c r="AZ104" s="15">
        <f t="shared" si="4"/>
        <v>13275000</v>
      </c>
      <c r="BA104" s="15">
        <f t="shared" si="5"/>
        <v>13275000</v>
      </c>
      <c r="BB104" t="str">
        <f t="shared" si="6"/>
        <v>OK</v>
      </c>
      <c r="BC104">
        <f t="shared" si="7"/>
        <v>2</v>
      </c>
      <c r="BE104" s="17"/>
    </row>
    <row r="105" spans="1:57" hidden="1">
      <c r="A105" s="17" t="s">
        <v>250</v>
      </c>
      <c r="B105" s="17" t="s">
        <v>67</v>
      </c>
      <c r="C105" s="17" t="s">
        <v>243</v>
      </c>
      <c r="D105" s="50" t="s">
        <v>243</v>
      </c>
      <c r="E105" s="17" t="s">
        <v>9</v>
      </c>
      <c r="F105" t="s">
        <v>268</v>
      </c>
      <c r="G105">
        <v>5815</v>
      </c>
      <c r="H105">
        <v>17</v>
      </c>
      <c r="I105" s="19">
        <v>15045000</v>
      </c>
      <c r="J105" s="15">
        <v>885000</v>
      </c>
      <c r="K105" s="17">
        <v>17</v>
      </c>
      <c r="L105" s="17"/>
      <c r="M105" s="17" t="s">
        <v>151</v>
      </c>
      <c r="N105" s="17" t="s">
        <v>157</v>
      </c>
      <c r="O105" s="17" t="s">
        <v>130</v>
      </c>
      <c r="P105" s="17" t="s">
        <v>269</v>
      </c>
      <c r="Q105" s="17" t="s">
        <v>66</v>
      </c>
      <c r="R105" s="17" t="s">
        <v>132</v>
      </c>
      <c r="S105" s="52" t="s">
        <v>253</v>
      </c>
      <c r="T105" t="str">
        <f t="shared" si="10"/>
        <v>581501</v>
      </c>
      <c r="U105" s="52" t="s">
        <v>254</v>
      </c>
      <c r="V105" s="52" t="s">
        <v>253</v>
      </c>
      <c r="W105" t="str">
        <f t="shared" si="11"/>
        <v>03-581501-01-22</v>
      </c>
      <c r="X105" s="17"/>
      <c r="Y105" s="20">
        <v>44634</v>
      </c>
      <c r="Z105" s="21">
        <v>15</v>
      </c>
      <c r="AA105" s="14">
        <v>44649</v>
      </c>
      <c r="AB105" s="20">
        <v>44606</v>
      </c>
      <c r="AC105" s="21">
        <v>15</v>
      </c>
      <c r="AD105" s="14">
        <v>44621</v>
      </c>
      <c r="AE105" s="20">
        <v>44623</v>
      </c>
      <c r="AF105" s="21">
        <v>18</v>
      </c>
      <c r="AG105" s="14">
        <v>44641</v>
      </c>
      <c r="AH105" s="20">
        <v>44643</v>
      </c>
      <c r="AI105" s="21">
        <v>20</v>
      </c>
      <c r="AJ105" s="14">
        <v>44663</v>
      </c>
      <c r="AK105" s="21">
        <v>7</v>
      </c>
      <c r="AL105" s="14">
        <v>44877</v>
      </c>
      <c r="AM105" s="14">
        <v>44937</v>
      </c>
      <c r="AN105" s="19"/>
      <c r="AO105" s="19"/>
      <c r="AP105" s="19"/>
      <c r="AQ105" s="19">
        <v>752250</v>
      </c>
      <c r="AR105" s="19"/>
      <c r="AS105" s="19">
        <v>14292750</v>
      </c>
      <c r="AT105" s="19"/>
      <c r="AU105" s="19"/>
      <c r="AV105" s="19"/>
      <c r="AW105" s="19"/>
      <c r="AX105" s="19"/>
      <c r="AY105" s="19"/>
      <c r="AZ105" s="15">
        <f t="shared" si="4"/>
        <v>15045000</v>
      </c>
      <c r="BA105" s="15">
        <f t="shared" si="5"/>
        <v>15045000</v>
      </c>
      <c r="BB105" t="str">
        <f t="shared" si="6"/>
        <v>OK</v>
      </c>
      <c r="BC105">
        <f t="shared" si="7"/>
        <v>2</v>
      </c>
      <c r="BE105" s="17"/>
    </row>
    <row r="106" spans="1:57" hidden="1">
      <c r="A106" s="17" t="s">
        <v>250</v>
      </c>
      <c r="B106" s="17" t="s">
        <v>67</v>
      </c>
      <c r="C106" s="17" t="s">
        <v>242</v>
      </c>
      <c r="D106" s="50" t="s">
        <v>242</v>
      </c>
      <c r="E106" s="17" t="s">
        <v>9</v>
      </c>
      <c r="F106" t="s">
        <v>268</v>
      </c>
      <c r="G106">
        <v>5815</v>
      </c>
      <c r="H106">
        <v>17</v>
      </c>
      <c r="I106" s="19">
        <v>15045000</v>
      </c>
      <c r="J106" s="15">
        <v>885000</v>
      </c>
      <c r="K106" s="17">
        <v>17</v>
      </c>
      <c r="L106" s="17"/>
      <c r="M106" s="17" t="s">
        <v>151</v>
      </c>
      <c r="N106" s="17" t="s">
        <v>157</v>
      </c>
      <c r="O106" s="17" t="s">
        <v>130</v>
      </c>
      <c r="P106" s="17" t="s">
        <v>269</v>
      </c>
      <c r="Q106" s="17" t="s">
        <v>66</v>
      </c>
      <c r="R106" s="17" t="s">
        <v>132</v>
      </c>
      <c r="S106" s="52" t="s">
        <v>253</v>
      </c>
      <c r="T106" t="str">
        <f t="shared" si="10"/>
        <v>581501</v>
      </c>
      <c r="U106" s="52" t="s">
        <v>254</v>
      </c>
      <c r="V106" s="52" t="s">
        <v>253</v>
      </c>
      <c r="W106" t="str">
        <f t="shared" si="11"/>
        <v>03-581501-01-22</v>
      </c>
      <c r="X106" s="17"/>
      <c r="Y106" s="20">
        <v>44634</v>
      </c>
      <c r="Z106" s="21">
        <v>15</v>
      </c>
      <c r="AA106" s="14">
        <v>44649</v>
      </c>
      <c r="AB106" s="20">
        <v>44606</v>
      </c>
      <c r="AC106" s="21">
        <v>15</v>
      </c>
      <c r="AD106" s="14">
        <v>44621</v>
      </c>
      <c r="AE106" s="20">
        <v>44623</v>
      </c>
      <c r="AF106" s="21">
        <v>18</v>
      </c>
      <c r="AG106" s="14">
        <v>44641</v>
      </c>
      <c r="AH106" s="20">
        <v>44643</v>
      </c>
      <c r="AI106" s="21">
        <v>20</v>
      </c>
      <c r="AJ106" s="14">
        <v>44663</v>
      </c>
      <c r="AK106" s="21">
        <v>7</v>
      </c>
      <c r="AL106" s="14">
        <v>44877</v>
      </c>
      <c r="AM106" s="14">
        <v>44937</v>
      </c>
      <c r="AN106" s="19"/>
      <c r="AO106" s="19"/>
      <c r="AP106" s="19"/>
      <c r="AQ106" s="19">
        <v>752250</v>
      </c>
      <c r="AR106" s="19"/>
      <c r="AS106" s="19">
        <v>14292750</v>
      </c>
      <c r="AT106" s="19"/>
      <c r="AU106" s="19"/>
      <c r="AV106" s="19"/>
      <c r="AW106" s="19"/>
      <c r="AX106" s="19"/>
      <c r="AY106" s="19"/>
      <c r="AZ106" s="15">
        <f t="shared" si="4"/>
        <v>15045000</v>
      </c>
      <c r="BA106" s="15">
        <f t="shared" si="5"/>
        <v>15045000</v>
      </c>
      <c r="BB106" t="str">
        <f t="shared" si="6"/>
        <v>OK</v>
      </c>
      <c r="BC106">
        <f t="shared" si="7"/>
        <v>2</v>
      </c>
      <c r="BE106" s="17"/>
    </row>
    <row r="107" spans="1:57" hidden="1">
      <c r="A107" s="17" t="s">
        <v>250</v>
      </c>
      <c r="B107" s="17" t="s">
        <v>67</v>
      </c>
      <c r="C107" s="17" t="s">
        <v>236</v>
      </c>
      <c r="D107" s="50" t="s">
        <v>236</v>
      </c>
      <c r="E107" s="17" t="s">
        <v>9</v>
      </c>
      <c r="F107" t="s">
        <v>268</v>
      </c>
      <c r="G107">
        <v>5815</v>
      </c>
      <c r="H107">
        <v>12</v>
      </c>
      <c r="I107" s="19">
        <v>10620000</v>
      </c>
      <c r="J107" s="15">
        <v>885000</v>
      </c>
      <c r="K107" s="17">
        <v>12</v>
      </c>
      <c r="L107" s="17"/>
      <c r="M107" s="17" t="s">
        <v>151</v>
      </c>
      <c r="N107" s="17" t="s">
        <v>157</v>
      </c>
      <c r="O107" s="17" t="s">
        <v>176</v>
      </c>
      <c r="P107" s="17" t="s">
        <v>270</v>
      </c>
      <c r="Q107" s="17" t="s">
        <v>64</v>
      </c>
      <c r="R107" s="17" t="s">
        <v>132</v>
      </c>
      <c r="S107" s="52" t="s">
        <v>271</v>
      </c>
      <c r="T107" t="str">
        <f t="shared" si="10"/>
        <v>581502</v>
      </c>
      <c r="U107" s="52" t="s">
        <v>254</v>
      </c>
      <c r="V107" s="52" t="s">
        <v>271</v>
      </c>
      <c r="W107" t="str">
        <f t="shared" si="11"/>
        <v>03-581502-02-22</v>
      </c>
      <c r="X107" s="17"/>
      <c r="Y107" s="20"/>
      <c r="Z107" s="21"/>
      <c r="AA107" s="14"/>
      <c r="AB107" s="20">
        <v>44606</v>
      </c>
      <c r="AC107" s="21">
        <v>15</v>
      </c>
      <c r="AD107" s="14">
        <v>44621</v>
      </c>
      <c r="AE107" s="20">
        <v>44623</v>
      </c>
      <c r="AF107" s="21">
        <v>18</v>
      </c>
      <c r="AG107" s="14">
        <v>44641</v>
      </c>
      <c r="AH107" s="20">
        <v>44643</v>
      </c>
      <c r="AI107" s="21">
        <v>20</v>
      </c>
      <c r="AJ107" s="14">
        <v>44663</v>
      </c>
      <c r="AK107" s="21">
        <v>7</v>
      </c>
      <c r="AL107" s="14">
        <v>44877</v>
      </c>
      <c r="AM107" s="14">
        <v>44937</v>
      </c>
      <c r="AN107" s="19"/>
      <c r="AO107" s="19"/>
      <c r="AP107" s="19"/>
      <c r="AQ107" s="19">
        <v>531000</v>
      </c>
      <c r="AR107" s="19"/>
      <c r="AS107" s="19">
        <v>10089000</v>
      </c>
      <c r="AT107" s="19"/>
      <c r="AU107" s="19"/>
      <c r="AV107" s="19"/>
      <c r="AW107" s="19"/>
      <c r="AX107" s="19"/>
      <c r="AY107" s="19"/>
      <c r="AZ107" s="15">
        <f t="shared" si="4"/>
        <v>10620000</v>
      </c>
      <c r="BA107" s="15">
        <f t="shared" si="5"/>
        <v>10620000</v>
      </c>
      <c r="BB107" t="str">
        <f t="shared" si="6"/>
        <v>OK</v>
      </c>
      <c r="BC107">
        <f t="shared" si="7"/>
        <v>2</v>
      </c>
      <c r="BE107" s="17"/>
    </row>
    <row r="108" spans="1:57" hidden="1">
      <c r="A108" s="17" t="s">
        <v>250</v>
      </c>
      <c r="B108" s="17" t="s">
        <v>67</v>
      </c>
      <c r="C108" s="17" t="s">
        <v>272</v>
      </c>
      <c r="D108" s="50" t="s">
        <v>272</v>
      </c>
      <c r="E108" s="17" t="s">
        <v>10</v>
      </c>
      <c r="F108" t="s">
        <v>273</v>
      </c>
      <c r="G108">
        <v>5915</v>
      </c>
      <c r="H108">
        <v>115</v>
      </c>
      <c r="I108" s="19">
        <v>94070000</v>
      </c>
      <c r="J108" s="15">
        <v>818000</v>
      </c>
      <c r="K108" s="17"/>
      <c r="L108" s="17">
        <v>115</v>
      </c>
      <c r="M108" s="17" t="s">
        <v>151</v>
      </c>
      <c r="N108" s="17" t="s">
        <v>157</v>
      </c>
      <c r="O108" s="17" t="s">
        <v>274</v>
      </c>
      <c r="P108" s="17" t="s">
        <v>275</v>
      </c>
      <c r="Q108" s="17" t="s">
        <v>66</v>
      </c>
      <c r="R108" s="17" t="s">
        <v>132</v>
      </c>
      <c r="S108" s="52" t="s">
        <v>253</v>
      </c>
      <c r="T108" t="str">
        <f t="shared" si="10"/>
        <v>591501</v>
      </c>
      <c r="U108" s="52" t="s">
        <v>254</v>
      </c>
      <c r="V108" s="52" t="s">
        <v>253</v>
      </c>
      <c r="W108" t="str">
        <f t="shared" si="11"/>
        <v>03-591501-01-22</v>
      </c>
      <c r="X108" s="17"/>
      <c r="Y108" s="20">
        <v>44634</v>
      </c>
      <c r="Z108" s="21">
        <v>15</v>
      </c>
      <c r="AA108" s="14">
        <v>44649</v>
      </c>
      <c r="AB108" s="20">
        <v>44606</v>
      </c>
      <c r="AC108" s="21">
        <v>15</v>
      </c>
      <c r="AD108" s="14">
        <v>44621</v>
      </c>
      <c r="AE108" s="20">
        <v>44623</v>
      </c>
      <c r="AF108" s="21">
        <v>18</v>
      </c>
      <c r="AG108" s="14">
        <v>44641</v>
      </c>
      <c r="AH108" s="20">
        <v>44643</v>
      </c>
      <c r="AI108" s="21">
        <v>20</v>
      </c>
      <c r="AJ108" s="14">
        <v>44663</v>
      </c>
      <c r="AK108" s="21">
        <v>7</v>
      </c>
      <c r="AL108" s="14">
        <v>44877</v>
      </c>
      <c r="AM108" s="14">
        <v>44937</v>
      </c>
      <c r="AN108" s="19"/>
      <c r="AO108" s="19"/>
      <c r="AP108" s="19"/>
      <c r="AQ108" s="19">
        <v>4703500</v>
      </c>
      <c r="AR108" s="19"/>
      <c r="AS108" s="19">
        <v>89366500</v>
      </c>
      <c r="AT108" s="19"/>
      <c r="AU108" s="19"/>
      <c r="AV108" s="19"/>
      <c r="AW108" s="19"/>
      <c r="AX108" s="19"/>
      <c r="AY108" s="19"/>
      <c r="AZ108" s="15">
        <f t="shared" si="4"/>
        <v>94070000</v>
      </c>
      <c r="BA108" s="15">
        <f t="shared" si="5"/>
        <v>94070000</v>
      </c>
      <c r="BB108" t="str">
        <f t="shared" si="6"/>
        <v>OK</v>
      </c>
      <c r="BC108">
        <f t="shared" si="7"/>
        <v>2</v>
      </c>
      <c r="BE108" s="17"/>
    </row>
    <row r="109" spans="1:57" hidden="1">
      <c r="A109" s="17" t="s">
        <v>250</v>
      </c>
      <c r="B109" s="17" t="s">
        <v>67</v>
      </c>
      <c r="C109" s="17" t="s">
        <v>255</v>
      </c>
      <c r="D109" s="50" t="s">
        <v>255</v>
      </c>
      <c r="E109" s="17" t="s">
        <v>10</v>
      </c>
      <c r="F109" t="s">
        <v>273</v>
      </c>
      <c r="G109">
        <v>5915</v>
      </c>
      <c r="H109">
        <v>41</v>
      </c>
      <c r="I109" s="19">
        <v>33538000</v>
      </c>
      <c r="J109" s="15">
        <v>818000</v>
      </c>
      <c r="K109" s="17"/>
      <c r="L109" s="17">
        <v>41</v>
      </c>
      <c r="M109" s="17" t="s">
        <v>151</v>
      </c>
      <c r="N109" s="17" t="s">
        <v>157</v>
      </c>
      <c r="O109" s="17" t="s">
        <v>274</v>
      </c>
      <c r="P109" s="17" t="s">
        <v>275</v>
      </c>
      <c r="Q109" s="17" t="s">
        <v>66</v>
      </c>
      <c r="R109" s="17" t="s">
        <v>132</v>
      </c>
      <c r="S109" s="52" t="s">
        <v>253</v>
      </c>
      <c r="T109" t="str">
        <f t="shared" si="10"/>
        <v>591501</v>
      </c>
      <c r="U109" s="52" t="s">
        <v>254</v>
      </c>
      <c r="V109" s="52" t="s">
        <v>253</v>
      </c>
      <c r="W109" t="str">
        <f t="shared" si="11"/>
        <v>03-591501-01-22</v>
      </c>
      <c r="X109" s="17"/>
      <c r="Y109" s="20">
        <v>44634</v>
      </c>
      <c r="Z109" s="21">
        <v>15</v>
      </c>
      <c r="AA109" s="14">
        <v>44649</v>
      </c>
      <c r="AB109" s="20">
        <v>44606</v>
      </c>
      <c r="AC109" s="21">
        <v>15</v>
      </c>
      <c r="AD109" s="14">
        <v>44621</v>
      </c>
      <c r="AE109" s="20">
        <v>44623</v>
      </c>
      <c r="AF109" s="21">
        <v>18</v>
      </c>
      <c r="AG109" s="14">
        <v>44641</v>
      </c>
      <c r="AH109" s="20">
        <v>44643</v>
      </c>
      <c r="AI109" s="21">
        <v>20</v>
      </c>
      <c r="AJ109" s="14">
        <v>44663</v>
      </c>
      <c r="AK109" s="21">
        <v>7</v>
      </c>
      <c r="AL109" s="14">
        <v>44877</v>
      </c>
      <c r="AM109" s="14">
        <v>44937</v>
      </c>
      <c r="AN109" s="19"/>
      <c r="AO109" s="19"/>
      <c r="AP109" s="19"/>
      <c r="AQ109" s="19">
        <v>1676900</v>
      </c>
      <c r="AR109" s="19"/>
      <c r="AS109" s="19">
        <v>31861100</v>
      </c>
      <c r="AT109" s="19"/>
      <c r="AU109" s="19"/>
      <c r="AV109" s="19"/>
      <c r="AW109" s="19"/>
      <c r="AX109" s="19"/>
      <c r="AY109" s="19"/>
      <c r="AZ109" s="15">
        <f t="shared" si="4"/>
        <v>33538000</v>
      </c>
      <c r="BA109" s="15">
        <f t="shared" si="5"/>
        <v>33538000</v>
      </c>
      <c r="BB109" t="str">
        <f t="shared" si="6"/>
        <v>OK</v>
      </c>
      <c r="BC109">
        <f t="shared" si="7"/>
        <v>2</v>
      </c>
      <c r="BE109" s="17"/>
    </row>
    <row r="110" spans="1:57" hidden="1">
      <c r="A110" s="17" t="s">
        <v>250</v>
      </c>
      <c r="B110" s="17" t="s">
        <v>67</v>
      </c>
      <c r="C110" s="17" t="s">
        <v>240</v>
      </c>
      <c r="D110" s="50" t="s">
        <v>240</v>
      </c>
      <c r="E110" s="17" t="s">
        <v>10</v>
      </c>
      <c r="F110" t="s">
        <v>273</v>
      </c>
      <c r="G110">
        <v>5915</v>
      </c>
      <c r="H110">
        <v>29</v>
      </c>
      <c r="I110" s="19">
        <v>23722000</v>
      </c>
      <c r="J110" s="15">
        <v>818000</v>
      </c>
      <c r="K110" s="17"/>
      <c r="L110" s="17">
        <v>29</v>
      </c>
      <c r="M110" s="17" t="s">
        <v>151</v>
      </c>
      <c r="N110" s="17" t="s">
        <v>157</v>
      </c>
      <c r="O110" s="17" t="s">
        <v>274</v>
      </c>
      <c r="P110" s="17" t="s">
        <v>275</v>
      </c>
      <c r="Q110" s="17" t="s">
        <v>66</v>
      </c>
      <c r="R110" s="17" t="s">
        <v>132</v>
      </c>
      <c r="S110" s="52" t="s">
        <v>253</v>
      </c>
      <c r="T110" t="str">
        <f t="shared" si="10"/>
        <v>591501</v>
      </c>
      <c r="U110" s="52" t="s">
        <v>254</v>
      </c>
      <c r="V110" s="52" t="s">
        <v>253</v>
      </c>
      <c r="W110" t="str">
        <f t="shared" si="11"/>
        <v>03-591501-01-22</v>
      </c>
      <c r="X110" s="17"/>
      <c r="Y110" s="20">
        <v>44634</v>
      </c>
      <c r="Z110" s="21">
        <v>15</v>
      </c>
      <c r="AA110" s="14">
        <v>44649</v>
      </c>
      <c r="AB110" s="20">
        <v>44606</v>
      </c>
      <c r="AC110" s="21">
        <v>15</v>
      </c>
      <c r="AD110" s="14">
        <v>44621</v>
      </c>
      <c r="AE110" s="20">
        <v>44623</v>
      </c>
      <c r="AF110" s="21">
        <v>18</v>
      </c>
      <c r="AG110" s="14">
        <v>44641</v>
      </c>
      <c r="AH110" s="20">
        <v>44643</v>
      </c>
      <c r="AI110" s="21">
        <v>20</v>
      </c>
      <c r="AJ110" s="14">
        <v>44663</v>
      </c>
      <c r="AK110" s="21">
        <v>7</v>
      </c>
      <c r="AL110" s="14">
        <v>44877</v>
      </c>
      <c r="AM110" s="14">
        <v>44937</v>
      </c>
      <c r="AN110" s="19"/>
      <c r="AO110" s="19"/>
      <c r="AP110" s="19"/>
      <c r="AQ110" s="19">
        <v>1186100</v>
      </c>
      <c r="AR110" s="19"/>
      <c r="AS110" s="19">
        <v>22535900</v>
      </c>
      <c r="AT110" s="19"/>
      <c r="AU110" s="19"/>
      <c r="AV110" s="19"/>
      <c r="AW110" s="19"/>
      <c r="AX110" s="19"/>
      <c r="AY110" s="19"/>
      <c r="AZ110" s="15">
        <f t="shared" si="4"/>
        <v>23722000</v>
      </c>
      <c r="BA110" s="15">
        <f t="shared" si="5"/>
        <v>23722000</v>
      </c>
      <c r="BB110" t="str">
        <f t="shared" si="6"/>
        <v>OK</v>
      </c>
      <c r="BC110">
        <f t="shared" si="7"/>
        <v>2</v>
      </c>
      <c r="BE110" s="17"/>
    </row>
    <row r="111" spans="1:57" hidden="1">
      <c r="A111" s="17" t="s">
        <v>250</v>
      </c>
      <c r="B111" s="17" t="s">
        <v>67</v>
      </c>
      <c r="C111" s="17" t="s">
        <v>256</v>
      </c>
      <c r="D111" s="50" t="s">
        <v>256</v>
      </c>
      <c r="E111" s="17" t="s">
        <v>10</v>
      </c>
      <c r="F111" t="s">
        <v>273</v>
      </c>
      <c r="G111">
        <v>5915</v>
      </c>
      <c r="H111">
        <v>21</v>
      </c>
      <c r="I111" s="19">
        <v>17178000</v>
      </c>
      <c r="J111" s="15">
        <v>818000</v>
      </c>
      <c r="K111" s="17"/>
      <c r="L111" s="17">
        <v>21</v>
      </c>
      <c r="M111" s="17" t="s">
        <v>151</v>
      </c>
      <c r="N111" s="17" t="s">
        <v>157</v>
      </c>
      <c r="O111" s="17" t="s">
        <v>274</v>
      </c>
      <c r="P111" s="17" t="s">
        <v>275</v>
      </c>
      <c r="Q111" s="17" t="s">
        <v>66</v>
      </c>
      <c r="R111" s="17" t="s">
        <v>132</v>
      </c>
      <c r="S111" s="52" t="s">
        <v>253</v>
      </c>
      <c r="T111" t="str">
        <f t="shared" si="10"/>
        <v>591501</v>
      </c>
      <c r="U111" s="52" t="s">
        <v>254</v>
      </c>
      <c r="V111" s="52" t="s">
        <v>253</v>
      </c>
      <c r="W111" t="str">
        <f t="shared" si="11"/>
        <v>03-591501-01-22</v>
      </c>
      <c r="X111" s="17"/>
      <c r="Y111" s="20">
        <v>44634</v>
      </c>
      <c r="Z111" s="21">
        <v>15</v>
      </c>
      <c r="AA111" s="14">
        <v>44649</v>
      </c>
      <c r="AB111" s="20">
        <v>44606</v>
      </c>
      <c r="AC111" s="21">
        <v>15</v>
      </c>
      <c r="AD111" s="14">
        <v>44621</v>
      </c>
      <c r="AE111" s="20">
        <v>44623</v>
      </c>
      <c r="AF111" s="21">
        <v>18</v>
      </c>
      <c r="AG111" s="14">
        <v>44641</v>
      </c>
      <c r="AH111" s="20">
        <v>44643</v>
      </c>
      <c r="AI111" s="21">
        <v>20</v>
      </c>
      <c r="AJ111" s="14">
        <v>44663</v>
      </c>
      <c r="AK111" s="21">
        <v>7</v>
      </c>
      <c r="AL111" s="14">
        <v>44877</v>
      </c>
      <c r="AM111" s="14">
        <v>44937</v>
      </c>
      <c r="AN111" s="19"/>
      <c r="AO111" s="19"/>
      <c r="AP111" s="19"/>
      <c r="AQ111" s="19">
        <v>858900</v>
      </c>
      <c r="AR111" s="19"/>
      <c r="AS111" s="19">
        <v>16319100</v>
      </c>
      <c r="AT111" s="19"/>
      <c r="AU111" s="19"/>
      <c r="AV111" s="19"/>
      <c r="AW111" s="19"/>
      <c r="AX111" s="19"/>
      <c r="AY111" s="19"/>
      <c r="AZ111" s="15">
        <f t="shared" si="4"/>
        <v>17178000</v>
      </c>
      <c r="BA111" s="15">
        <f t="shared" si="5"/>
        <v>17178000</v>
      </c>
      <c r="BB111" t="str">
        <f t="shared" si="6"/>
        <v>OK</v>
      </c>
      <c r="BC111">
        <f t="shared" si="7"/>
        <v>2</v>
      </c>
      <c r="BE111" s="17"/>
    </row>
    <row r="112" spans="1:57" hidden="1">
      <c r="A112" s="17" t="s">
        <v>250</v>
      </c>
      <c r="B112" s="17" t="s">
        <v>67</v>
      </c>
      <c r="C112" s="17" t="s">
        <v>276</v>
      </c>
      <c r="D112" s="50" t="s">
        <v>276</v>
      </c>
      <c r="E112" s="17" t="s">
        <v>10</v>
      </c>
      <c r="F112" t="s">
        <v>273</v>
      </c>
      <c r="G112">
        <v>5915</v>
      </c>
      <c r="H112">
        <v>39</v>
      </c>
      <c r="I112" s="19">
        <v>31902000</v>
      </c>
      <c r="J112" s="15">
        <v>818000</v>
      </c>
      <c r="K112" s="17"/>
      <c r="L112" s="17">
        <v>39</v>
      </c>
      <c r="M112" s="17" t="s">
        <v>151</v>
      </c>
      <c r="N112" s="17" t="s">
        <v>157</v>
      </c>
      <c r="O112" s="17" t="s">
        <v>274</v>
      </c>
      <c r="P112" s="17" t="s">
        <v>275</v>
      </c>
      <c r="Q112" s="17" t="s">
        <v>66</v>
      </c>
      <c r="R112" s="17" t="s">
        <v>132</v>
      </c>
      <c r="S112" s="52" t="s">
        <v>253</v>
      </c>
      <c r="T112" t="str">
        <f t="shared" si="10"/>
        <v>591501</v>
      </c>
      <c r="U112" s="52" t="s">
        <v>254</v>
      </c>
      <c r="V112" s="52" t="s">
        <v>253</v>
      </c>
      <c r="W112" t="str">
        <f t="shared" si="11"/>
        <v>03-591501-01-22</v>
      </c>
      <c r="X112" s="17"/>
      <c r="Y112" s="20">
        <v>44634</v>
      </c>
      <c r="Z112" s="21">
        <v>15</v>
      </c>
      <c r="AA112" s="14">
        <v>44649</v>
      </c>
      <c r="AB112" s="20">
        <v>44606</v>
      </c>
      <c r="AC112" s="21">
        <v>15</v>
      </c>
      <c r="AD112" s="14">
        <v>44621</v>
      </c>
      <c r="AE112" s="20">
        <v>44623</v>
      </c>
      <c r="AF112" s="21">
        <v>18</v>
      </c>
      <c r="AG112" s="14">
        <v>44641</v>
      </c>
      <c r="AH112" s="20">
        <v>44643</v>
      </c>
      <c r="AI112" s="21">
        <v>20</v>
      </c>
      <c r="AJ112" s="14">
        <v>44663</v>
      </c>
      <c r="AK112" s="21">
        <v>7</v>
      </c>
      <c r="AL112" s="14">
        <v>44877</v>
      </c>
      <c r="AM112" s="14">
        <v>44937</v>
      </c>
      <c r="AN112" s="19"/>
      <c r="AO112" s="19"/>
      <c r="AP112" s="19"/>
      <c r="AQ112" s="19">
        <v>1595100</v>
      </c>
      <c r="AR112" s="19"/>
      <c r="AS112" s="19">
        <v>30306900</v>
      </c>
      <c r="AT112" s="19"/>
      <c r="AU112" s="19"/>
      <c r="AV112" s="19"/>
      <c r="AW112" s="19"/>
      <c r="AX112" s="19"/>
      <c r="AY112" s="19"/>
      <c r="AZ112" s="15">
        <f t="shared" si="4"/>
        <v>31902000</v>
      </c>
      <c r="BA112" s="15">
        <f t="shared" si="5"/>
        <v>31902000</v>
      </c>
      <c r="BB112" t="str">
        <f t="shared" si="6"/>
        <v>OK</v>
      </c>
      <c r="BC112">
        <f t="shared" si="7"/>
        <v>2</v>
      </c>
      <c r="BE112" s="17"/>
    </row>
    <row r="113" spans="1:57" hidden="1">
      <c r="A113" s="17" t="s">
        <v>250</v>
      </c>
      <c r="B113" s="17" t="s">
        <v>67</v>
      </c>
      <c r="C113" s="17" t="s">
        <v>241</v>
      </c>
      <c r="D113" s="50" t="s">
        <v>241</v>
      </c>
      <c r="E113" s="17" t="s">
        <v>10</v>
      </c>
      <c r="F113" t="s">
        <v>273</v>
      </c>
      <c r="G113">
        <v>5915</v>
      </c>
      <c r="H113">
        <v>81</v>
      </c>
      <c r="I113" s="19">
        <v>66258000</v>
      </c>
      <c r="J113" s="15">
        <v>818000</v>
      </c>
      <c r="K113" s="17"/>
      <c r="L113" s="17">
        <v>81</v>
      </c>
      <c r="M113" s="17" t="s">
        <v>151</v>
      </c>
      <c r="N113" s="17" t="s">
        <v>157</v>
      </c>
      <c r="O113" s="17" t="s">
        <v>274</v>
      </c>
      <c r="P113" s="17" t="s">
        <v>275</v>
      </c>
      <c r="Q113" s="17" t="s">
        <v>66</v>
      </c>
      <c r="R113" s="17" t="s">
        <v>132</v>
      </c>
      <c r="S113" s="52" t="s">
        <v>253</v>
      </c>
      <c r="T113" t="str">
        <f t="shared" si="10"/>
        <v>591501</v>
      </c>
      <c r="U113" s="52" t="s">
        <v>254</v>
      </c>
      <c r="V113" s="52" t="s">
        <v>253</v>
      </c>
      <c r="W113" t="str">
        <f t="shared" si="11"/>
        <v>03-591501-01-22</v>
      </c>
      <c r="X113" s="17"/>
      <c r="Y113" s="20">
        <v>44634</v>
      </c>
      <c r="Z113" s="21">
        <v>15</v>
      </c>
      <c r="AA113" s="14">
        <v>44649</v>
      </c>
      <c r="AB113" s="20">
        <v>44606</v>
      </c>
      <c r="AC113" s="21">
        <v>15</v>
      </c>
      <c r="AD113" s="14">
        <v>44621</v>
      </c>
      <c r="AE113" s="20">
        <v>44623</v>
      </c>
      <c r="AF113" s="21">
        <v>18</v>
      </c>
      <c r="AG113" s="14">
        <v>44641</v>
      </c>
      <c r="AH113" s="20">
        <v>44643</v>
      </c>
      <c r="AI113" s="21">
        <v>20</v>
      </c>
      <c r="AJ113" s="14">
        <v>44663</v>
      </c>
      <c r="AK113" s="21">
        <v>7</v>
      </c>
      <c r="AL113" s="14">
        <v>44877</v>
      </c>
      <c r="AM113" s="14">
        <v>44937</v>
      </c>
      <c r="AN113" s="19"/>
      <c r="AO113" s="19"/>
      <c r="AP113" s="19"/>
      <c r="AQ113" s="19">
        <v>3312900</v>
      </c>
      <c r="AR113" s="19"/>
      <c r="AS113" s="19">
        <v>62945100</v>
      </c>
      <c r="AT113" s="19"/>
      <c r="AU113" s="19"/>
      <c r="AV113" s="19"/>
      <c r="AW113" s="19"/>
      <c r="AX113" s="19"/>
      <c r="AY113" s="19"/>
      <c r="AZ113" s="15">
        <f t="shared" si="4"/>
        <v>66258000</v>
      </c>
      <c r="BA113" s="15">
        <f t="shared" si="5"/>
        <v>66258000</v>
      </c>
      <c r="BB113" t="str">
        <f t="shared" si="6"/>
        <v>OK</v>
      </c>
      <c r="BC113">
        <f t="shared" si="7"/>
        <v>2</v>
      </c>
      <c r="BE113" s="17"/>
    </row>
    <row r="114" spans="1:57" hidden="1">
      <c r="A114" s="17" t="s">
        <v>250</v>
      </c>
      <c r="B114" s="17" t="s">
        <v>67</v>
      </c>
      <c r="C114" s="17" t="s">
        <v>277</v>
      </c>
      <c r="D114" s="50" t="s">
        <v>277</v>
      </c>
      <c r="E114" s="17" t="s">
        <v>10</v>
      </c>
      <c r="F114" t="s">
        <v>273</v>
      </c>
      <c r="G114">
        <v>5915</v>
      </c>
      <c r="H114">
        <v>20</v>
      </c>
      <c r="I114" s="19">
        <v>16360000</v>
      </c>
      <c r="J114" s="15">
        <v>818000</v>
      </c>
      <c r="K114" s="17"/>
      <c r="L114" s="17">
        <v>20</v>
      </c>
      <c r="M114" s="17" t="s">
        <v>151</v>
      </c>
      <c r="N114" s="17" t="s">
        <v>157</v>
      </c>
      <c r="O114" s="17" t="s">
        <v>274</v>
      </c>
      <c r="P114" s="17" t="s">
        <v>275</v>
      </c>
      <c r="Q114" s="17" t="s">
        <v>66</v>
      </c>
      <c r="R114" s="17" t="s">
        <v>132</v>
      </c>
      <c r="S114" s="52" t="s">
        <v>253</v>
      </c>
      <c r="T114" t="str">
        <f t="shared" si="10"/>
        <v>591501</v>
      </c>
      <c r="U114" s="52" t="s">
        <v>254</v>
      </c>
      <c r="V114" s="52" t="s">
        <v>253</v>
      </c>
      <c r="W114" t="str">
        <f t="shared" si="11"/>
        <v>03-591501-01-22</v>
      </c>
      <c r="X114" s="17"/>
      <c r="Y114" s="20">
        <v>44634</v>
      </c>
      <c r="Z114" s="21">
        <v>15</v>
      </c>
      <c r="AA114" s="14">
        <v>44649</v>
      </c>
      <c r="AB114" s="20">
        <v>44606</v>
      </c>
      <c r="AC114" s="21">
        <v>15</v>
      </c>
      <c r="AD114" s="14">
        <v>44621</v>
      </c>
      <c r="AE114" s="20">
        <v>44623</v>
      </c>
      <c r="AF114" s="21">
        <v>18</v>
      </c>
      <c r="AG114" s="14">
        <v>44641</v>
      </c>
      <c r="AH114" s="20">
        <v>44643</v>
      </c>
      <c r="AI114" s="21">
        <v>20</v>
      </c>
      <c r="AJ114" s="14">
        <v>44663</v>
      </c>
      <c r="AK114" s="21">
        <v>7</v>
      </c>
      <c r="AL114" s="14">
        <v>44877</v>
      </c>
      <c r="AM114" s="14">
        <v>44937</v>
      </c>
      <c r="AN114" s="19"/>
      <c r="AO114" s="19"/>
      <c r="AP114" s="19"/>
      <c r="AQ114" s="19">
        <v>818000</v>
      </c>
      <c r="AR114" s="19"/>
      <c r="AS114" s="19">
        <v>15542000</v>
      </c>
      <c r="AT114" s="19"/>
      <c r="AU114" s="19"/>
      <c r="AV114" s="19"/>
      <c r="AW114" s="19"/>
      <c r="AX114" s="19"/>
      <c r="AY114" s="19"/>
      <c r="AZ114" s="15">
        <f t="shared" si="4"/>
        <v>16360000</v>
      </c>
      <c r="BA114" s="15">
        <f t="shared" si="5"/>
        <v>16360000</v>
      </c>
      <c r="BB114" t="str">
        <f t="shared" si="6"/>
        <v>OK</v>
      </c>
      <c r="BC114">
        <f t="shared" si="7"/>
        <v>2</v>
      </c>
      <c r="BE114" s="17"/>
    </row>
    <row r="115" spans="1:57" hidden="1">
      <c r="A115" s="17" t="s">
        <v>250</v>
      </c>
      <c r="B115" s="17" t="s">
        <v>67</v>
      </c>
      <c r="C115" s="17" t="s">
        <v>243</v>
      </c>
      <c r="D115" s="50" t="s">
        <v>243</v>
      </c>
      <c r="E115" s="17" t="s">
        <v>10</v>
      </c>
      <c r="F115" t="s">
        <v>273</v>
      </c>
      <c r="G115">
        <v>5915</v>
      </c>
      <c r="H115">
        <v>31</v>
      </c>
      <c r="I115" s="19">
        <v>25358000</v>
      </c>
      <c r="J115" s="15">
        <v>818000</v>
      </c>
      <c r="K115" s="17"/>
      <c r="L115" s="17">
        <v>31</v>
      </c>
      <c r="M115" s="17" t="s">
        <v>151</v>
      </c>
      <c r="N115" s="17" t="s">
        <v>157</v>
      </c>
      <c r="O115" s="17" t="s">
        <v>274</v>
      </c>
      <c r="P115" s="17" t="s">
        <v>275</v>
      </c>
      <c r="Q115" s="17" t="s">
        <v>66</v>
      </c>
      <c r="R115" s="17" t="s">
        <v>132</v>
      </c>
      <c r="S115" s="52" t="s">
        <v>253</v>
      </c>
      <c r="T115" t="str">
        <f t="shared" si="10"/>
        <v>591501</v>
      </c>
      <c r="U115" s="52" t="s">
        <v>254</v>
      </c>
      <c r="V115" s="52" t="s">
        <v>253</v>
      </c>
      <c r="W115" t="str">
        <f t="shared" si="11"/>
        <v>03-591501-01-22</v>
      </c>
      <c r="X115" s="17"/>
      <c r="Y115" s="20">
        <v>44634</v>
      </c>
      <c r="Z115" s="21">
        <v>15</v>
      </c>
      <c r="AA115" s="14">
        <v>44649</v>
      </c>
      <c r="AB115" s="20">
        <v>44606</v>
      </c>
      <c r="AC115" s="21">
        <v>15</v>
      </c>
      <c r="AD115" s="14">
        <v>44621</v>
      </c>
      <c r="AE115" s="20">
        <v>44623</v>
      </c>
      <c r="AF115" s="21">
        <v>18</v>
      </c>
      <c r="AG115" s="14">
        <v>44641</v>
      </c>
      <c r="AH115" s="20">
        <v>44643</v>
      </c>
      <c r="AI115" s="21">
        <v>20</v>
      </c>
      <c r="AJ115" s="14">
        <v>44663</v>
      </c>
      <c r="AK115" s="21">
        <v>7</v>
      </c>
      <c r="AL115" s="14">
        <v>44877</v>
      </c>
      <c r="AM115" s="14">
        <v>44937</v>
      </c>
      <c r="AN115" s="19"/>
      <c r="AO115" s="19"/>
      <c r="AP115" s="19"/>
      <c r="AQ115" s="19">
        <v>1267900</v>
      </c>
      <c r="AR115" s="19"/>
      <c r="AS115" s="19">
        <v>24090100</v>
      </c>
      <c r="AT115" s="19"/>
      <c r="AU115" s="19"/>
      <c r="AV115" s="19"/>
      <c r="AW115" s="19"/>
      <c r="AX115" s="19"/>
      <c r="AY115" s="19"/>
      <c r="AZ115" s="15">
        <f t="shared" si="4"/>
        <v>25358000</v>
      </c>
      <c r="BA115" s="15">
        <f t="shared" si="5"/>
        <v>25358000</v>
      </c>
      <c r="BB115" t="str">
        <f t="shared" si="6"/>
        <v>OK</v>
      </c>
      <c r="BC115">
        <f t="shared" si="7"/>
        <v>2</v>
      </c>
      <c r="BE115" s="17"/>
    </row>
    <row r="116" spans="1:57" hidden="1">
      <c r="A116" s="17" t="s">
        <v>250</v>
      </c>
      <c r="B116" s="17" t="s">
        <v>67</v>
      </c>
      <c r="C116" s="17" t="s">
        <v>242</v>
      </c>
      <c r="D116" s="50" t="s">
        <v>242</v>
      </c>
      <c r="E116" s="17" t="s">
        <v>10</v>
      </c>
      <c r="F116" t="s">
        <v>273</v>
      </c>
      <c r="G116">
        <v>5915</v>
      </c>
      <c r="H116">
        <v>29</v>
      </c>
      <c r="I116" s="19">
        <v>23722000</v>
      </c>
      <c r="J116" s="15">
        <v>818000</v>
      </c>
      <c r="K116" s="17"/>
      <c r="L116" s="17">
        <v>29</v>
      </c>
      <c r="M116" s="17" t="s">
        <v>151</v>
      </c>
      <c r="N116" s="17" t="s">
        <v>157</v>
      </c>
      <c r="O116" s="17" t="s">
        <v>274</v>
      </c>
      <c r="P116" s="17" t="s">
        <v>275</v>
      </c>
      <c r="Q116" s="17" t="s">
        <v>66</v>
      </c>
      <c r="R116" s="17" t="s">
        <v>132</v>
      </c>
      <c r="S116" s="52" t="s">
        <v>253</v>
      </c>
      <c r="T116" t="str">
        <f t="shared" si="10"/>
        <v>591501</v>
      </c>
      <c r="U116" s="52" t="s">
        <v>254</v>
      </c>
      <c r="V116" s="52" t="s">
        <v>253</v>
      </c>
      <c r="W116" t="str">
        <f t="shared" si="11"/>
        <v>03-591501-01-22</v>
      </c>
      <c r="X116" s="17"/>
      <c r="Y116" s="20">
        <v>44634</v>
      </c>
      <c r="Z116" s="21">
        <v>15</v>
      </c>
      <c r="AA116" s="14">
        <v>44649</v>
      </c>
      <c r="AB116" s="20">
        <v>44606</v>
      </c>
      <c r="AC116" s="21">
        <v>15</v>
      </c>
      <c r="AD116" s="14">
        <v>44621</v>
      </c>
      <c r="AE116" s="20">
        <v>44623</v>
      </c>
      <c r="AF116" s="21">
        <v>18</v>
      </c>
      <c r="AG116" s="14">
        <v>44641</v>
      </c>
      <c r="AH116" s="20">
        <v>44643</v>
      </c>
      <c r="AI116" s="21">
        <v>20</v>
      </c>
      <c r="AJ116" s="14">
        <v>44663</v>
      </c>
      <c r="AK116" s="21">
        <v>7</v>
      </c>
      <c r="AL116" s="14">
        <v>44877</v>
      </c>
      <c r="AM116" s="14">
        <v>44937</v>
      </c>
      <c r="AN116" s="19"/>
      <c r="AO116" s="19"/>
      <c r="AP116" s="19"/>
      <c r="AQ116" s="19">
        <v>1186100</v>
      </c>
      <c r="AR116" s="19"/>
      <c r="AS116" s="19">
        <v>22535900</v>
      </c>
      <c r="AT116" s="19"/>
      <c r="AU116" s="19"/>
      <c r="AV116" s="19"/>
      <c r="AW116" s="19"/>
      <c r="AX116" s="19"/>
      <c r="AY116" s="19"/>
      <c r="AZ116" s="15">
        <f t="shared" si="4"/>
        <v>23722000</v>
      </c>
      <c r="BA116" s="15">
        <f t="shared" si="5"/>
        <v>23722000</v>
      </c>
      <c r="BB116" t="str">
        <f t="shared" si="6"/>
        <v>OK</v>
      </c>
      <c r="BC116">
        <f t="shared" si="7"/>
        <v>2</v>
      </c>
      <c r="BE116" s="17"/>
    </row>
    <row r="117" spans="1:57" hidden="1">
      <c r="A117" s="17" t="s">
        <v>250</v>
      </c>
      <c r="B117" s="17" t="s">
        <v>67</v>
      </c>
      <c r="C117" s="17" t="s">
        <v>236</v>
      </c>
      <c r="D117" s="50" t="s">
        <v>236</v>
      </c>
      <c r="E117" s="17" t="s">
        <v>10</v>
      </c>
      <c r="F117" t="s">
        <v>273</v>
      </c>
      <c r="G117">
        <v>5915</v>
      </c>
      <c r="H117">
        <v>20</v>
      </c>
      <c r="I117" s="19">
        <v>16360000</v>
      </c>
      <c r="J117" s="15">
        <v>818000</v>
      </c>
      <c r="K117" s="17"/>
      <c r="L117" s="17">
        <v>20</v>
      </c>
      <c r="M117" s="17" t="s">
        <v>151</v>
      </c>
      <c r="N117" s="17" t="s">
        <v>157</v>
      </c>
      <c r="O117" s="17" t="s">
        <v>130</v>
      </c>
      <c r="P117" s="17" t="s">
        <v>278</v>
      </c>
      <c r="Q117" s="17" t="s">
        <v>66</v>
      </c>
      <c r="R117" s="17" t="s">
        <v>132</v>
      </c>
      <c r="S117" s="52" t="s">
        <v>271</v>
      </c>
      <c r="T117" t="str">
        <f t="shared" si="10"/>
        <v>591502</v>
      </c>
      <c r="U117" s="52" t="s">
        <v>254</v>
      </c>
      <c r="V117" s="52" t="s">
        <v>271</v>
      </c>
      <c r="W117" t="str">
        <f t="shared" si="11"/>
        <v>03-591502-02-22</v>
      </c>
      <c r="X117" s="17"/>
      <c r="Y117" s="20">
        <v>44634</v>
      </c>
      <c r="Z117" s="21">
        <v>15</v>
      </c>
      <c r="AA117" s="14">
        <v>44649</v>
      </c>
      <c r="AB117" s="20">
        <v>44620</v>
      </c>
      <c r="AC117" s="21">
        <v>14</v>
      </c>
      <c r="AD117" s="14">
        <v>44634</v>
      </c>
      <c r="AE117" s="20">
        <v>44636</v>
      </c>
      <c r="AF117" s="21">
        <v>16</v>
      </c>
      <c r="AG117" s="14">
        <v>44652</v>
      </c>
      <c r="AH117" s="20">
        <v>44657</v>
      </c>
      <c r="AI117" s="21">
        <v>15</v>
      </c>
      <c r="AJ117" s="14">
        <v>44672</v>
      </c>
      <c r="AK117" s="21">
        <v>7</v>
      </c>
      <c r="AL117" s="14">
        <v>44886</v>
      </c>
      <c r="AM117" s="14">
        <v>44946</v>
      </c>
      <c r="AN117" s="19"/>
      <c r="AO117" s="19"/>
      <c r="AP117" s="19"/>
      <c r="AQ117" s="19">
        <v>818000</v>
      </c>
      <c r="AR117" s="19"/>
      <c r="AS117" s="19">
        <v>15542000</v>
      </c>
      <c r="AT117" s="19"/>
      <c r="AU117" s="19"/>
      <c r="AV117" s="19"/>
      <c r="AW117" s="19"/>
      <c r="AX117" s="19"/>
      <c r="AY117" s="19"/>
      <c r="AZ117" s="15">
        <f t="shared" si="4"/>
        <v>16360000</v>
      </c>
      <c r="BA117" s="15">
        <f t="shared" si="5"/>
        <v>16360000</v>
      </c>
      <c r="BB117" t="str">
        <f t="shared" si="6"/>
        <v>OK</v>
      </c>
      <c r="BC117">
        <f t="shared" si="7"/>
        <v>2</v>
      </c>
      <c r="BE117" s="17"/>
    </row>
    <row r="118" spans="1:57" hidden="1">
      <c r="A118" s="17" t="s">
        <v>250</v>
      </c>
      <c r="B118" s="17" t="s">
        <v>67</v>
      </c>
      <c r="C118" s="17" t="s">
        <v>259</v>
      </c>
      <c r="D118" s="50" t="s">
        <v>259</v>
      </c>
      <c r="E118" s="17" t="s">
        <v>10</v>
      </c>
      <c r="F118" t="s">
        <v>273</v>
      </c>
      <c r="G118">
        <v>5915</v>
      </c>
      <c r="H118">
        <v>10</v>
      </c>
      <c r="I118" s="19">
        <v>8180000</v>
      </c>
      <c r="J118" s="15">
        <v>818000</v>
      </c>
      <c r="K118" s="17"/>
      <c r="L118" s="17">
        <v>10</v>
      </c>
      <c r="M118" s="17" t="s">
        <v>151</v>
      </c>
      <c r="N118" s="17" t="s">
        <v>157</v>
      </c>
      <c r="O118" s="17" t="s">
        <v>130</v>
      </c>
      <c r="P118" s="17" t="s">
        <v>278</v>
      </c>
      <c r="Q118" s="17" t="s">
        <v>66</v>
      </c>
      <c r="R118" s="17" t="s">
        <v>132</v>
      </c>
      <c r="S118" s="52" t="s">
        <v>271</v>
      </c>
      <c r="T118" t="str">
        <f t="shared" si="10"/>
        <v>591502</v>
      </c>
      <c r="U118" s="52" t="s">
        <v>254</v>
      </c>
      <c r="V118" s="52" t="s">
        <v>271</v>
      </c>
      <c r="W118" t="str">
        <f t="shared" si="11"/>
        <v>03-591502-02-22</v>
      </c>
      <c r="X118" s="17"/>
      <c r="Y118" s="20">
        <v>44634</v>
      </c>
      <c r="Z118" s="21">
        <v>15</v>
      </c>
      <c r="AA118" s="14">
        <v>44649</v>
      </c>
      <c r="AB118" s="20">
        <v>44620</v>
      </c>
      <c r="AC118" s="21">
        <v>14</v>
      </c>
      <c r="AD118" s="14">
        <v>44634</v>
      </c>
      <c r="AE118" s="20">
        <v>44636</v>
      </c>
      <c r="AF118" s="21">
        <v>16</v>
      </c>
      <c r="AG118" s="14">
        <v>44652</v>
      </c>
      <c r="AH118" s="20">
        <v>44657</v>
      </c>
      <c r="AI118" s="21">
        <v>15</v>
      </c>
      <c r="AJ118" s="14">
        <v>44672</v>
      </c>
      <c r="AK118" s="21">
        <v>7</v>
      </c>
      <c r="AL118" s="14">
        <v>44886</v>
      </c>
      <c r="AM118" s="14">
        <v>44946</v>
      </c>
      <c r="AN118" s="19"/>
      <c r="AO118" s="19"/>
      <c r="AP118" s="19"/>
      <c r="AQ118" s="19">
        <v>409000</v>
      </c>
      <c r="AR118" s="19"/>
      <c r="AS118" s="19">
        <v>7771000</v>
      </c>
      <c r="AT118" s="19"/>
      <c r="AU118" s="19"/>
      <c r="AV118" s="19"/>
      <c r="AW118" s="19"/>
      <c r="AX118" s="19"/>
      <c r="AY118" s="19"/>
      <c r="AZ118" s="15">
        <f t="shared" si="4"/>
        <v>8180000</v>
      </c>
      <c r="BA118" s="15">
        <f t="shared" si="5"/>
        <v>8180000</v>
      </c>
      <c r="BB118" t="str">
        <f t="shared" si="6"/>
        <v>OK</v>
      </c>
      <c r="BC118">
        <f t="shared" si="7"/>
        <v>2</v>
      </c>
      <c r="BE118" s="17"/>
    </row>
    <row r="119" spans="1:57" hidden="1">
      <c r="A119" s="17" t="s">
        <v>250</v>
      </c>
      <c r="B119" s="17" t="s">
        <v>67</v>
      </c>
      <c r="C119" s="17" t="s">
        <v>241</v>
      </c>
      <c r="D119" s="50" t="s">
        <v>241</v>
      </c>
      <c r="E119" s="17" t="s">
        <v>10</v>
      </c>
      <c r="F119" t="s">
        <v>273</v>
      </c>
      <c r="G119">
        <v>5915</v>
      </c>
      <c r="H119">
        <v>15</v>
      </c>
      <c r="I119" s="19">
        <v>12270000</v>
      </c>
      <c r="J119" s="15">
        <v>818000</v>
      </c>
      <c r="K119" s="17"/>
      <c r="L119" s="17">
        <v>15</v>
      </c>
      <c r="M119" s="17" t="s">
        <v>151</v>
      </c>
      <c r="N119" s="17" t="s">
        <v>157</v>
      </c>
      <c r="O119" s="17" t="s">
        <v>130</v>
      </c>
      <c r="P119" s="17" t="s">
        <v>278</v>
      </c>
      <c r="Q119" s="17" t="s">
        <v>66</v>
      </c>
      <c r="R119" s="17" t="s">
        <v>132</v>
      </c>
      <c r="S119" s="52" t="s">
        <v>271</v>
      </c>
      <c r="T119" t="str">
        <f t="shared" si="10"/>
        <v>591502</v>
      </c>
      <c r="U119" s="52" t="s">
        <v>254</v>
      </c>
      <c r="V119" s="52" t="s">
        <v>271</v>
      </c>
      <c r="W119" t="str">
        <f t="shared" si="11"/>
        <v>03-591502-02-22</v>
      </c>
      <c r="X119" s="17"/>
      <c r="Y119" s="20">
        <v>44634</v>
      </c>
      <c r="Z119" s="21">
        <v>15</v>
      </c>
      <c r="AA119" s="14">
        <v>44649</v>
      </c>
      <c r="AB119" s="20">
        <v>44620</v>
      </c>
      <c r="AC119" s="21">
        <v>14</v>
      </c>
      <c r="AD119" s="14">
        <v>44634</v>
      </c>
      <c r="AE119" s="20">
        <v>44636</v>
      </c>
      <c r="AF119" s="21">
        <v>16</v>
      </c>
      <c r="AG119" s="14">
        <v>44652</v>
      </c>
      <c r="AH119" s="20">
        <v>44657</v>
      </c>
      <c r="AI119" s="21">
        <v>15</v>
      </c>
      <c r="AJ119" s="14">
        <v>44672</v>
      </c>
      <c r="AK119" s="21">
        <v>7</v>
      </c>
      <c r="AL119" s="14">
        <v>44886</v>
      </c>
      <c r="AM119" s="14">
        <v>44946</v>
      </c>
      <c r="AN119" s="19"/>
      <c r="AO119" s="19"/>
      <c r="AP119" s="19"/>
      <c r="AQ119" s="19">
        <v>613500</v>
      </c>
      <c r="AR119" s="19"/>
      <c r="AS119" s="19">
        <v>11656500</v>
      </c>
      <c r="AT119" s="19"/>
      <c r="AU119" s="19"/>
      <c r="AV119" s="19"/>
      <c r="AW119" s="19"/>
      <c r="AX119" s="19"/>
      <c r="AY119" s="19"/>
      <c r="AZ119" s="15">
        <f t="shared" si="4"/>
        <v>12270000</v>
      </c>
      <c r="BA119" s="15">
        <f t="shared" si="5"/>
        <v>12270000</v>
      </c>
      <c r="BB119" t="str">
        <f t="shared" si="6"/>
        <v>OK</v>
      </c>
      <c r="BC119">
        <f t="shared" si="7"/>
        <v>2</v>
      </c>
      <c r="BE119" s="17"/>
    </row>
    <row r="120" spans="1:57" hidden="1">
      <c r="A120" s="17"/>
      <c r="B120" s="17" t="s">
        <v>19</v>
      </c>
      <c r="C120" s="17" t="s">
        <v>279</v>
      </c>
      <c r="D120" s="17" t="s">
        <v>279</v>
      </c>
      <c r="E120" s="17" t="s">
        <v>5</v>
      </c>
      <c r="F120" s="17" t="s">
        <v>127</v>
      </c>
      <c r="G120">
        <v>3882</v>
      </c>
      <c r="H120">
        <v>56</v>
      </c>
      <c r="I120" s="19">
        <v>28857552</v>
      </c>
      <c r="J120" s="15">
        <v>515313</v>
      </c>
      <c r="K120" s="17">
        <v>56</v>
      </c>
      <c r="L120" s="17"/>
      <c r="M120" s="17" t="s">
        <v>128</v>
      </c>
      <c r="N120" s="17" t="s">
        <v>129</v>
      </c>
      <c r="O120" s="17" t="s">
        <v>130</v>
      </c>
      <c r="P120" s="17" t="s">
        <v>280</v>
      </c>
      <c r="Q120" s="17" t="s">
        <v>64</v>
      </c>
      <c r="R120" s="17" t="s">
        <v>132</v>
      </c>
      <c r="S120" s="17">
        <v>2</v>
      </c>
      <c r="T120">
        <v>388202</v>
      </c>
      <c r="V120" s="17">
        <v>18</v>
      </c>
      <c r="W120" t="s">
        <v>281</v>
      </c>
      <c r="X120" s="17"/>
      <c r="Y120" s="20"/>
      <c r="Z120" s="21"/>
      <c r="AA120" s="14" t="s">
        <v>134</v>
      </c>
      <c r="AB120" s="20">
        <v>44620</v>
      </c>
      <c r="AC120" s="21">
        <v>15</v>
      </c>
      <c r="AD120" s="14">
        <v>44635</v>
      </c>
      <c r="AE120" s="20">
        <v>44636</v>
      </c>
      <c r="AF120" s="21">
        <v>15</v>
      </c>
      <c r="AG120" s="14">
        <v>44651</v>
      </c>
      <c r="AH120" s="20">
        <v>44652</v>
      </c>
      <c r="AI120" s="21">
        <v>31</v>
      </c>
      <c r="AJ120" s="14">
        <v>44683</v>
      </c>
      <c r="AK120" s="21">
        <v>10</v>
      </c>
      <c r="AL120" s="14">
        <v>44987</v>
      </c>
      <c r="AM120" s="14">
        <v>45047</v>
      </c>
      <c r="AN120" s="19"/>
      <c r="AO120" s="19"/>
      <c r="AP120" s="19"/>
      <c r="AQ120" s="19"/>
      <c r="AR120" s="19">
        <v>2885755</v>
      </c>
      <c r="AS120" s="19"/>
      <c r="AT120" s="19">
        <v>25971797</v>
      </c>
      <c r="AU120" s="19"/>
      <c r="AV120" s="19"/>
      <c r="AW120" s="19"/>
      <c r="AX120" s="19"/>
      <c r="AY120" s="19"/>
      <c r="AZ120" s="15">
        <f t="shared" si="4"/>
        <v>28857552</v>
      </c>
      <c r="BA120" s="15">
        <f t="shared" si="5"/>
        <v>28857552</v>
      </c>
      <c r="BB120" t="str">
        <f t="shared" si="6"/>
        <v>OK</v>
      </c>
      <c r="BC120">
        <f t="shared" si="7"/>
        <v>2</v>
      </c>
      <c r="BE120" s="17"/>
    </row>
    <row r="121" spans="1:57" hidden="1">
      <c r="A121" s="17"/>
      <c r="B121" s="17" t="s">
        <v>19</v>
      </c>
      <c r="C121" s="17" t="s">
        <v>282</v>
      </c>
      <c r="D121" s="17" t="s">
        <v>283</v>
      </c>
      <c r="E121" s="17" t="s">
        <v>5</v>
      </c>
      <c r="F121" s="17" t="s">
        <v>137</v>
      </c>
      <c r="G121">
        <v>3881</v>
      </c>
      <c r="H121">
        <v>30</v>
      </c>
      <c r="I121" s="19">
        <v>19200000</v>
      </c>
      <c r="J121" s="15">
        <v>640000</v>
      </c>
      <c r="K121" s="17">
        <v>30</v>
      </c>
      <c r="L121" s="17"/>
      <c r="M121" s="17" t="s">
        <v>128</v>
      </c>
      <c r="N121" s="17" t="s">
        <v>129</v>
      </c>
      <c r="O121" s="17" t="s">
        <v>130</v>
      </c>
      <c r="P121" s="17" t="s">
        <v>284</v>
      </c>
      <c r="Q121" s="17" t="s">
        <v>64</v>
      </c>
      <c r="R121" s="17" t="s">
        <v>132</v>
      </c>
      <c r="S121" s="17">
        <v>1</v>
      </c>
      <c r="T121">
        <v>388101</v>
      </c>
      <c r="V121" s="17">
        <v>16</v>
      </c>
      <c r="W121" t="s">
        <v>285</v>
      </c>
      <c r="X121" s="17"/>
      <c r="Y121" s="20"/>
      <c r="Z121" s="21"/>
      <c r="AA121" s="14" t="s">
        <v>134</v>
      </c>
      <c r="AB121" s="20">
        <v>44620</v>
      </c>
      <c r="AC121" s="21">
        <v>15</v>
      </c>
      <c r="AD121" s="14">
        <v>44635</v>
      </c>
      <c r="AE121" s="20">
        <v>44636</v>
      </c>
      <c r="AF121" s="21">
        <v>15</v>
      </c>
      <c r="AG121" s="14">
        <v>44651</v>
      </c>
      <c r="AH121" s="20">
        <v>44652</v>
      </c>
      <c r="AI121" s="21">
        <v>31</v>
      </c>
      <c r="AJ121" s="14">
        <v>44683</v>
      </c>
      <c r="AK121" s="21">
        <v>11</v>
      </c>
      <c r="AL121" s="14">
        <v>45018</v>
      </c>
      <c r="AM121" s="14">
        <v>45078</v>
      </c>
      <c r="AN121" s="19"/>
      <c r="AO121" s="19"/>
      <c r="AP121" s="19"/>
      <c r="AQ121" s="19"/>
      <c r="AR121" s="19">
        <v>1920000</v>
      </c>
      <c r="AS121" s="19"/>
      <c r="AT121" s="19">
        <v>17280000</v>
      </c>
      <c r="AU121" s="19"/>
      <c r="AV121" s="19"/>
      <c r="AW121" s="19"/>
      <c r="AX121" s="19"/>
      <c r="AY121" s="19"/>
      <c r="AZ121" s="15">
        <f t="shared" si="4"/>
        <v>19200000</v>
      </c>
      <c r="BA121" s="15">
        <f t="shared" si="5"/>
        <v>19200000</v>
      </c>
      <c r="BB121" t="str">
        <f t="shared" si="6"/>
        <v>OK</v>
      </c>
      <c r="BC121">
        <f t="shared" si="7"/>
        <v>2</v>
      </c>
      <c r="BE121" s="17"/>
    </row>
    <row r="122" spans="1:57" hidden="1">
      <c r="A122" s="17"/>
      <c r="B122" s="17" t="s">
        <v>19</v>
      </c>
      <c r="C122" s="17" t="s">
        <v>286</v>
      </c>
      <c r="D122" s="17" t="s">
        <v>283</v>
      </c>
      <c r="E122" s="17" t="s">
        <v>5</v>
      </c>
      <c r="F122" s="17" t="s">
        <v>137</v>
      </c>
      <c r="G122">
        <v>3881</v>
      </c>
      <c r="H122">
        <v>30</v>
      </c>
      <c r="I122" s="19">
        <v>19200000</v>
      </c>
      <c r="J122" s="15">
        <v>640000</v>
      </c>
      <c r="K122" s="17">
        <v>30</v>
      </c>
      <c r="L122" s="17"/>
      <c r="M122" s="17" t="s">
        <v>128</v>
      </c>
      <c r="N122" s="17" t="s">
        <v>129</v>
      </c>
      <c r="O122" s="17" t="s">
        <v>130</v>
      </c>
      <c r="P122" s="17" t="s">
        <v>284</v>
      </c>
      <c r="Q122" s="17" t="s">
        <v>64</v>
      </c>
      <c r="R122" s="17" t="s">
        <v>132</v>
      </c>
      <c r="S122" s="17">
        <v>1</v>
      </c>
      <c r="T122">
        <v>388101</v>
      </c>
      <c r="V122" s="17">
        <v>16</v>
      </c>
      <c r="W122" t="s">
        <v>285</v>
      </c>
      <c r="X122" s="17"/>
      <c r="Y122" s="20"/>
      <c r="Z122" s="21"/>
      <c r="AA122" s="14" t="s">
        <v>134</v>
      </c>
      <c r="AB122" s="20">
        <v>44620</v>
      </c>
      <c r="AC122" s="21">
        <v>15</v>
      </c>
      <c r="AD122" s="14">
        <v>44635</v>
      </c>
      <c r="AE122" s="20">
        <v>44636</v>
      </c>
      <c r="AF122" s="21">
        <v>15</v>
      </c>
      <c r="AG122" s="14">
        <v>44651</v>
      </c>
      <c r="AH122" s="20">
        <v>44652</v>
      </c>
      <c r="AI122" s="21">
        <v>31</v>
      </c>
      <c r="AJ122" s="14">
        <v>44683</v>
      </c>
      <c r="AK122" s="21">
        <v>11</v>
      </c>
      <c r="AL122" s="14">
        <v>45018</v>
      </c>
      <c r="AM122" s="14">
        <v>45078</v>
      </c>
      <c r="AN122" s="19"/>
      <c r="AO122" s="19"/>
      <c r="AP122" s="19"/>
      <c r="AQ122" s="19"/>
      <c r="AR122" s="19">
        <v>1920000</v>
      </c>
      <c r="AS122" s="19"/>
      <c r="AT122" s="19">
        <v>17280000</v>
      </c>
      <c r="AU122" s="19"/>
      <c r="AV122" s="19"/>
      <c r="AW122" s="19"/>
      <c r="AX122" s="19"/>
      <c r="AY122" s="19"/>
      <c r="AZ122" s="15">
        <f t="shared" si="4"/>
        <v>19200000</v>
      </c>
      <c r="BA122" s="15">
        <f t="shared" si="5"/>
        <v>19200000</v>
      </c>
      <c r="BB122" t="str">
        <f t="shared" si="6"/>
        <v>OK</v>
      </c>
      <c r="BC122">
        <f t="shared" si="7"/>
        <v>2</v>
      </c>
      <c r="BE122" s="17"/>
    </row>
    <row r="123" spans="1:57" hidden="1">
      <c r="A123" s="17"/>
      <c r="B123" s="17" t="s">
        <v>19</v>
      </c>
      <c r="C123" s="17" t="s">
        <v>287</v>
      </c>
      <c r="D123" s="17" t="s">
        <v>288</v>
      </c>
      <c r="E123" s="17" t="s">
        <v>5</v>
      </c>
      <c r="F123" s="17" t="s">
        <v>137</v>
      </c>
      <c r="G123">
        <v>3881</v>
      </c>
      <c r="H123">
        <v>30</v>
      </c>
      <c r="I123" s="19">
        <v>19200000</v>
      </c>
      <c r="J123" s="15">
        <v>640000</v>
      </c>
      <c r="K123" s="17">
        <v>30</v>
      </c>
      <c r="L123" s="17"/>
      <c r="M123" s="17" t="s">
        <v>128</v>
      </c>
      <c r="N123" s="17" t="s">
        <v>129</v>
      </c>
      <c r="O123" s="17" t="s">
        <v>130</v>
      </c>
      <c r="P123" s="17" t="s">
        <v>284</v>
      </c>
      <c r="Q123" s="17" t="s">
        <v>64</v>
      </c>
      <c r="R123" s="17" t="s">
        <v>132</v>
      </c>
      <c r="S123" s="17">
        <v>1</v>
      </c>
      <c r="T123">
        <v>388101</v>
      </c>
      <c r="V123" s="17">
        <v>17</v>
      </c>
      <c r="W123" t="s">
        <v>289</v>
      </c>
      <c r="X123" s="17"/>
      <c r="Y123" s="20"/>
      <c r="Z123" s="21"/>
      <c r="AA123" s="14" t="s">
        <v>134</v>
      </c>
      <c r="AB123" s="20">
        <v>44620</v>
      </c>
      <c r="AC123" s="21">
        <v>15</v>
      </c>
      <c r="AD123" s="14">
        <v>44635</v>
      </c>
      <c r="AE123" s="20">
        <v>44636</v>
      </c>
      <c r="AF123" s="21">
        <v>15</v>
      </c>
      <c r="AG123" s="14">
        <v>44651</v>
      </c>
      <c r="AH123" s="20">
        <v>44652</v>
      </c>
      <c r="AI123" s="21">
        <v>31</v>
      </c>
      <c r="AJ123" s="14">
        <v>44683</v>
      </c>
      <c r="AK123" s="21">
        <v>11</v>
      </c>
      <c r="AL123" s="14">
        <v>45018</v>
      </c>
      <c r="AM123" s="14">
        <v>45078</v>
      </c>
      <c r="AN123" s="19"/>
      <c r="AO123" s="19"/>
      <c r="AP123" s="19"/>
      <c r="AQ123" s="19"/>
      <c r="AR123" s="19">
        <v>1920000</v>
      </c>
      <c r="AS123" s="19"/>
      <c r="AT123" s="19">
        <v>17280000</v>
      </c>
      <c r="AU123" s="19"/>
      <c r="AV123" s="19"/>
      <c r="AW123" s="19"/>
      <c r="AX123" s="19"/>
      <c r="AY123" s="19"/>
      <c r="AZ123" s="15">
        <f t="shared" si="4"/>
        <v>19200000</v>
      </c>
      <c r="BA123" s="15">
        <f t="shared" si="5"/>
        <v>19200000</v>
      </c>
      <c r="BB123" t="str">
        <f t="shared" si="6"/>
        <v>OK</v>
      </c>
      <c r="BC123">
        <f t="shared" si="7"/>
        <v>2</v>
      </c>
      <c r="BE123" s="17"/>
    </row>
    <row r="124" spans="1:57" hidden="1">
      <c r="A124" s="17"/>
      <c r="B124" s="17" t="s">
        <v>19</v>
      </c>
      <c r="C124" s="17" t="s">
        <v>290</v>
      </c>
      <c r="D124" s="17" t="s">
        <v>291</v>
      </c>
      <c r="E124" s="17" t="s">
        <v>5</v>
      </c>
      <c r="F124" s="17" t="s">
        <v>137</v>
      </c>
      <c r="G124">
        <v>3881</v>
      </c>
      <c r="H124">
        <v>15</v>
      </c>
      <c r="I124" s="19">
        <v>9600000</v>
      </c>
      <c r="J124" s="15">
        <v>640000</v>
      </c>
      <c r="K124" s="17">
        <v>15</v>
      </c>
      <c r="L124" s="17"/>
      <c r="M124" s="17" t="s">
        <v>128</v>
      </c>
      <c r="N124" s="17" t="s">
        <v>129</v>
      </c>
      <c r="O124" s="17" t="s">
        <v>130</v>
      </c>
      <c r="P124" s="17" t="s">
        <v>284</v>
      </c>
      <c r="Q124" s="17" t="s">
        <v>64</v>
      </c>
      <c r="R124" s="17" t="s">
        <v>132</v>
      </c>
      <c r="S124" s="17">
        <v>1</v>
      </c>
      <c r="T124">
        <v>388101</v>
      </c>
      <c r="V124" s="17">
        <v>17</v>
      </c>
      <c r="W124" t="s">
        <v>289</v>
      </c>
      <c r="X124" s="17"/>
      <c r="Y124" s="20"/>
      <c r="Z124" s="21"/>
      <c r="AA124" s="14" t="s">
        <v>134</v>
      </c>
      <c r="AB124" s="20">
        <v>44620</v>
      </c>
      <c r="AC124" s="21">
        <v>15</v>
      </c>
      <c r="AD124" s="14">
        <v>44635</v>
      </c>
      <c r="AE124" s="20">
        <v>44636</v>
      </c>
      <c r="AF124" s="21">
        <v>15</v>
      </c>
      <c r="AG124" s="14">
        <v>44651</v>
      </c>
      <c r="AH124" s="20">
        <v>44652</v>
      </c>
      <c r="AI124" s="21">
        <v>31</v>
      </c>
      <c r="AJ124" s="14">
        <v>44683</v>
      </c>
      <c r="AK124" s="21">
        <v>11</v>
      </c>
      <c r="AL124" s="14">
        <v>45018</v>
      </c>
      <c r="AM124" s="14">
        <v>45078</v>
      </c>
      <c r="AN124" s="19"/>
      <c r="AO124" s="19"/>
      <c r="AP124" s="19"/>
      <c r="AQ124" s="19"/>
      <c r="AR124" s="19">
        <v>960000</v>
      </c>
      <c r="AS124" s="19"/>
      <c r="AT124" s="19">
        <v>8640000</v>
      </c>
      <c r="AU124" s="19"/>
      <c r="AV124" s="19"/>
      <c r="AW124" s="19"/>
      <c r="AX124" s="19"/>
      <c r="AY124" s="19"/>
      <c r="AZ124" s="15">
        <f t="shared" si="4"/>
        <v>9600000</v>
      </c>
      <c r="BA124" s="15">
        <f t="shared" si="5"/>
        <v>9600000</v>
      </c>
      <c r="BB124" t="str">
        <f t="shared" si="6"/>
        <v>OK</v>
      </c>
      <c r="BC124">
        <f t="shared" si="7"/>
        <v>2</v>
      </c>
      <c r="BE124" s="17"/>
    </row>
    <row r="125" spans="1:57" hidden="1">
      <c r="A125" s="17"/>
      <c r="B125" s="17" t="s">
        <v>19</v>
      </c>
      <c r="C125" s="17" t="s">
        <v>292</v>
      </c>
      <c r="D125" s="17" t="s">
        <v>291</v>
      </c>
      <c r="E125" s="17" t="s">
        <v>5</v>
      </c>
      <c r="F125" s="17" t="s">
        <v>137</v>
      </c>
      <c r="G125">
        <v>3881</v>
      </c>
      <c r="H125">
        <v>15</v>
      </c>
      <c r="I125" s="19">
        <v>9600000</v>
      </c>
      <c r="J125" s="15">
        <v>640000</v>
      </c>
      <c r="K125" s="17">
        <v>15</v>
      </c>
      <c r="L125" s="17"/>
      <c r="M125" s="17" t="s">
        <v>128</v>
      </c>
      <c r="N125" s="17" t="s">
        <v>129</v>
      </c>
      <c r="O125" s="17" t="s">
        <v>130</v>
      </c>
      <c r="P125" s="17" t="s">
        <v>284</v>
      </c>
      <c r="Q125" s="17" t="s">
        <v>64</v>
      </c>
      <c r="R125" s="17" t="s">
        <v>132</v>
      </c>
      <c r="S125" s="17">
        <v>1</v>
      </c>
      <c r="T125">
        <v>388101</v>
      </c>
      <c r="V125" s="17">
        <v>17</v>
      </c>
      <c r="W125" t="s">
        <v>289</v>
      </c>
      <c r="X125" s="17"/>
      <c r="Y125" s="20"/>
      <c r="Z125" s="21"/>
      <c r="AA125" s="14" t="s">
        <v>134</v>
      </c>
      <c r="AB125" s="20">
        <v>44620</v>
      </c>
      <c r="AC125" s="21">
        <v>15</v>
      </c>
      <c r="AD125" s="14">
        <v>44635</v>
      </c>
      <c r="AE125" s="20">
        <v>44636</v>
      </c>
      <c r="AF125" s="21">
        <v>15</v>
      </c>
      <c r="AG125" s="14">
        <v>44651</v>
      </c>
      <c r="AH125" s="20">
        <v>44652</v>
      </c>
      <c r="AI125" s="21">
        <v>31</v>
      </c>
      <c r="AJ125" s="14">
        <v>44683</v>
      </c>
      <c r="AK125" s="21">
        <v>11</v>
      </c>
      <c r="AL125" s="14">
        <v>45018</v>
      </c>
      <c r="AM125" s="14">
        <v>45078</v>
      </c>
      <c r="AN125" s="19"/>
      <c r="AO125" s="19"/>
      <c r="AP125" s="19"/>
      <c r="AQ125" s="19"/>
      <c r="AR125" s="19">
        <v>960000</v>
      </c>
      <c r="AS125" s="19"/>
      <c r="AT125" s="19">
        <v>8640000</v>
      </c>
      <c r="AU125" s="19"/>
      <c r="AV125" s="19"/>
      <c r="AW125" s="19"/>
      <c r="AX125" s="19"/>
      <c r="AY125" s="19"/>
      <c r="AZ125" s="15">
        <f t="shared" si="4"/>
        <v>9600000</v>
      </c>
      <c r="BA125" s="15">
        <f t="shared" si="5"/>
        <v>9600000</v>
      </c>
      <c r="BB125" t="str">
        <f t="shared" si="6"/>
        <v>OK</v>
      </c>
      <c r="BC125">
        <f t="shared" si="7"/>
        <v>2</v>
      </c>
      <c r="BE125" s="17"/>
    </row>
    <row r="126" spans="1:57" hidden="1">
      <c r="A126" s="17"/>
      <c r="B126" s="17" t="s">
        <v>19</v>
      </c>
      <c r="C126" s="17" t="s">
        <v>170</v>
      </c>
      <c r="D126" s="17" t="s">
        <v>293</v>
      </c>
      <c r="E126" s="17" t="s">
        <v>140</v>
      </c>
      <c r="F126" s="17" t="s">
        <v>141</v>
      </c>
      <c r="G126">
        <v>3701</v>
      </c>
      <c r="H126">
        <v>4</v>
      </c>
      <c r="I126" s="19">
        <v>8352000</v>
      </c>
      <c r="J126" s="15">
        <v>2088000</v>
      </c>
      <c r="K126" s="17">
        <v>4</v>
      </c>
      <c r="L126" s="17"/>
      <c r="M126" s="17" t="s">
        <v>128</v>
      </c>
      <c r="N126" s="17" t="s">
        <v>142</v>
      </c>
      <c r="O126" s="17" t="s">
        <v>130</v>
      </c>
      <c r="P126" s="17" t="s">
        <v>294</v>
      </c>
      <c r="Q126" s="17" t="s">
        <v>63</v>
      </c>
      <c r="R126" s="17" t="s">
        <v>132</v>
      </c>
      <c r="S126" s="17">
        <v>1</v>
      </c>
      <c r="T126">
        <v>370101</v>
      </c>
      <c r="V126" s="17">
        <v>23</v>
      </c>
      <c r="W126" t="s">
        <v>295</v>
      </c>
      <c r="X126" s="17"/>
      <c r="Y126" s="20"/>
      <c r="Z126" s="21"/>
      <c r="AA126" s="14" t="s">
        <v>134</v>
      </c>
      <c r="AB126" s="20">
        <v>44676</v>
      </c>
      <c r="AC126" s="21">
        <v>30</v>
      </c>
      <c r="AD126" s="14">
        <v>44706</v>
      </c>
      <c r="AE126" s="20">
        <v>44707</v>
      </c>
      <c r="AF126" s="21">
        <v>15</v>
      </c>
      <c r="AG126" s="14">
        <v>44722</v>
      </c>
      <c r="AH126" s="20">
        <v>44725</v>
      </c>
      <c r="AI126" s="21">
        <v>30</v>
      </c>
      <c r="AJ126" s="14">
        <v>44755</v>
      </c>
      <c r="AK126" s="21">
        <v>6</v>
      </c>
      <c r="AL126" s="14">
        <v>44939</v>
      </c>
      <c r="AM126" s="14">
        <v>44999</v>
      </c>
      <c r="AN126" s="19"/>
      <c r="AO126" s="19"/>
      <c r="AP126" s="19"/>
      <c r="AQ126" s="19"/>
      <c r="AR126" s="19"/>
      <c r="AS126" s="19"/>
      <c r="AT126" s="19">
        <v>8352000</v>
      </c>
      <c r="AU126" s="19"/>
      <c r="AV126" s="19"/>
      <c r="AW126" s="19"/>
      <c r="AX126" s="19"/>
      <c r="AY126" s="19"/>
      <c r="AZ126" s="15">
        <f t="shared" si="4"/>
        <v>8352000</v>
      </c>
      <c r="BA126" s="15">
        <f t="shared" si="5"/>
        <v>8352000</v>
      </c>
      <c r="BB126" t="str">
        <f t="shared" si="6"/>
        <v>OK</v>
      </c>
      <c r="BC126">
        <f t="shared" si="7"/>
        <v>1</v>
      </c>
      <c r="BE126" s="17"/>
    </row>
    <row r="127" spans="1:57" hidden="1">
      <c r="A127" s="17"/>
      <c r="B127" s="17" t="s">
        <v>19</v>
      </c>
      <c r="C127" s="17" t="s">
        <v>282</v>
      </c>
      <c r="D127" s="17" t="s">
        <v>296</v>
      </c>
      <c r="E127" s="17" t="s">
        <v>6</v>
      </c>
      <c r="F127" s="17" t="s">
        <v>150</v>
      </c>
      <c r="G127">
        <v>7233</v>
      </c>
      <c r="H127">
        <v>1</v>
      </c>
      <c r="I127" s="19">
        <v>35700000</v>
      </c>
      <c r="J127" s="15">
        <v>35700000</v>
      </c>
      <c r="K127" s="17">
        <v>1</v>
      </c>
      <c r="L127" s="17"/>
      <c r="M127" s="17" t="s">
        <v>151</v>
      </c>
      <c r="N127" s="17" t="s">
        <v>152</v>
      </c>
      <c r="O127" s="17" t="s">
        <v>130</v>
      </c>
      <c r="P127" s="17" t="s">
        <v>297</v>
      </c>
      <c r="Q127" s="17" t="s">
        <v>64</v>
      </c>
      <c r="R127" s="17" t="s">
        <v>132</v>
      </c>
      <c r="S127" s="17">
        <v>1</v>
      </c>
      <c r="T127">
        <v>723301</v>
      </c>
      <c r="V127" s="17">
        <v>1</v>
      </c>
      <c r="W127" t="s">
        <v>298</v>
      </c>
      <c r="X127" s="17"/>
      <c r="Y127" s="20"/>
      <c r="Z127" s="21"/>
      <c r="AA127" s="14" t="s">
        <v>134</v>
      </c>
      <c r="AB127" s="20">
        <v>44585</v>
      </c>
      <c r="AC127" s="21">
        <v>15</v>
      </c>
      <c r="AD127" s="14">
        <v>44600</v>
      </c>
      <c r="AE127" s="20">
        <v>44601</v>
      </c>
      <c r="AF127" s="21">
        <v>15</v>
      </c>
      <c r="AG127" s="14">
        <v>44616</v>
      </c>
      <c r="AH127" s="20">
        <v>44617</v>
      </c>
      <c r="AI127" s="21">
        <v>31</v>
      </c>
      <c r="AJ127" s="14">
        <v>44648</v>
      </c>
      <c r="AK127" s="21">
        <v>12</v>
      </c>
      <c r="AL127" s="14">
        <v>45013</v>
      </c>
      <c r="AM127" s="14">
        <v>45073</v>
      </c>
      <c r="AN127" s="19"/>
      <c r="AO127" s="19"/>
      <c r="AP127" s="19">
        <v>3570000</v>
      </c>
      <c r="AQ127" s="19"/>
      <c r="AR127" s="19">
        <v>32130000</v>
      </c>
      <c r="AS127" s="19"/>
      <c r="AT127" s="19"/>
      <c r="AU127" s="19"/>
      <c r="AV127" s="19"/>
      <c r="AW127" s="19"/>
      <c r="AX127" s="19"/>
      <c r="AY127" s="19"/>
      <c r="AZ127" s="15">
        <f t="shared" si="4"/>
        <v>35700000</v>
      </c>
      <c r="BA127" s="15">
        <f t="shared" si="5"/>
        <v>35700000</v>
      </c>
      <c r="BB127" t="str">
        <f t="shared" si="6"/>
        <v>OK</v>
      </c>
      <c r="BC127">
        <f t="shared" si="7"/>
        <v>2</v>
      </c>
      <c r="BE127" s="17"/>
    </row>
    <row r="128" spans="1:57" hidden="1">
      <c r="A128" s="17"/>
      <c r="B128" s="17" t="s">
        <v>19</v>
      </c>
      <c r="C128" s="17" t="s">
        <v>287</v>
      </c>
      <c r="D128" s="17" t="s">
        <v>288</v>
      </c>
      <c r="E128" s="17" t="s">
        <v>7</v>
      </c>
      <c r="F128" s="17" t="s">
        <v>299</v>
      </c>
      <c r="G128">
        <v>8913</v>
      </c>
      <c r="H128">
        <v>30</v>
      </c>
      <c r="I128" s="19">
        <v>19080000</v>
      </c>
      <c r="J128" s="15">
        <v>636000</v>
      </c>
      <c r="K128" s="17"/>
      <c r="L128" s="17">
        <v>30</v>
      </c>
      <c r="M128" s="17" t="s">
        <v>151</v>
      </c>
      <c r="N128" s="17" t="s">
        <v>157</v>
      </c>
      <c r="O128" s="17" t="s">
        <v>130</v>
      </c>
      <c r="P128" s="17" t="s">
        <v>300</v>
      </c>
      <c r="Q128" s="17" t="s">
        <v>65</v>
      </c>
      <c r="R128" s="17" t="s">
        <v>132</v>
      </c>
      <c r="S128" s="17">
        <v>1</v>
      </c>
      <c r="T128">
        <v>891301</v>
      </c>
      <c r="V128" s="17">
        <v>19</v>
      </c>
      <c r="W128" t="s">
        <v>301</v>
      </c>
      <c r="X128" s="17"/>
      <c r="Y128" s="20"/>
      <c r="Z128" s="21"/>
      <c r="AA128" s="14" t="s">
        <v>134</v>
      </c>
      <c r="AB128" s="20">
        <v>44655</v>
      </c>
      <c r="AC128" s="21">
        <v>15</v>
      </c>
      <c r="AD128" s="14">
        <v>44670</v>
      </c>
      <c r="AE128" s="20">
        <v>44671</v>
      </c>
      <c r="AF128" s="21">
        <v>15</v>
      </c>
      <c r="AG128" s="14">
        <v>44686</v>
      </c>
      <c r="AH128" s="20">
        <v>44688</v>
      </c>
      <c r="AI128" s="21">
        <v>30</v>
      </c>
      <c r="AJ128" s="14">
        <v>44718</v>
      </c>
      <c r="AK128" s="21">
        <v>8</v>
      </c>
      <c r="AL128" s="14">
        <v>44963</v>
      </c>
      <c r="AM128" s="14">
        <v>45023</v>
      </c>
      <c r="AN128" s="19"/>
      <c r="AO128" s="19"/>
      <c r="AP128" s="19"/>
      <c r="AQ128" s="19"/>
      <c r="AR128" s="19"/>
      <c r="AS128" s="19">
        <v>1908000</v>
      </c>
      <c r="AT128" s="19"/>
      <c r="AU128" s="19"/>
      <c r="AV128" s="19">
        <v>17172000</v>
      </c>
      <c r="AW128" s="19"/>
      <c r="AX128" s="19"/>
      <c r="AY128" s="19"/>
      <c r="AZ128" s="15">
        <f t="shared" si="4"/>
        <v>19080000</v>
      </c>
      <c r="BA128" s="15">
        <f t="shared" si="5"/>
        <v>19080000</v>
      </c>
      <c r="BB128" t="str">
        <f t="shared" si="6"/>
        <v>OK</v>
      </c>
      <c r="BC128">
        <f t="shared" si="7"/>
        <v>2</v>
      </c>
      <c r="BE128" s="17"/>
    </row>
    <row r="129" spans="1:57" hidden="1">
      <c r="A129" s="17"/>
      <c r="B129" s="17" t="s">
        <v>19</v>
      </c>
      <c r="C129" s="17" t="s">
        <v>302</v>
      </c>
      <c r="D129" s="17" t="s">
        <v>288</v>
      </c>
      <c r="E129" s="17" t="s">
        <v>7</v>
      </c>
      <c r="F129" s="17" t="s">
        <v>299</v>
      </c>
      <c r="G129">
        <v>8913</v>
      </c>
      <c r="H129">
        <v>12</v>
      </c>
      <c r="I129" s="19">
        <v>7632000</v>
      </c>
      <c r="J129" s="15">
        <v>636000</v>
      </c>
      <c r="K129" s="17"/>
      <c r="L129" s="17">
        <v>12</v>
      </c>
      <c r="M129" s="17" t="s">
        <v>151</v>
      </c>
      <c r="N129" s="17" t="s">
        <v>157</v>
      </c>
      <c r="O129" s="17" t="s">
        <v>130</v>
      </c>
      <c r="P129" s="17" t="s">
        <v>300</v>
      </c>
      <c r="Q129" s="17" t="s">
        <v>65</v>
      </c>
      <c r="R129" s="17" t="s">
        <v>132</v>
      </c>
      <c r="S129" s="17">
        <v>1</v>
      </c>
      <c r="T129">
        <v>891301</v>
      </c>
      <c r="V129" s="17">
        <v>19</v>
      </c>
      <c r="W129" t="s">
        <v>301</v>
      </c>
      <c r="X129" s="17"/>
      <c r="Y129" s="20"/>
      <c r="Z129" s="21"/>
      <c r="AA129" s="14" t="s">
        <v>134</v>
      </c>
      <c r="AB129" s="20">
        <v>44655</v>
      </c>
      <c r="AC129" s="21">
        <v>15</v>
      </c>
      <c r="AD129" s="14">
        <v>44670</v>
      </c>
      <c r="AE129" s="20">
        <v>44671</v>
      </c>
      <c r="AF129" s="21">
        <v>15</v>
      </c>
      <c r="AG129" s="14">
        <v>44686</v>
      </c>
      <c r="AH129" s="20">
        <v>44688</v>
      </c>
      <c r="AI129" s="21">
        <v>30</v>
      </c>
      <c r="AJ129" s="14">
        <v>44718</v>
      </c>
      <c r="AK129" s="21">
        <v>8</v>
      </c>
      <c r="AL129" s="14">
        <v>44963</v>
      </c>
      <c r="AM129" s="14">
        <v>45023</v>
      </c>
      <c r="AN129" s="19"/>
      <c r="AO129" s="19"/>
      <c r="AP129" s="19"/>
      <c r="AQ129" s="19"/>
      <c r="AR129" s="19"/>
      <c r="AS129" s="19">
        <v>763200</v>
      </c>
      <c r="AT129" s="19"/>
      <c r="AU129" s="19"/>
      <c r="AV129" s="19">
        <v>6868800</v>
      </c>
      <c r="AW129" s="19"/>
      <c r="AX129" s="19"/>
      <c r="AY129" s="19"/>
      <c r="AZ129" s="15">
        <f t="shared" si="4"/>
        <v>7632000</v>
      </c>
      <c r="BA129" s="15">
        <f t="shared" si="5"/>
        <v>7632000</v>
      </c>
      <c r="BB129" t="str">
        <f t="shared" si="6"/>
        <v>OK</v>
      </c>
      <c r="BC129">
        <f t="shared" si="7"/>
        <v>2</v>
      </c>
      <c r="BE129" s="17"/>
    </row>
    <row r="130" spans="1:57" hidden="1">
      <c r="A130" s="17"/>
      <c r="B130" s="17" t="s">
        <v>19</v>
      </c>
      <c r="C130" s="17" t="s">
        <v>282</v>
      </c>
      <c r="D130" s="17" t="s">
        <v>283</v>
      </c>
      <c r="E130" s="17" t="s">
        <v>8</v>
      </c>
      <c r="F130" s="17" t="s">
        <v>156</v>
      </c>
      <c r="G130">
        <v>4883</v>
      </c>
      <c r="H130">
        <v>21</v>
      </c>
      <c r="I130" s="19">
        <v>21420000</v>
      </c>
      <c r="J130" s="15">
        <v>1020000</v>
      </c>
      <c r="K130" s="17">
        <v>21</v>
      </c>
      <c r="L130" s="17"/>
      <c r="M130" s="17" t="s">
        <v>128</v>
      </c>
      <c r="N130" s="17" t="s">
        <v>157</v>
      </c>
      <c r="O130" s="17" t="s">
        <v>130</v>
      </c>
      <c r="P130" s="17" t="s">
        <v>303</v>
      </c>
      <c r="Q130" s="17" t="s">
        <v>66</v>
      </c>
      <c r="R130" s="17" t="s">
        <v>132</v>
      </c>
      <c r="S130" s="17">
        <v>2</v>
      </c>
      <c r="T130">
        <v>488302</v>
      </c>
      <c r="V130" s="17">
        <v>13</v>
      </c>
      <c r="W130" t="s">
        <v>304</v>
      </c>
      <c r="X130" s="20"/>
      <c r="Y130" s="20">
        <v>44634</v>
      </c>
      <c r="Z130" s="21">
        <v>18</v>
      </c>
      <c r="AA130" s="14">
        <v>44652</v>
      </c>
      <c r="AB130" s="20">
        <v>44606</v>
      </c>
      <c r="AC130" s="21">
        <v>15</v>
      </c>
      <c r="AD130" s="14">
        <v>44621</v>
      </c>
      <c r="AE130" s="20">
        <v>44622</v>
      </c>
      <c r="AF130" s="21">
        <v>15</v>
      </c>
      <c r="AG130" s="14">
        <v>44637</v>
      </c>
      <c r="AH130" s="20">
        <v>44641</v>
      </c>
      <c r="AI130" s="21">
        <v>30</v>
      </c>
      <c r="AJ130" s="14">
        <v>44671</v>
      </c>
      <c r="AK130" s="21">
        <v>9</v>
      </c>
      <c r="AL130" s="14">
        <v>44946</v>
      </c>
      <c r="AM130" s="14">
        <v>45006</v>
      </c>
      <c r="AN130" s="19"/>
      <c r="AO130" s="19"/>
      <c r="AP130" s="19"/>
      <c r="AQ130" s="19">
        <v>2142000</v>
      </c>
      <c r="AR130" s="19"/>
      <c r="AS130" s="19">
        <v>19278000</v>
      </c>
      <c r="AT130" s="19"/>
      <c r="AU130" s="19"/>
      <c r="AV130" s="19"/>
      <c r="AW130" s="19"/>
      <c r="AX130" s="19"/>
      <c r="AY130" s="19"/>
      <c r="AZ130" s="15">
        <f t="shared" ref="AZ130:AZ193" si="12">IF((SUM(AN130:AY130)=0),"---",(SUM(AN130:AY130)))</f>
        <v>21420000</v>
      </c>
      <c r="BA130" s="15">
        <f t="shared" ref="BA130:BA193" si="13">I130</f>
        <v>21420000</v>
      </c>
      <c r="BB130" t="str">
        <f t="shared" ref="BB130:BB193" si="14">IF(OR(BA130="---",AZ130="---"),"---",IF(BA130-AZ130=0,"OK","REVISAR"))</f>
        <v>OK</v>
      </c>
      <c r="BC130">
        <f t="shared" ref="BC130:BC193" si="15">COUNT(AN130:AY130)</f>
        <v>2</v>
      </c>
      <c r="BE130" s="17"/>
    </row>
    <row r="131" spans="1:57" hidden="1">
      <c r="A131" s="17"/>
      <c r="B131" s="17" t="s">
        <v>19</v>
      </c>
      <c r="C131" s="17" t="s">
        <v>286</v>
      </c>
      <c r="D131" s="17" t="s">
        <v>283</v>
      </c>
      <c r="E131" s="17" t="s">
        <v>8</v>
      </c>
      <c r="F131" s="17" t="s">
        <v>156</v>
      </c>
      <c r="G131">
        <v>4883</v>
      </c>
      <c r="H131">
        <v>26</v>
      </c>
      <c r="I131" s="19">
        <v>26520000</v>
      </c>
      <c r="J131" s="15">
        <v>1020000</v>
      </c>
      <c r="K131" s="17">
        <v>26</v>
      </c>
      <c r="L131" s="17"/>
      <c r="M131" s="17" t="s">
        <v>128</v>
      </c>
      <c r="N131" s="17" t="s">
        <v>157</v>
      </c>
      <c r="O131" s="17" t="s">
        <v>130</v>
      </c>
      <c r="P131" s="17" t="s">
        <v>303</v>
      </c>
      <c r="Q131" s="17" t="s">
        <v>66</v>
      </c>
      <c r="R131" s="17" t="s">
        <v>132</v>
      </c>
      <c r="S131" s="17">
        <v>2</v>
      </c>
      <c r="T131">
        <v>488302</v>
      </c>
      <c r="V131" s="17">
        <v>13</v>
      </c>
      <c r="W131" t="s">
        <v>304</v>
      </c>
      <c r="X131" s="20"/>
      <c r="Y131" s="20">
        <v>44634</v>
      </c>
      <c r="Z131" s="21">
        <v>18</v>
      </c>
      <c r="AA131" s="14">
        <v>44652</v>
      </c>
      <c r="AB131" s="20">
        <v>44606</v>
      </c>
      <c r="AC131" s="21">
        <v>15</v>
      </c>
      <c r="AD131" s="14">
        <v>44621</v>
      </c>
      <c r="AE131" s="20">
        <v>44622</v>
      </c>
      <c r="AF131" s="21">
        <v>15</v>
      </c>
      <c r="AG131" s="14">
        <v>44637</v>
      </c>
      <c r="AH131" s="20">
        <v>44641</v>
      </c>
      <c r="AI131" s="21">
        <v>30</v>
      </c>
      <c r="AJ131" s="14">
        <v>44671</v>
      </c>
      <c r="AK131" s="21">
        <v>9</v>
      </c>
      <c r="AL131" s="14">
        <v>44946</v>
      </c>
      <c r="AM131" s="14">
        <v>45006</v>
      </c>
      <c r="AN131" s="19"/>
      <c r="AO131" s="19"/>
      <c r="AP131" s="19"/>
      <c r="AQ131" s="19">
        <v>2652000</v>
      </c>
      <c r="AR131" s="19"/>
      <c r="AS131" s="19">
        <v>23868000</v>
      </c>
      <c r="AT131" s="19"/>
      <c r="AU131" s="19"/>
      <c r="AV131" s="19"/>
      <c r="AW131" s="19"/>
      <c r="AX131" s="19"/>
      <c r="AY131" s="19"/>
      <c r="AZ131" s="15">
        <f t="shared" si="12"/>
        <v>26520000</v>
      </c>
      <c r="BA131" s="15">
        <f t="shared" si="13"/>
        <v>26520000</v>
      </c>
      <c r="BB131" t="str">
        <f t="shared" si="14"/>
        <v>OK</v>
      </c>
      <c r="BC131">
        <f t="shared" si="15"/>
        <v>2</v>
      </c>
      <c r="BE131" s="17"/>
    </row>
    <row r="132" spans="1:57" hidden="1">
      <c r="A132" s="17"/>
      <c r="B132" s="17" t="s">
        <v>19</v>
      </c>
      <c r="C132" s="17" t="s">
        <v>305</v>
      </c>
      <c r="D132" s="17" t="s">
        <v>283</v>
      </c>
      <c r="E132" s="17" t="s">
        <v>8</v>
      </c>
      <c r="F132" s="17" t="s">
        <v>156</v>
      </c>
      <c r="G132">
        <v>4883</v>
      </c>
      <c r="H132">
        <v>4</v>
      </c>
      <c r="I132" s="19">
        <v>4080000</v>
      </c>
      <c r="J132" s="15">
        <v>1020000</v>
      </c>
      <c r="K132" s="17">
        <v>4</v>
      </c>
      <c r="L132" s="17"/>
      <c r="M132" s="17" t="s">
        <v>128</v>
      </c>
      <c r="N132" s="17" t="s">
        <v>157</v>
      </c>
      <c r="O132" s="17" t="s">
        <v>130</v>
      </c>
      <c r="P132" s="17" t="s">
        <v>303</v>
      </c>
      <c r="Q132" s="17" t="s">
        <v>66</v>
      </c>
      <c r="R132" s="17" t="s">
        <v>132</v>
      </c>
      <c r="S132" s="17">
        <v>2</v>
      </c>
      <c r="T132">
        <v>488302</v>
      </c>
      <c r="V132" s="17">
        <v>13</v>
      </c>
      <c r="W132" t="s">
        <v>304</v>
      </c>
      <c r="X132" s="20"/>
      <c r="Y132" s="20">
        <v>44634</v>
      </c>
      <c r="Z132" s="21">
        <v>18</v>
      </c>
      <c r="AA132" s="14">
        <v>44652</v>
      </c>
      <c r="AB132" s="20">
        <v>44606</v>
      </c>
      <c r="AC132" s="21">
        <v>15</v>
      </c>
      <c r="AD132" s="14">
        <v>44621</v>
      </c>
      <c r="AE132" s="20">
        <v>44622</v>
      </c>
      <c r="AF132" s="21">
        <v>15</v>
      </c>
      <c r="AG132" s="14">
        <v>44637</v>
      </c>
      <c r="AH132" s="20">
        <v>44641</v>
      </c>
      <c r="AI132" s="21">
        <v>30</v>
      </c>
      <c r="AJ132" s="14">
        <v>44671</v>
      </c>
      <c r="AK132" s="21">
        <v>9</v>
      </c>
      <c r="AL132" s="14">
        <v>44946</v>
      </c>
      <c r="AM132" s="14">
        <v>45006</v>
      </c>
      <c r="AN132" s="19"/>
      <c r="AO132" s="19"/>
      <c r="AP132" s="19"/>
      <c r="AQ132" s="19">
        <v>408000</v>
      </c>
      <c r="AR132" s="19"/>
      <c r="AS132" s="19">
        <v>3672000</v>
      </c>
      <c r="AT132" s="19"/>
      <c r="AU132" s="19"/>
      <c r="AV132" s="19"/>
      <c r="AW132" s="19"/>
      <c r="AX132" s="19"/>
      <c r="AY132" s="19"/>
      <c r="AZ132" s="15">
        <f t="shared" si="12"/>
        <v>4080000</v>
      </c>
      <c r="BA132" s="15">
        <f t="shared" si="13"/>
        <v>4080000</v>
      </c>
      <c r="BB132" t="str">
        <f t="shared" si="14"/>
        <v>OK</v>
      </c>
      <c r="BC132">
        <f t="shared" si="15"/>
        <v>2</v>
      </c>
      <c r="BE132" s="17"/>
    </row>
    <row r="133" spans="1:57" hidden="1">
      <c r="A133" s="17"/>
      <c r="B133" s="17" t="s">
        <v>19</v>
      </c>
      <c r="C133" s="17" t="s">
        <v>279</v>
      </c>
      <c r="D133" s="17" t="s">
        <v>283</v>
      </c>
      <c r="E133" s="17" t="s">
        <v>8</v>
      </c>
      <c r="F133" s="17" t="s">
        <v>156</v>
      </c>
      <c r="G133">
        <v>4883</v>
      </c>
      <c r="H133">
        <v>4</v>
      </c>
      <c r="I133" s="19">
        <v>4080000</v>
      </c>
      <c r="J133" s="15">
        <v>1020000</v>
      </c>
      <c r="K133" s="17">
        <v>4</v>
      </c>
      <c r="L133" s="17"/>
      <c r="M133" s="17" t="s">
        <v>128</v>
      </c>
      <c r="N133" s="17" t="s">
        <v>157</v>
      </c>
      <c r="O133" s="17" t="s">
        <v>130</v>
      </c>
      <c r="P133" s="17" t="s">
        <v>303</v>
      </c>
      <c r="Q133" s="17" t="s">
        <v>66</v>
      </c>
      <c r="R133" s="17" t="s">
        <v>132</v>
      </c>
      <c r="S133" s="17">
        <v>2</v>
      </c>
      <c r="T133">
        <v>488302</v>
      </c>
      <c r="V133" s="17">
        <v>13</v>
      </c>
      <c r="W133" t="s">
        <v>304</v>
      </c>
      <c r="X133" s="20"/>
      <c r="Y133" s="20">
        <v>44634</v>
      </c>
      <c r="Z133" s="21">
        <v>18</v>
      </c>
      <c r="AA133" s="14">
        <v>44652</v>
      </c>
      <c r="AB133" s="20">
        <v>44606</v>
      </c>
      <c r="AC133" s="21">
        <v>15</v>
      </c>
      <c r="AD133" s="14">
        <v>44621</v>
      </c>
      <c r="AE133" s="20">
        <v>44622</v>
      </c>
      <c r="AF133" s="21">
        <v>15</v>
      </c>
      <c r="AG133" s="14">
        <v>44637</v>
      </c>
      <c r="AH133" s="20">
        <v>44641</v>
      </c>
      <c r="AI133" s="21">
        <v>30</v>
      </c>
      <c r="AJ133" s="14">
        <v>44671</v>
      </c>
      <c r="AK133" s="21">
        <v>9</v>
      </c>
      <c r="AL133" s="14">
        <v>44946</v>
      </c>
      <c r="AM133" s="14">
        <v>45006</v>
      </c>
      <c r="AN133" s="19"/>
      <c r="AO133" s="19"/>
      <c r="AP133" s="19"/>
      <c r="AQ133" s="19">
        <v>408000</v>
      </c>
      <c r="AR133" s="19"/>
      <c r="AS133" s="19">
        <v>3672000</v>
      </c>
      <c r="AT133" s="19"/>
      <c r="AU133" s="19"/>
      <c r="AV133" s="19"/>
      <c r="AW133" s="19"/>
      <c r="AX133" s="19"/>
      <c r="AY133" s="19"/>
      <c r="AZ133" s="15">
        <f t="shared" si="12"/>
        <v>4080000</v>
      </c>
      <c r="BA133" s="15">
        <f t="shared" si="13"/>
        <v>4080000</v>
      </c>
      <c r="BB133" t="str">
        <f t="shared" si="14"/>
        <v>OK</v>
      </c>
      <c r="BC133">
        <f t="shared" si="15"/>
        <v>2</v>
      </c>
      <c r="BE133" s="17"/>
    </row>
    <row r="134" spans="1:57" hidden="1">
      <c r="A134" s="17"/>
      <c r="B134" s="17" t="s">
        <v>19</v>
      </c>
      <c r="C134" s="17" t="s">
        <v>306</v>
      </c>
      <c r="D134" s="17" t="s">
        <v>283</v>
      </c>
      <c r="E134" s="17" t="s">
        <v>8</v>
      </c>
      <c r="F134" s="17" t="s">
        <v>156</v>
      </c>
      <c r="G134">
        <v>4883</v>
      </c>
      <c r="H134">
        <v>4</v>
      </c>
      <c r="I134" s="19">
        <v>4080000</v>
      </c>
      <c r="J134" s="15">
        <v>1020000</v>
      </c>
      <c r="K134" s="17">
        <v>4</v>
      </c>
      <c r="L134" s="17"/>
      <c r="M134" s="17" t="s">
        <v>128</v>
      </c>
      <c r="N134" s="17" t="s">
        <v>157</v>
      </c>
      <c r="O134" s="17" t="s">
        <v>130</v>
      </c>
      <c r="P134" s="17" t="s">
        <v>303</v>
      </c>
      <c r="Q134" s="17" t="s">
        <v>66</v>
      </c>
      <c r="R134" s="17" t="s">
        <v>132</v>
      </c>
      <c r="S134" s="17">
        <v>2</v>
      </c>
      <c r="T134">
        <v>488302</v>
      </c>
      <c r="V134" s="17">
        <v>13</v>
      </c>
      <c r="W134" t="s">
        <v>304</v>
      </c>
      <c r="X134" s="20"/>
      <c r="Y134" s="20">
        <v>44634</v>
      </c>
      <c r="Z134" s="21">
        <v>18</v>
      </c>
      <c r="AA134" s="14">
        <v>44652</v>
      </c>
      <c r="AB134" s="20">
        <v>44606</v>
      </c>
      <c r="AC134" s="21">
        <v>15</v>
      </c>
      <c r="AD134" s="14">
        <v>44621</v>
      </c>
      <c r="AE134" s="20">
        <v>44622</v>
      </c>
      <c r="AF134" s="21">
        <v>15</v>
      </c>
      <c r="AG134" s="14">
        <v>44637</v>
      </c>
      <c r="AH134" s="20">
        <v>44641</v>
      </c>
      <c r="AI134" s="21">
        <v>30</v>
      </c>
      <c r="AJ134" s="14">
        <v>44671</v>
      </c>
      <c r="AK134" s="21">
        <v>9</v>
      </c>
      <c r="AL134" s="14">
        <v>44946</v>
      </c>
      <c r="AM134" s="14">
        <v>45006</v>
      </c>
      <c r="AN134" s="19"/>
      <c r="AO134" s="19"/>
      <c r="AP134" s="19"/>
      <c r="AQ134" s="19">
        <v>408000</v>
      </c>
      <c r="AR134" s="19"/>
      <c r="AS134" s="19">
        <v>3672000</v>
      </c>
      <c r="AT134" s="19"/>
      <c r="AU134" s="19"/>
      <c r="AV134" s="19"/>
      <c r="AW134" s="19"/>
      <c r="AX134" s="19"/>
      <c r="AY134" s="19"/>
      <c r="AZ134" s="15">
        <f t="shared" si="12"/>
        <v>4080000</v>
      </c>
      <c r="BA134" s="15">
        <f t="shared" si="13"/>
        <v>4080000</v>
      </c>
      <c r="BB134" t="str">
        <f t="shared" si="14"/>
        <v>OK</v>
      </c>
      <c r="BC134">
        <f t="shared" si="15"/>
        <v>2</v>
      </c>
      <c r="BE134" s="17"/>
    </row>
    <row r="135" spans="1:57" hidden="1">
      <c r="A135" s="17"/>
      <c r="B135" s="17" t="s">
        <v>19</v>
      </c>
      <c r="C135" s="17" t="s">
        <v>307</v>
      </c>
      <c r="D135" s="17" t="s">
        <v>283</v>
      </c>
      <c r="E135" s="17" t="s">
        <v>8</v>
      </c>
      <c r="F135" s="17" t="s">
        <v>156</v>
      </c>
      <c r="G135">
        <v>4883</v>
      </c>
      <c r="H135">
        <v>8</v>
      </c>
      <c r="I135" s="19">
        <v>8160000</v>
      </c>
      <c r="J135" s="15">
        <v>1020000</v>
      </c>
      <c r="K135" s="17">
        <v>8</v>
      </c>
      <c r="L135" s="17"/>
      <c r="M135" s="17" t="s">
        <v>128</v>
      </c>
      <c r="N135" s="17" t="s">
        <v>157</v>
      </c>
      <c r="O135" s="17" t="s">
        <v>130</v>
      </c>
      <c r="P135" s="17" t="s">
        <v>303</v>
      </c>
      <c r="Q135" s="17" t="s">
        <v>66</v>
      </c>
      <c r="R135" s="17" t="s">
        <v>132</v>
      </c>
      <c r="S135" s="17">
        <v>2</v>
      </c>
      <c r="T135">
        <v>488302</v>
      </c>
      <c r="V135" s="17">
        <v>13</v>
      </c>
      <c r="W135" t="s">
        <v>304</v>
      </c>
      <c r="X135" s="20"/>
      <c r="Y135" s="20">
        <v>44634</v>
      </c>
      <c r="Z135" s="21">
        <v>18</v>
      </c>
      <c r="AA135" s="14">
        <v>44652</v>
      </c>
      <c r="AB135" s="20">
        <v>44606</v>
      </c>
      <c r="AC135" s="21">
        <v>15</v>
      </c>
      <c r="AD135" s="14">
        <v>44621</v>
      </c>
      <c r="AE135" s="20">
        <v>44622</v>
      </c>
      <c r="AF135" s="21">
        <v>15</v>
      </c>
      <c r="AG135" s="14">
        <v>44637</v>
      </c>
      <c r="AH135" s="20">
        <v>44641</v>
      </c>
      <c r="AI135" s="21">
        <v>30</v>
      </c>
      <c r="AJ135" s="14">
        <v>44671</v>
      </c>
      <c r="AK135" s="21">
        <v>9</v>
      </c>
      <c r="AL135" s="14">
        <v>44946</v>
      </c>
      <c r="AM135" s="14">
        <v>45006</v>
      </c>
      <c r="AN135" s="19"/>
      <c r="AO135" s="19"/>
      <c r="AP135" s="19"/>
      <c r="AQ135" s="19">
        <v>816000</v>
      </c>
      <c r="AR135" s="19"/>
      <c r="AS135" s="19">
        <v>7344000</v>
      </c>
      <c r="AT135" s="19"/>
      <c r="AU135" s="19"/>
      <c r="AV135" s="19"/>
      <c r="AW135" s="19"/>
      <c r="AX135" s="19"/>
      <c r="AY135" s="19"/>
      <c r="AZ135" s="15">
        <f t="shared" si="12"/>
        <v>8160000</v>
      </c>
      <c r="BA135" s="15">
        <f t="shared" si="13"/>
        <v>8160000</v>
      </c>
      <c r="BB135" t="str">
        <f t="shared" si="14"/>
        <v>OK</v>
      </c>
      <c r="BC135">
        <f t="shared" si="15"/>
        <v>2</v>
      </c>
      <c r="BE135" s="17"/>
    </row>
    <row r="136" spans="1:57" hidden="1">
      <c r="A136" s="17"/>
      <c r="B136" s="17" t="s">
        <v>19</v>
      </c>
      <c r="C136" s="17" t="s">
        <v>290</v>
      </c>
      <c r="D136" s="17" t="s">
        <v>291</v>
      </c>
      <c r="E136" s="17" t="s">
        <v>8</v>
      </c>
      <c r="F136" s="17" t="s">
        <v>156</v>
      </c>
      <c r="G136">
        <v>4883</v>
      </c>
      <c r="H136">
        <v>8</v>
      </c>
      <c r="I136" s="19">
        <v>8160000</v>
      </c>
      <c r="J136" s="15">
        <v>1020000</v>
      </c>
      <c r="K136" s="17">
        <v>8</v>
      </c>
      <c r="L136" s="17"/>
      <c r="M136" s="17" t="s">
        <v>128</v>
      </c>
      <c r="N136" s="17" t="s">
        <v>157</v>
      </c>
      <c r="O136" s="17" t="s">
        <v>130</v>
      </c>
      <c r="P136" s="17" t="s">
        <v>303</v>
      </c>
      <c r="Q136" s="17" t="s">
        <v>66</v>
      </c>
      <c r="R136" s="17" t="s">
        <v>132</v>
      </c>
      <c r="S136" s="17">
        <v>2</v>
      </c>
      <c r="T136">
        <v>488302</v>
      </c>
      <c r="V136" s="17">
        <v>15</v>
      </c>
      <c r="W136" t="s">
        <v>308</v>
      </c>
      <c r="X136" s="20"/>
      <c r="Y136" s="20">
        <v>44634</v>
      </c>
      <c r="Z136" s="21">
        <v>18</v>
      </c>
      <c r="AA136" s="14">
        <v>44652</v>
      </c>
      <c r="AB136" s="20">
        <v>44606</v>
      </c>
      <c r="AC136" s="21">
        <v>15</v>
      </c>
      <c r="AD136" s="14">
        <v>44621</v>
      </c>
      <c r="AE136" s="20">
        <v>44622</v>
      </c>
      <c r="AF136" s="21">
        <v>15</v>
      </c>
      <c r="AG136" s="14">
        <v>44637</v>
      </c>
      <c r="AH136" s="20">
        <v>44641</v>
      </c>
      <c r="AI136" s="21">
        <v>30</v>
      </c>
      <c r="AJ136" s="14">
        <v>44671</v>
      </c>
      <c r="AK136" s="21">
        <v>9</v>
      </c>
      <c r="AL136" s="14">
        <v>44946</v>
      </c>
      <c r="AM136" s="14">
        <v>45006</v>
      </c>
      <c r="AN136" s="19"/>
      <c r="AO136" s="19"/>
      <c r="AP136" s="19"/>
      <c r="AQ136" s="19">
        <v>816000</v>
      </c>
      <c r="AR136" s="19"/>
      <c r="AS136" s="19">
        <v>7344000</v>
      </c>
      <c r="AT136" s="19"/>
      <c r="AU136" s="19"/>
      <c r="AV136" s="19"/>
      <c r="AW136" s="19"/>
      <c r="AX136" s="19"/>
      <c r="AY136" s="19"/>
      <c r="AZ136" s="15">
        <f t="shared" si="12"/>
        <v>8160000</v>
      </c>
      <c r="BA136" s="15">
        <f t="shared" si="13"/>
        <v>8160000</v>
      </c>
      <c r="BB136" t="str">
        <f t="shared" si="14"/>
        <v>OK</v>
      </c>
      <c r="BC136">
        <f t="shared" si="15"/>
        <v>2</v>
      </c>
      <c r="BE136" s="17"/>
    </row>
    <row r="137" spans="1:57" hidden="1">
      <c r="A137" s="17"/>
      <c r="B137" s="17" t="s">
        <v>19</v>
      </c>
      <c r="C137" s="17" t="s">
        <v>309</v>
      </c>
      <c r="D137" s="17" t="s">
        <v>291</v>
      </c>
      <c r="E137" s="17" t="s">
        <v>8</v>
      </c>
      <c r="F137" s="17" t="s">
        <v>156</v>
      </c>
      <c r="G137">
        <v>4883</v>
      </c>
      <c r="H137">
        <v>4</v>
      </c>
      <c r="I137" s="19">
        <v>4080000</v>
      </c>
      <c r="J137" s="15">
        <v>1020000</v>
      </c>
      <c r="K137" s="17">
        <v>4</v>
      </c>
      <c r="L137" s="17"/>
      <c r="M137" s="17" t="s">
        <v>128</v>
      </c>
      <c r="N137" s="17" t="s">
        <v>157</v>
      </c>
      <c r="O137" s="17" t="s">
        <v>130</v>
      </c>
      <c r="P137" s="17" t="s">
        <v>303</v>
      </c>
      <c r="Q137" s="17" t="s">
        <v>66</v>
      </c>
      <c r="R137" s="17" t="s">
        <v>132</v>
      </c>
      <c r="S137" s="17">
        <v>2</v>
      </c>
      <c r="T137">
        <v>488302</v>
      </c>
      <c r="V137" s="17">
        <v>15</v>
      </c>
      <c r="W137" t="s">
        <v>308</v>
      </c>
      <c r="X137" s="20"/>
      <c r="Y137" s="20">
        <v>44634</v>
      </c>
      <c r="Z137" s="21">
        <v>18</v>
      </c>
      <c r="AA137" s="14">
        <v>44652</v>
      </c>
      <c r="AB137" s="20">
        <v>44606</v>
      </c>
      <c r="AC137" s="21">
        <v>15</v>
      </c>
      <c r="AD137" s="14">
        <v>44621</v>
      </c>
      <c r="AE137" s="20">
        <v>44622</v>
      </c>
      <c r="AF137" s="21">
        <v>15</v>
      </c>
      <c r="AG137" s="14">
        <v>44637</v>
      </c>
      <c r="AH137" s="20">
        <v>44641</v>
      </c>
      <c r="AI137" s="21">
        <v>30</v>
      </c>
      <c r="AJ137" s="14">
        <v>44671</v>
      </c>
      <c r="AK137" s="21">
        <v>9</v>
      </c>
      <c r="AL137" s="14">
        <v>44946</v>
      </c>
      <c r="AM137" s="14">
        <v>45006</v>
      </c>
      <c r="AN137" s="19"/>
      <c r="AO137" s="19"/>
      <c r="AP137" s="19"/>
      <c r="AQ137" s="19">
        <v>408000</v>
      </c>
      <c r="AR137" s="19"/>
      <c r="AS137" s="19">
        <v>3672000</v>
      </c>
      <c r="AT137" s="19"/>
      <c r="AU137" s="19"/>
      <c r="AV137" s="19"/>
      <c r="AW137" s="19"/>
      <c r="AX137" s="19"/>
      <c r="AY137" s="19"/>
      <c r="AZ137" s="15">
        <f t="shared" si="12"/>
        <v>4080000</v>
      </c>
      <c r="BA137" s="15">
        <f t="shared" si="13"/>
        <v>4080000</v>
      </c>
      <c r="BB137" t="str">
        <f t="shared" si="14"/>
        <v>OK</v>
      </c>
      <c r="BC137">
        <f t="shared" si="15"/>
        <v>2</v>
      </c>
      <c r="BE137" s="17"/>
    </row>
    <row r="138" spans="1:57" hidden="1">
      <c r="A138" s="17"/>
      <c r="B138" s="17" t="s">
        <v>19</v>
      </c>
      <c r="C138" s="17" t="s">
        <v>292</v>
      </c>
      <c r="D138" s="17" t="s">
        <v>291</v>
      </c>
      <c r="E138" s="17" t="s">
        <v>8</v>
      </c>
      <c r="F138" s="17" t="s">
        <v>156</v>
      </c>
      <c r="G138">
        <v>4883</v>
      </c>
      <c r="H138">
        <v>8</v>
      </c>
      <c r="I138" s="19">
        <v>8160000</v>
      </c>
      <c r="J138" s="15">
        <v>1020000</v>
      </c>
      <c r="K138" s="17">
        <v>8</v>
      </c>
      <c r="L138" s="17"/>
      <c r="M138" s="17" t="s">
        <v>128</v>
      </c>
      <c r="N138" s="17" t="s">
        <v>157</v>
      </c>
      <c r="O138" s="17" t="s">
        <v>130</v>
      </c>
      <c r="P138" s="17" t="s">
        <v>303</v>
      </c>
      <c r="Q138" s="17" t="s">
        <v>66</v>
      </c>
      <c r="R138" s="17" t="s">
        <v>132</v>
      </c>
      <c r="S138" s="17">
        <v>2</v>
      </c>
      <c r="T138">
        <v>488302</v>
      </c>
      <c r="V138" s="17">
        <v>15</v>
      </c>
      <c r="W138" t="s">
        <v>308</v>
      </c>
      <c r="X138" s="20"/>
      <c r="Y138" s="20">
        <v>44634</v>
      </c>
      <c r="Z138" s="21">
        <v>18</v>
      </c>
      <c r="AA138" s="14">
        <v>44652</v>
      </c>
      <c r="AB138" s="20">
        <v>44606</v>
      </c>
      <c r="AC138" s="21">
        <v>15</v>
      </c>
      <c r="AD138" s="14">
        <v>44621</v>
      </c>
      <c r="AE138" s="20">
        <v>44622</v>
      </c>
      <c r="AF138" s="21">
        <v>15</v>
      </c>
      <c r="AG138" s="14">
        <v>44637</v>
      </c>
      <c r="AH138" s="20">
        <v>44641</v>
      </c>
      <c r="AI138" s="21">
        <v>30</v>
      </c>
      <c r="AJ138" s="14">
        <v>44671</v>
      </c>
      <c r="AK138" s="21">
        <v>9</v>
      </c>
      <c r="AL138" s="14">
        <v>44946</v>
      </c>
      <c r="AM138" s="14">
        <v>45006</v>
      </c>
      <c r="AN138" s="19"/>
      <c r="AO138" s="19"/>
      <c r="AP138" s="19"/>
      <c r="AQ138" s="19">
        <v>816000</v>
      </c>
      <c r="AR138" s="19"/>
      <c r="AS138" s="19">
        <v>7344000</v>
      </c>
      <c r="AT138" s="19"/>
      <c r="AU138" s="19"/>
      <c r="AV138" s="19"/>
      <c r="AW138" s="19"/>
      <c r="AX138" s="19"/>
      <c r="AY138" s="19"/>
      <c r="AZ138" s="15">
        <f t="shared" si="12"/>
        <v>8160000</v>
      </c>
      <c r="BA138" s="15">
        <f t="shared" si="13"/>
        <v>8160000</v>
      </c>
      <c r="BB138" t="str">
        <f t="shared" si="14"/>
        <v>OK</v>
      </c>
      <c r="BC138">
        <f t="shared" si="15"/>
        <v>2</v>
      </c>
      <c r="BE138" s="17"/>
    </row>
    <row r="139" spans="1:57" hidden="1">
      <c r="A139" s="17"/>
      <c r="B139" s="17" t="s">
        <v>19</v>
      </c>
      <c r="C139" s="17" t="s">
        <v>310</v>
      </c>
      <c r="D139" s="17" t="s">
        <v>291</v>
      </c>
      <c r="E139" s="17" t="s">
        <v>8</v>
      </c>
      <c r="F139" s="17" t="s">
        <v>156</v>
      </c>
      <c r="G139">
        <v>4883</v>
      </c>
      <c r="H139">
        <v>8</v>
      </c>
      <c r="I139" s="19">
        <v>8160000</v>
      </c>
      <c r="J139" s="15">
        <v>1020000</v>
      </c>
      <c r="K139" s="17">
        <v>8</v>
      </c>
      <c r="L139" s="17"/>
      <c r="M139" s="17" t="s">
        <v>128</v>
      </c>
      <c r="N139" s="17" t="s">
        <v>157</v>
      </c>
      <c r="O139" s="17" t="s">
        <v>130</v>
      </c>
      <c r="P139" s="17" t="s">
        <v>303</v>
      </c>
      <c r="Q139" s="17" t="s">
        <v>66</v>
      </c>
      <c r="R139" s="17" t="s">
        <v>132</v>
      </c>
      <c r="S139" s="17">
        <v>2</v>
      </c>
      <c r="T139">
        <v>488302</v>
      </c>
      <c r="V139" s="17">
        <v>15</v>
      </c>
      <c r="W139" t="s">
        <v>308</v>
      </c>
      <c r="X139" s="20"/>
      <c r="Y139" s="20">
        <v>44634</v>
      </c>
      <c r="Z139" s="21">
        <v>18</v>
      </c>
      <c r="AA139" s="14">
        <v>44652</v>
      </c>
      <c r="AB139" s="20">
        <v>44606</v>
      </c>
      <c r="AC139" s="21">
        <v>15</v>
      </c>
      <c r="AD139" s="14">
        <v>44621</v>
      </c>
      <c r="AE139" s="20">
        <v>44622</v>
      </c>
      <c r="AF139" s="21">
        <v>15</v>
      </c>
      <c r="AG139" s="14">
        <v>44637</v>
      </c>
      <c r="AH139" s="20">
        <v>44641</v>
      </c>
      <c r="AI139" s="21">
        <v>30</v>
      </c>
      <c r="AJ139" s="14">
        <v>44671</v>
      </c>
      <c r="AK139" s="21">
        <v>9</v>
      </c>
      <c r="AL139" s="14">
        <v>44946</v>
      </c>
      <c r="AM139" s="14">
        <v>45006</v>
      </c>
      <c r="AN139" s="19"/>
      <c r="AO139" s="19"/>
      <c r="AP139" s="19"/>
      <c r="AQ139" s="19">
        <v>816000</v>
      </c>
      <c r="AR139" s="19"/>
      <c r="AS139" s="19">
        <v>7344000</v>
      </c>
      <c r="AT139" s="19"/>
      <c r="AU139" s="19"/>
      <c r="AV139" s="19"/>
      <c r="AW139" s="19"/>
      <c r="AX139" s="19"/>
      <c r="AY139" s="19"/>
      <c r="AZ139" s="15">
        <f t="shared" si="12"/>
        <v>8160000</v>
      </c>
      <c r="BA139" s="15">
        <f t="shared" si="13"/>
        <v>8160000</v>
      </c>
      <c r="BB139" t="str">
        <f t="shared" si="14"/>
        <v>OK</v>
      </c>
      <c r="BC139">
        <f t="shared" si="15"/>
        <v>2</v>
      </c>
      <c r="BE139" s="17"/>
    </row>
    <row r="140" spans="1:57" hidden="1">
      <c r="A140" s="17"/>
      <c r="B140" s="17" t="s">
        <v>19</v>
      </c>
      <c r="C140" s="17" t="s">
        <v>287</v>
      </c>
      <c r="D140" s="17" t="s">
        <v>288</v>
      </c>
      <c r="E140" s="17" t="s">
        <v>8</v>
      </c>
      <c r="F140" s="17" t="s">
        <v>156</v>
      </c>
      <c r="G140">
        <v>4883</v>
      </c>
      <c r="H140">
        <v>15</v>
      </c>
      <c r="I140" s="19">
        <v>15300000</v>
      </c>
      <c r="J140" s="15">
        <v>1020000</v>
      </c>
      <c r="K140" s="17">
        <v>15</v>
      </c>
      <c r="L140" s="17"/>
      <c r="M140" s="17" t="s">
        <v>128</v>
      </c>
      <c r="N140" s="17" t="s">
        <v>157</v>
      </c>
      <c r="O140" s="17" t="s">
        <v>130</v>
      </c>
      <c r="P140" s="17" t="s">
        <v>303</v>
      </c>
      <c r="Q140" s="17" t="s">
        <v>66</v>
      </c>
      <c r="R140" s="17" t="s">
        <v>132</v>
      </c>
      <c r="S140" s="17">
        <v>2</v>
      </c>
      <c r="T140">
        <v>488302</v>
      </c>
      <c r="V140" s="17">
        <v>14</v>
      </c>
      <c r="W140" t="s">
        <v>311</v>
      </c>
      <c r="X140" s="20"/>
      <c r="Y140" s="20">
        <v>44634</v>
      </c>
      <c r="Z140" s="21">
        <v>18</v>
      </c>
      <c r="AA140" s="14">
        <v>44652</v>
      </c>
      <c r="AB140" s="20">
        <v>44606</v>
      </c>
      <c r="AC140" s="21">
        <v>15</v>
      </c>
      <c r="AD140" s="14">
        <v>44621</v>
      </c>
      <c r="AE140" s="20">
        <v>44622</v>
      </c>
      <c r="AF140" s="21">
        <v>15</v>
      </c>
      <c r="AG140" s="14">
        <v>44637</v>
      </c>
      <c r="AH140" s="20">
        <v>44641</v>
      </c>
      <c r="AI140" s="21">
        <v>30</v>
      </c>
      <c r="AJ140" s="14">
        <v>44671</v>
      </c>
      <c r="AK140" s="21">
        <v>9</v>
      </c>
      <c r="AL140" s="14">
        <v>44946</v>
      </c>
      <c r="AM140" s="14">
        <v>45006</v>
      </c>
      <c r="AN140" s="19"/>
      <c r="AO140" s="19"/>
      <c r="AP140" s="19"/>
      <c r="AQ140" s="19">
        <v>1530000</v>
      </c>
      <c r="AR140" s="19"/>
      <c r="AS140" s="19">
        <v>13770000</v>
      </c>
      <c r="AT140" s="19"/>
      <c r="AU140" s="19"/>
      <c r="AV140" s="19"/>
      <c r="AW140" s="19"/>
      <c r="AX140" s="19"/>
      <c r="AY140" s="19"/>
      <c r="AZ140" s="15">
        <f t="shared" si="12"/>
        <v>15300000</v>
      </c>
      <c r="BA140" s="15">
        <f t="shared" si="13"/>
        <v>15300000</v>
      </c>
      <c r="BB140" t="str">
        <f t="shared" si="14"/>
        <v>OK</v>
      </c>
      <c r="BC140">
        <f t="shared" si="15"/>
        <v>2</v>
      </c>
      <c r="BE140" s="17"/>
    </row>
    <row r="141" spans="1:57" hidden="1">
      <c r="A141" s="17"/>
      <c r="B141" s="17" t="s">
        <v>19</v>
      </c>
      <c r="C141" s="17" t="s">
        <v>312</v>
      </c>
      <c r="D141" s="17" t="s">
        <v>288</v>
      </c>
      <c r="E141" s="17" t="s">
        <v>8</v>
      </c>
      <c r="F141" s="17" t="s">
        <v>156</v>
      </c>
      <c r="G141">
        <v>4883</v>
      </c>
      <c r="H141">
        <v>4</v>
      </c>
      <c r="I141" s="19">
        <v>4080000</v>
      </c>
      <c r="J141" s="15">
        <v>1020000</v>
      </c>
      <c r="K141" s="17">
        <v>4</v>
      </c>
      <c r="L141" s="17"/>
      <c r="M141" s="17" t="s">
        <v>128</v>
      </c>
      <c r="N141" s="17" t="s">
        <v>157</v>
      </c>
      <c r="O141" s="17" t="s">
        <v>130</v>
      </c>
      <c r="P141" s="17" t="s">
        <v>303</v>
      </c>
      <c r="Q141" s="17" t="s">
        <v>66</v>
      </c>
      <c r="R141" s="17" t="s">
        <v>132</v>
      </c>
      <c r="S141" s="17">
        <v>2</v>
      </c>
      <c r="T141">
        <v>488302</v>
      </c>
      <c r="V141" s="17">
        <v>14</v>
      </c>
      <c r="W141" t="s">
        <v>311</v>
      </c>
      <c r="X141" s="20"/>
      <c r="Y141" s="20">
        <v>44634</v>
      </c>
      <c r="Z141" s="21">
        <v>18</v>
      </c>
      <c r="AA141" s="14">
        <v>44652</v>
      </c>
      <c r="AB141" s="20">
        <v>44606</v>
      </c>
      <c r="AC141" s="21">
        <v>15</v>
      </c>
      <c r="AD141" s="14">
        <v>44621</v>
      </c>
      <c r="AE141" s="20">
        <v>44622</v>
      </c>
      <c r="AF141" s="21">
        <v>15</v>
      </c>
      <c r="AG141" s="14">
        <v>44637</v>
      </c>
      <c r="AH141" s="20">
        <v>44641</v>
      </c>
      <c r="AI141" s="21">
        <v>30</v>
      </c>
      <c r="AJ141" s="14">
        <v>44671</v>
      </c>
      <c r="AK141" s="21">
        <v>9</v>
      </c>
      <c r="AL141" s="14">
        <v>44946</v>
      </c>
      <c r="AM141" s="14">
        <v>45006</v>
      </c>
      <c r="AN141" s="19"/>
      <c r="AO141" s="19"/>
      <c r="AP141" s="19"/>
      <c r="AQ141" s="19">
        <v>408000</v>
      </c>
      <c r="AR141" s="19"/>
      <c r="AS141" s="19">
        <v>3672000</v>
      </c>
      <c r="AT141" s="19"/>
      <c r="AU141" s="19"/>
      <c r="AV141" s="19"/>
      <c r="AW141" s="19"/>
      <c r="AX141" s="19"/>
      <c r="AY141" s="19"/>
      <c r="AZ141" s="15">
        <f t="shared" si="12"/>
        <v>4080000</v>
      </c>
      <c r="BA141" s="15">
        <f t="shared" si="13"/>
        <v>4080000</v>
      </c>
      <c r="BB141" t="str">
        <f t="shared" si="14"/>
        <v>OK</v>
      </c>
      <c r="BC141">
        <f t="shared" si="15"/>
        <v>2</v>
      </c>
      <c r="BE141" s="17"/>
    </row>
    <row r="142" spans="1:57" hidden="1">
      <c r="A142" s="17"/>
      <c r="B142" s="17" t="s">
        <v>19</v>
      </c>
      <c r="C142" s="17" t="s">
        <v>302</v>
      </c>
      <c r="D142" s="17" t="s">
        <v>288</v>
      </c>
      <c r="E142" s="17" t="s">
        <v>8</v>
      </c>
      <c r="F142" s="17" t="s">
        <v>156</v>
      </c>
      <c r="G142">
        <v>4883</v>
      </c>
      <c r="H142">
        <v>8</v>
      </c>
      <c r="I142" s="19">
        <v>8160000</v>
      </c>
      <c r="J142" s="15">
        <v>1020000</v>
      </c>
      <c r="K142" s="17">
        <v>8</v>
      </c>
      <c r="L142" s="17"/>
      <c r="M142" s="17" t="s">
        <v>128</v>
      </c>
      <c r="N142" s="17" t="s">
        <v>157</v>
      </c>
      <c r="O142" s="17" t="s">
        <v>130</v>
      </c>
      <c r="P142" s="17" t="s">
        <v>303</v>
      </c>
      <c r="Q142" s="17" t="s">
        <v>66</v>
      </c>
      <c r="R142" s="17" t="s">
        <v>132</v>
      </c>
      <c r="S142" s="17">
        <v>2</v>
      </c>
      <c r="T142">
        <v>488302</v>
      </c>
      <c r="V142" s="17">
        <v>14</v>
      </c>
      <c r="W142" t="s">
        <v>311</v>
      </c>
      <c r="X142" s="20"/>
      <c r="Y142" s="20">
        <v>44634</v>
      </c>
      <c r="Z142" s="21">
        <v>18</v>
      </c>
      <c r="AA142" s="14">
        <v>44652</v>
      </c>
      <c r="AB142" s="20">
        <v>44606</v>
      </c>
      <c r="AC142" s="21">
        <v>15</v>
      </c>
      <c r="AD142" s="14">
        <v>44621</v>
      </c>
      <c r="AE142" s="20">
        <v>44622</v>
      </c>
      <c r="AF142" s="21">
        <v>15</v>
      </c>
      <c r="AG142" s="14">
        <v>44637</v>
      </c>
      <c r="AH142" s="20">
        <v>44641</v>
      </c>
      <c r="AI142" s="21">
        <v>30</v>
      </c>
      <c r="AJ142" s="14">
        <v>44671</v>
      </c>
      <c r="AK142" s="21">
        <v>9</v>
      </c>
      <c r="AL142" s="14">
        <v>44946</v>
      </c>
      <c r="AM142" s="14">
        <v>45006</v>
      </c>
      <c r="AN142" s="19"/>
      <c r="AO142" s="19"/>
      <c r="AP142" s="19"/>
      <c r="AQ142" s="19">
        <v>816000</v>
      </c>
      <c r="AR142" s="19"/>
      <c r="AS142" s="19">
        <v>7344000</v>
      </c>
      <c r="AT142" s="19"/>
      <c r="AU142" s="19"/>
      <c r="AV142" s="19"/>
      <c r="AW142" s="19"/>
      <c r="AX142" s="19"/>
      <c r="AY142" s="19"/>
      <c r="AZ142" s="15">
        <f t="shared" si="12"/>
        <v>8160000</v>
      </c>
      <c r="BA142" s="15">
        <f t="shared" si="13"/>
        <v>8160000</v>
      </c>
      <c r="BB142" t="str">
        <f t="shared" si="14"/>
        <v>OK</v>
      </c>
      <c r="BC142">
        <f t="shared" si="15"/>
        <v>2</v>
      </c>
      <c r="BE142" s="17"/>
    </row>
    <row r="143" spans="1:57" hidden="1">
      <c r="A143" s="17"/>
      <c r="B143" s="17" t="s">
        <v>19</v>
      </c>
      <c r="C143" s="17" t="s">
        <v>313</v>
      </c>
      <c r="D143" s="17" t="s">
        <v>288</v>
      </c>
      <c r="E143" s="17" t="s">
        <v>8</v>
      </c>
      <c r="F143" s="17" t="s">
        <v>156</v>
      </c>
      <c r="G143">
        <v>4883</v>
      </c>
      <c r="H143">
        <v>4</v>
      </c>
      <c r="I143" s="19">
        <v>4080000</v>
      </c>
      <c r="J143" s="15">
        <v>1020000</v>
      </c>
      <c r="K143" s="17">
        <v>4</v>
      </c>
      <c r="L143" s="17"/>
      <c r="M143" s="17" t="s">
        <v>128</v>
      </c>
      <c r="N143" s="17" t="s">
        <v>157</v>
      </c>
      <c r="O143" s="17" t="s">
        <v>130</v>
      </c>
      <c r="P143" s="17" t="s">
        <v>303</v>
      </c>
      <c r="Q143" s="17" t="s">
        <v>66</v>
      </c>
      <c r="R143" s="17" t="s">
        <v>132</v>
      </c>
      <c r="S143" s="17">
        <v>2</v>
      </c>
      <c r="T143">
        <v>488302</v>
      </c>
      <c r="V143" s="17">
        <v>14</v>
      </c>
      <c r="W143" t="s">
        <v>311</v>
      </c>
      <c r="X143" s="20"/>
      <c r="Y143" s="20">
        <v>44634</v>
      </c>
      <c r="Z143" s="21">
        <v>18</v>
      </c>
      <c r="AA143" s="14">
        <v>44652</v>
      </c>
      <c r="AB143" s="20">
        <v>44606</v>
      </c>
      <c r="AC143" s="21">
        <v>15</v>
      </c>
      <c r="AD143" s="14">
        <v>44621</v>
      </c>
      <c r="AE143" s="20">
        <v>44622</v>
      </c>
      <c r="AF143" s="21">
        <v>15</v>
      </c>
      <c r="AG143" s="14">
        <v>44637</v>
      </c>
      <c r="AH143" s="20">
        <v>44641</v>
      </c>
      <c r="AI143" s="21">
        <v>30</v>
      </c>
      <c r="AJ143" s="14">
        <v>44671</v>
      </c>
      <c r="AK143" s="21">
        <v>9</v>
      </c>
      <c r="AL143" s="14">
        <v>44946</v>
      </c>
      <c r="AM143" s="14">
        <v>45006</v>
      </c>
      <c r="AN143" s="19"/>
      <c r="AO143" s="19"/>
      <c r="AP143" s="19"/>
      <c r="AQ143" s="19">
        <v>408000</v>
      </c>
      <c r="AR143" s="19"/>
      <c r="AS143" s="19">
        <v>3672000</v>
      </c>
      <c r="AT143" s="19"/>
      <c r="AU143" s="19"/>
      <c r="AV143" s="19"/>
      <c r="AW143" s="19"/>
      <c r="AX143" s="19"/>
      <c r="AY143" s="19"/>
      <c r="AZ143" s="15">
        <f t="shared" si="12"/>
        <v>4080000</v>
      </c>
      <c r="BA143" s="15">
        <f t="shared" si="13"/>
        <v>4080000</v>
      </c>
      <c r="BB143" t="str">
        <f t="shared" si="14"/>
        <v>OK</v>
      </c>
      <c r="BC143">
        <f t="shared" si="15"/>
        <v>2</v>
      </c>
      <c r="BE143" s="17"/>
    </row>
    <row r="144" spans="1:57" hidden="1">
      <c r="A144" s="17"/>
      <c r="B144" s="17" t="s">
        <v>19</v>
      </c>
      <c r="C144" s="17" t="s">
        <v>314</v>
      </c>
      <c r="D144" s="17" t="s">
        <v>288</v>
      </c>
      <c r="E144" s="17" t="s">
        <v>8</v>
      </c>
      <c r="F144" s="17" t="s">
        <v>156</v>
      </c>
      <c r="G144">
        <v>4883</v>
      </c>
      <c r="H144">
        <v>4</v>
      </c>
      <c r="I144" s="19">
        <v>4080000</v>
      </c>
      <c r="J144" s="15">
        <v>1020000</v>
      </c>
      <c r="K144" s="17">
        <v>4</v>
      </c>
      <c r="L144" s="17"/>
      <c r="M144" s="17" t="s">
        <v>128</v>
      </c>
      <c r="N144" s="17" t="s">
        <v>157</v>
      </c>
      <c r="O144" s="17" t="s">
        <v>130</v>
      </c>
      <c r="P144" s="17" t="s">
        <v>303</v>
      </c>
      <c r="Q144" s="17" t="s">
        <v>66</v>
      </c>
      <c r="R144" s="17" t="s">
        <v>132</v>
      </c>
      <c r="S144" s="17">
        <v>2</v>
      </c>
      <c r="T144">
        <v>488302</v>
      </c>
      <c r="V144" s="17">
        <v>14</v>
      </c>
      <c r="W144" t="s">
        <v>311</v>
      </c>
      <c r="X144" s="20"/>
      <c r="Y144" s="20">
        <v>44634</v>
      </c>
      <c r="Z144" s="21">
        <v>18</v>
      </c>
      <c r="AA144" s="14">
        <v>44652</v>
      </c>
      <c r="AB144" s="20">
        <v>44606</v>
      </c>
      <c r="AC144" s="21">
        <v>15</v>
      </c>
      <c r="AD144" s="14">
        <v>44621</v>
      </c>
      <c r="AE144" s="20">
        <v>44622</v>
      </c>
      <c r="AF144" s="21">
        <v>15</v>
      </c>
      <c r="AG144" s="14">
        <v>44637</v>
      </c>
      <c r="AH144" s="20">
        <v>44641</v>
      </c>
      <c r="AI144" s="21">
        <v>30</v>
      </c>
      <c r="AJ144" s="14">
        <v>44671</v>
      </c>
      <c r="AK144" s="21">
        <v>9</v>
      </c>
      <c r="AL144" s="14">
        <v>44946</v>
      </c>
      <c r="AM144" s="14">
        <v>45006</v>
      </c>
      <c r="AN144" s="19"/>
      <c r="AO144" s="19"/>
      <c r="AP144" s="19"/>
      <c r="AQ144" s="19">
        <v>408000</v>
      </c>
      <c r="AR144" s="19"/>
      <c r="AS144" s="19">
        <v>3672000</v>
      </c>
      <c r="AT144" s="19"/>
      <c r="AU144" s="19"/>
      <c r="AV144" s="19"/>
      <c r="AW144" s="19"/>
      <c r="AX144" s="19"/>
      <c r="AY144" s="19"/>
      <c r="AZ144" s="15">
        <f t="shared" si="12"/>
        <v>4080000</v>
      </c>
      <c r="BA144" s="15">
        <f t="shared" si="13"/>
        <v>4080000</v>
      </c>
      <c r="BB144" t="str">
        <f t="shared" si="14"/>
        <v>OK</v>
      </c>
      <c r="BC144">
        <f t="shared" si="15"/>
        <v>2</v>
      </c>
      <c r="BE144" s="17"/>
    </row>
    <row r="145" spans="1:57" hidden="1">
      <c r="A145" s="17"/>
      <c r="B145" s="17" t="s">
        <v>19</v>
      </c>
      <c r="C145" s="17" t="s">
        <v>170</v>
      </c>
      <c r="D145" s="17" t="s">
        <v>315</v>
      </c>
      <c r="E145" s="17" t="s">
        <v>8</v>
      </c>
      <c r="F145" s="17" t="s">
        <v>156</v>
      </c>
      <c r="G145">
        <v>4883</v>
      </c>
      <c r="H145">
        <v>28</v>
      </c>
      <c r="I145" s="19">
        <v>30600000</v>
      </c>
      <c r="J145" s="15">
        <v>1092857</v>
      </c>
      <c r="K145" s="17">
        <v>28</v>
      </c>
      <c r="L145" s="17"/>
      <c r="M145" s="17" t="s">
        <v>151</v>
      </c>
      <c r="N145" s="17" t="s">
        <v>157</v>
      </c>
      <c r="O145" s="17" t="s">
        <v>274</v>
      </c>
      <c r="P145" s="17" t="s">
        <v>316</v>
      </c>
      <c r="Q145" s="17" t="s">
        <v>65</v>
      </c>
      <c r="R145" s="17" t="s">
        <v>132</v>
      </c>
      <c r="S145" s="17">
        <v>4</v>
      </c>
      <c r="T145">
        <v>488304</v>
      </c>
      <c r="V145" s="17">
        <v>22</v>
      </c>
      <c r="W145" t="s">
        <v>317</v>
      </c>
      <c r="X145" s="17"/>
      <c r="Y145" s="20"/>
      <c r="Z145" s="21"/>
      <c r="AA145" s="14"/>
      <c r="AB145" s="20">
        <v>44662</v>
      </c>
      <c r="AC145" s="21">
        <v>15</v>
      </c>
      <c r="AD145" s="14">
        <v>44677</v>
      </c>
      <c r="AE145" s="20">
        <v>44678</v>
      </c>
      <c r="AF145" s="21">
        <v>15</v>
      </c>
      <c r="AG145" s="14">
        <v>44692</v>
      </c>
      <c r="AH145" s="20">
        <v>44694</v>
      </c>
      <c r="AI145" s="21">
        <v>30</v>
      </c>
      <c r="AJ145" s="14">
        <v>44725</v>
      </c>
      <c r="AK145" s="21">
        <v>9</v>
      </c>
      <c r="AL145" s="14">
        <v>44998</v>
      </c>
      <c r="AM145" s="14">
        <v>45059</v>
      </c>
      <c r="AN145" s="19"/>
      <c r="AO145" s="19"/>
      <c r="AP145" s="19"/>
      <c r="AQ145" s="19"/>
      <c r="AR145" s="19"/>
      <c r="AS145" s="19">
        <v>3060000</v>
      </c>
      <c r="AT145" s="19"/>
      <c r="AU145" s="19">
        <v>27540000</v>
      </c>
      <c r="AV145" s="19"/>
      <c r="AW145" s="19"/>
      <c r="AX145" s="19"/>
      <c r="AY145" s="19"/>
      <c r="AZ145" s="15">
        <f t="shared" si="12"/>
        <v>30600000</v>
      </c>
      <c r="BA145" s="15">
        <f t="shared" si="13"/>
        <v>30600000</v>
      </c>
      <c r="BB145" t="str">
        <f t="shared" si="14"/>
        <v>OK</v>
      </c>
      <c r="BC145">
        <f t="shared" si="15"/>
        <v>2</v>
      </c>
      <c r="BE145" s="17"/>
    </row>
    <row r="146" spans="1:57" hidden="1">
      <c r="A146" s="17"/>
      <c r="B146" s="17" t="s">
        <v>19</v>
      </c>
      <c r="C146" s="17" t="s">
        <v>282</v>
      </c>
      <c r="D146" s="17" t="s">
        <v>283</v>
      </c>
      <c r="E146" s="17" t="s">
        <v>8</v>
      </c>
      <c r="F146" s="17" t="s">
        <v>160</v>
      </c>
      <c r="G146">
        <v>4881</v>
      </c>
      <c r="H146">
        <v>41</v>
      </c>
      <c r="I146" s="19">
        <v>38950000</v>
      </c>
      <c r="J146" s="15">
        <v>950000</v>
      </c>
      <c r="K146" s="17">
        <v>41</v>
      </c>
      <c r="L146" s="17"/>
      <c r="M146" s="17" t="s">
        <v>128</v>
      </c>
      <c r="N146" s="17" t="s">
        <v>157</v>
      </c>
      <c r="O146" s="17" t="s">
        <v>130</v>
      </c>
      <c r="P146" s="17" t="s">
        <v>318</v>
      </c>
      <c r="Q146" s="17" t="s">
        <v>66</v>
      </c>
      <c r="R146" s="17" t="s">
        <v>132</v>
      </c>
      <c r="S146" s="17">
        <v>1</v>
      </c>
      <c r="T146">
        <v>488101</v>
      </c>
      <c r="V146" s="17">
        <v>10</v>
      </c>
      <c r="W146" t="s">
        <v>319</v>
      </c>
      <c r="X146" s="20"/>
      <c r="Y146" s="20">
        <v>44634</v>
      </c>
      <c r="Z146" s="21">
        <v>18</v>
      </c>
      <c r="AA146" s="14">
        <v>44652</v>
      </c>
      <c r="AB146" s="20">
        <v>44606</v>
      </c>
      <c r="AC146" s="21">
        <v>15</v>
      </c>
      <c r="AD146" s="14">
        <v>44621</v>
      </c>
      <c r="AE146" s="20">
        <v>44622</v>
      </c>
      <c r="AF146" s="21">
        <v>15</v>
      </c>
      <c r="AG146" s="14">
        <v>44637</v>
      </c>
      <c r="AH146" s="20">
        <v>44641</v>
      </c>
      <c r="AI146" s="21">
        <v>30</v>
      </c>
      <c r="AJ146" s="14">
        <v>44671</v>
      </c>
      <c r="AK146" s="21">
        <v>9</v>
      </c>
      <c r="AL146" s="14">
        <v>44946</v>
      </c>
      <c r="AM146" s="14">
        <v>45006</v>
      </c>
      <c r="AN146" s="19"/>
      <c r="AO146" s="19"/>
      <c r="AP146" s="19"/>
      <c r="AQ146" s="19">
        <v>3895000</v>
      </c>
      <c r="AR146" s="19"/>
      <c r="AS146" s="19">
        <v>35055000</v>
      </c>
      <c r="AT146" s="19"/>
      <c r="AU146" s="19"/>
      <c r="AV146" s="19"/>
      <c r="AW146" s="19"/>
      <c r="AX146" s="19"/>
      <c r="AY146" s="19"/>
      <c r="AZ146" s="15">
        <f t="shared" si="12"/>
        <v>38950000</v>
      </c>
      <c r="BA146" s="15">
        <f t="shared" si="13"/>
        <v>38950000</v>
      </c>
      <c r="BB146" t="str">
        <f t="shared" si="14"/>
        <v>OK</v>
      </c>
      <c r="BC146">
        <f t="shared" si="15"/>
        <v>2</v>
      </c>
      <c r="BE146" s="17"/>
    </row>
    <row r="147" spans="1:57" hidden="1">
      <c r="A147" s="17"/>
      <c r="B147" s="17" t="s">
        <v>19</v>
      </c>
      <c r="C147" s="17" t="s">
        <v>286</v>
      </c>
      <c r="D147" s="17" t="s">
        <v>283</v>
      </c>
      <c r="E147" s="17" t="s">
        <v>8</v>
      </c>
      <c r="F147" s="17" t="s">
        <v>160</v>
      </c>
      <c r="G147">
        <v>4881</v>
      </c>
      <c r="H147">
        <v>50</v>
      </c>
      <c r="I147" s="19">
        <v>47500000</v>
      </c>
      <c r="J147" s="15">
        <v>950000</v>
      </c>
      <c r="K147" s="17">
        <v>50</v>
      </c>
      <c r="L147" s="17"/>
      <c r="M147" s="17" t="s">
        <v>128</v>
      </c>
      <c r="N147" s="17" t="s">
        <v>157</v>
      </c>
      <c r="O147" s="17" t="s">
        <v>130</v>
      </c>
      <c r="P147" s="17" t="s">
        <v>318</v>
      </c>
      <c r="Q147" s="17" t="s">
        <v>66</v>
      </c>
      <c r="R147" s="17" t="s">
        <v>132</v>
      </c>
      <c r="S147" s="17">
        <v>1</v>
      </c>
      <c r="T147">
        <v>488101</v>
      </c>
      <c r="V147" s="17">
        <v>10</v>
      </c>
      <c r="W147" t="s">
        <v>319</v>
      </c>
      <c r="X147" s="20"/>
      <c r="Y147" s="20">
        <v>44634</v>
      </c>
      <c r="Z147" s="21">
        <v>18</v>
      </c>
      <c r="AA147" s="14">
        <v>44652</v>
      </c>
      <c r="AB147" s="20">
        <v>44606</v>
      </c>
      <c r="AC147" s="21">
        <v>15</v>
      </c>
      <c r="AD147" s="14">
        <v>44621</v>
      </c>
      <c r="AE147" s="20">
        <v>44622</v>
      </c>
      <c r="AF147" s="21">
        <v>15</v>
      </c>
      <c r="AG147" s="14">
        <v>44637</v>
      </c>
      <c r="AH147" s="20">
        <v>44641</v>
      </c>
      <c r="AI147" s="21">
        <v>30</v>
      </c>
      <c r="AJ147" s="14">
        <v>44671</v>
      </c>
      <c r="AK147" s="21">
        <v>9</v>
      </c>
      <c r="AL147" s="14">
        <v>44946</v>
      </c>
      <c r="AM147" s="14">
        <v>45006</v>
      </c>
      <c r="AN147" s="19"/>
      <c r="AO147" s="19"/>
      <c r="AP147" s="19"/>
      <c r="AQ147" s="19">
        <v>4750000</v>
      </c>
      <c r="AR147" s="19"/>
      <c r="AS147" s="19">
        <v>42750000</v>
      </c>
      <c r="AT147" s="19"/>
      <c r="AU147" s="19"/>
      <c r="AV147" s="19"/>
      <c r="AW147" s="19"/>
      <c r="AX147" s="19"/>
      <c r="AY147" s="19"/>
      <c r="AZ147" s="15">
        <f t="shared" si="12"/>
        <v>47500000</v>
      </c>
      <c r="BA147" s="15">
        <f t="shared" si="13"/>
        <v>47500000</v>
      </c>
      <c r="BB147" t="str">
        <f t="shared" si="14"/>
        <v>OK</v>
      </c>
      <c r="BC147">
        <f t="shared" si="15"/>
        <v>2</v>
      </c>
      <c r="BE147" s="17"/>
    </row>
    <row r="148" spans="1:57" hidden="1">
      <c r="A148" s="17"/>
      <c r="B148" s="17" t="s">
        <v>19</v>
      </c>
      <c r="C148" s="17" t="s">
        <v>305</v>
      </c>
      <c r="D148" s="17" t="s">
        <v>283</v>
      </c>
      <c r="E148" s="17" t="s">
        <v>8</v>
      </c>
      <c r="F148" s="17" t="s">
        <v>160</v>
      </c>
      <c r="G148">
        <v>4881</v>
      </c>
      <c r="H148">
        <v>7</v>
      </c>
      <c r="I148" s="19">
        <v>6650000</v>
      </c>
      <c r="J148" s="15">
        <v>950000</v>
      </c>
      <c r="K148" s="17">
        <v>7</v>
      </c>
      <c r="L148" s="17"/>
      <c r="M148" s="17" t="s">
        <v>128</v>
      </c>
      <c r="N148" s="17" t="s">
        <v>157</v>
      </c>
      <c r="O148" s="17" t="s">
        <v>130</v>
      </c>
      <c r="P148" s="17" t="s">
        <v>318</v>
      </c>
      <c r="Q148" s="17" t="s">
        <v>66</v>
      </c>
      <c r="R148" s="17" t="s">
        <v>132</v>
      </c>
      <c r="S148" s="17">
        <v>1</v>
      </c>
      <c r="T148">
        <v>488101</v>
      </c>
      <c r="V148" s="17">
        <v>10</v>
      </c>
      <c r="W148" t="s">
        <v>319</v>
      </c>
      <c r="X148" s="20"/>
      <c r="Y148" s="20">
        <v>44634</v>
      </c>
      <c r="Z148" s="21">
        <v>18</v>
      </c>
      <c r="AA148" s="14">
        <v>44652</v>
      </c>
      <c r="AB148" s="20">
        <v>44606</v>
      </c>
      <c r="AC148" s="21">
        <v>15</v>
      </c>
      <c r="AD148" s="14">
        <v>44621</v>
      </c>
      <c r="AE148" s="20">
        <v>44622</v>
      </c>
      <c r="AF148" s="21">
        <v>15</v>
      </c>
      <c r="AG148" s="14">
        <v>44637</v>
      </c>
      <c r="AH148" s="20">
        <v>44641</v>
      </c>
      <c r="AI148" s="21">
        <v>30</v>
      </c>
      <c r="AJ148" s="14">
        <v>44671</v>
      </c>
      <c r="AK148" s="21">
        <v>9</v>
      </c>
      <c r="AL148" s="14">
        <v>44946</v>
      </c>
      <c r="AM148" s="14">
        <v>45006</v>
      </c>
      <c r="AN148" s="19"/>
      <c r="AO148" s="19"/>
      <c r="AP148" s="19"/>
      <c r="AQ148" s="19">
        <v>665000</v>
      </c>
      <c r="AR148" s="19"/>
      <c r="AS148" s="19">
        <v>5985000</v>
      </c>
      <c r="AT148" s="19"/>
      <c r="AU148" s="19"/>
      <c r="AV148" s="19"/>
      <c r="AW148" s="19"/>
      <c r="AX148" s="19"/>
      <c r="AY148" s="19"/>
      <c r="AZ148" s="15">
        <f t="shared" si="12"/>
        <v>6650000</v>
      </c>
      <c r="BA148" s="15">
        <f t="shared" si="13"/>
        <v>6650000</v>
      </c>
      <c r="BB148" t="str">
        <f t="shared" si="14"/>
        <v>OK</v>
      </c>
      <c r="BC148">
        <f t="shared" si="15"/>
        <v>2</v>
      </c>
      <c r="BE148" s="17"/>
    </row>
    <row r="149" spans="1:57" hidden="1">
      <c r="A149" s="17"/>
      <c r="B149" s="17" t="s">
        <v>19</v>
      </c>
      <c r="C149" s="17" t="s">
        <v>279</v>
      </c>
      <c r="D149" s="17" t="s">
        <v>283</v>
      </c>
      <c r="E149" s="17" t="s">
        <v>8</v>
      </c>
      <c r="F149" s="17" t="s">
        <v>160</v>
      </c>
      <c r="G149">
        <v>4881</v>
      </c>
      <c r="H149">
        <v>7</v>
      </c>
      <c r="I149" s="19">
        <v>6650000</v>
      </c>
      <c r="J149" s="15">
        <v>950000</v>
      </c>
      <c r="K149" s="17">
        <v>7</v>
      </c>
      <c r="L149" s="17"/>
      <c r="M149" s="17" t="s">
        <v>128</v>
      </c>
      <c r="N149" s="17" t="s">
        <v>157</v>
      </c>
      <c r="O149" s="17" t="s">
        <v>130</v>
      </c>
      <c r="P149" s="17" t="s">
        <v>318</v>
      </c>
      <c r="Q149" s="17" t="s">
        <v>66</v>
      </c>
      <c r="R149" s="17" t="s">
        <v>132</v>
      </c>
      <c r="S149" s="17">
        <v>1</v>
      </c>
      <c r="T149">
        <v>488101</v>
      </c>
      <c r="V149" s="17">
        <v>10</v>
      </c>
      <c r="W149" t="s">
        <v>319</v>
      </c>
      <c r="X149" s="20"/>
      <c r="Y149" s="20">
        <v>44634</v>
      </c>
      <c r="Z149" s="21">
        <v>18</v>
      </c>
      <c r="AA149" s="14">
        <v>44652</v>
      </c>
      <c r="AB149" s="20">
        <v>44606</v>
      </c>
      <c r="AC149" s="21">
        <v>15</v>
      </c>
      <c r="AD149" s="14">
        <v>44621</v>
      </c>
      <c r="AE149" s="20">
        <v>44622</v>
      </c>
      <c r="AF149" s="21">
        <v>15</v>
      </c>
      <c r="AG149" s="14">
        <v>44637</v>
      </c>
      <c r="AH149" s="20">
        <v>44641</v>
      </c>
      <c r="AI149" s="21">
        <v>30</v>
      </c>
      <c r="AJ149" s="14">
        <v>44671</v>
      </c>
      <c r="AK149" s="21">
        <v>9</v>
      </c>
      <c r="AL149" s="14">
        <v>44946</v>
      </c>
      <c r="AM149" s="14">
        <v>45006</v>
      </c>
      <c r="AN149" s="19"/>
      <c r="AO149" s="19"/>
      <c r="AP149" s="19"/>
      <c r="AQ149" s="19">
        <v>665000</v>
      </c>
      <c r="AR149" s="19"/>
      <c r="AS149" s="19">
        <v>5985000</v>
      </c>
      <c r="AT149" s="19"/>
      <c r="AU149" s="19"/>
      <c r="AV149" s="19"/>
      <c r="AW149" s="19"/>
      <c r="AX149" s="19"/>
      <c r="AY149" s="19"/>
      <c r="AZ149" s="15">
        <f t="shared" si="12"/>
        <v>6650000</v>
      </c>
      <c r="BA149" s="15">
        <f t="shared" si="13"/>
        <v>6650000</v>
      </c>
      <c r="BB149" t="str">
        <f t="shared" si="14"/>
        <v>OK</v>
      </c>
      <c r="BC149">
        <f t="shared" si="15"/>
        <v>2</v>
      </c>
      <c r="BE149" s="17"/>
    </row>
    <row r="150" spans="1:57" hidden="1">
      <c r="A150" s="17"/>
      <c r="B150" s="17" t="s">
        <v>19</v>
      </c>
      <c r="C150" s="17" t="s">
        <v>306</v>
      </c>
      <c r="D150" s="17" t="s">
        <v>283</v>
      </c>
      <c r="E150" s="17" t="s">
        <v>8</v>
      </c>
      <c r="F150" s="17" t="s">
        <v>160</v>
      </c>
      <c r="G150">
        <v>4881</v>
      </c>
      <c r="H150">
        <v>7</v>
      </c>
      <c r="I150" s="19">
        <v>6650000</v>
      </c>
      <c r="J150" s="15">
        <v>950000</v>
      </c>
      <c r="K150" s="17">
        <v>7</v>
      </c>
      <c r="L150" s="17"/>
      <c r="M150" s="17" t="s">
        <v>128</v>
      </c>
      <c r="N150" s="17" t="s">
        <v>157</v>
      </c>
      <c r="O150" s="17" t="s">
        <v>130</v>
      </c>
      <c r="P150" s="17" t="s">
        <v>318</v>
      </c>
      <c r="Q150" s="17" t="s">
        <v>66</v>
      </c>
      <c r="R150" s="17" t="s">
        <v>132</v>
      </c>
      <c r="S150" s="17">
        <v>1</v>
      </c>
      <c r="T150">
        <v>488101</v>
      </c>
      <c r="V150" s="17">
        <v>10</v>
      </c>
      <c r="W150" t="s">
        <v>319</v>
      </c>
      <c r="X150" s="20"/>
      <c r="Y150" s="20">
        <v>44634</v>
      </c>
      <c r="Z150" s="21">
        <v>18</v>
      </c>
      <c r="AA150" s="14">
        <v>44652</v>
      </c>
      <c r="AB150" s="20">
        <v>44606</v>
      </c>
      <c r="AC150" s="21">
        <v>15</v>
      </c>
      <c r="AD150" s="14">
        <v>44621</v>
      </c>
      <c r="AE150" s="20">
        <v>44622</v>
      </c>
      <c r="AF150" s="21">
        <v>15</v>
      </c>
      <c r="AG150" s="14">
        <v>44637</v>
      </c>
      <c r="AH150" s="20">
        <v>44641</v>
      </c>
      <c r="AI150" s="21">
        <v>30</v>
      </c>
      <c r="AJ150" s="14">
        <v>44671</v>
      </c>
      <c r="AK150" s="21">
        <v>9</v>
      </c>
      <c r="AL150" s="14">
        <v>44946</v>
      </c>
      <c r="AM150" s="14">
        <v>45006</v>
      </c>
      <c r="AN150" s="19"/>
      <c r="AO150" s="19"/>
      <c r="AP150" s="19"/>
      <c r="AQ150" s="19">
        <v>665000</v>
      </c>
      <c r="AR150" s="19"/>
      <c r="AS150" s="19">
        <v>5985000</v>
      </c>
      <c r="AT150" s="19"/>
      <c r="AU150" s="19"/>
      <c r="AV150" s="19"/>
      <c r="AW150" s="19"/>
      <c r="AX150" s="19"/>
      <c r="AY150" s="19"/>
      <c r="AZ150" s="15">
        <f t="shared" si="12"/>
        <v>6650000</v>
      </c>
      <c r="BA150" s="15">
        <f t="shared" si="13"/>
        <v>6650000</v>
      </c>
      <c r="BB150" t="str">
        <f t="shared" si="14"/>
        <v>OK</v>
      </c>
      <c r="BC150">
        <f t="shared" si="15"/>
        <v>2</v>
      </c>
      <c r="BE150" s="17"/>
    </row>
    <row r="151" spans="1:57" hidden="1">
      <c r="A151" s="17"/>
      <c r="B151" s="17" t="s">
        <v>19</v>
      </c>
      <c r="C151" s="17" t="s">
        <v>307</v>
      </c>
      <c r="D151" s="17" t="s">
        <v>283</v>
      </c>
      <c r="E151" s="17" t="s">
        <v>8</v>
      </c>
      <c r="F151" s="17" t="s">
        <v>160</v>
      </c>
      <c r="G151">
        <v>4881</v>
      </c>
      <c r="H151">
        <v>12</v>
      </c>
      <c r="I151" s="19">
        <v>11400000</v>
      </c>
      <c r="J151" s="15">
        <v>950000</v>
      </c>
      <c r="K151" s="17">
        <v>12</v>
      </c>
      <c r="L151" s="17"/>
      <c r="M151" s="17" t="s">
        <v>128</v>
      </c>
      <c r="N151" s="17" t="s">
        <v>157</v>
      </c>
      <c r="O151" s="17" t="s">
        <v>130</v>
      </c>
      <c r="P151" s="17" t="s">
        <v>318</v>
      </c>
      <c r="Q151" s="17" t="s">
        <v>66</v>
      </c>
      <c r="R151" s="17" t="s">
        <v>132</v>
      </c>
      <c r="S151" s="17">
        <v>1</v>
      </c>
      <c r="T151">
        <v>488101</v>
      </c>
      <c r="V151" s="17">
        <v>10</v>
      </c>
      <c r="W151" t="s">
        <v>319</v>
      </c>
      <c r="X151" s="20"/>
      <c r="Y151" s="20">
        <v>44634</v>
      </c>
      <c r="Z151" s="21">
        <v>18</v>
      </c>
      <c r="AA151" s="14">
        <v>44652</v>
      </c>
      <c r="AB151" s="20">
        <v>44606</v>
      </c>
      <c r="AC151" s="21">
        <v>15</v>
      </c>
      <c r="AD151" s="14">
        <v>44621</v>
      </c>
      <c r="AE151" s="20">
        <v>44622</v>
      </c>
      <c r="AF151" s="21">
        <v>15</v>
      </c>
      <c r="AG151" s="14">
        <v>44637</v>
      </c>
      <c r="AH151" s="20">
        <v>44641</v>
      </c>
      <c r="AI151" s="21">
        <v>30</v>
      </c>
      <c r="AJ151" s="14">
        <v>44671</v>
      </c>
      <c r="AK151" s="21">
        <v>9</v>
      </c>
      <c r="AL151" s="14">
        <v>44946</v>
      </c>
      <c r="AM151" s="14">
        <v>45006</v>
      </c>
      <c r="AN151" s="19"/>
      <c r="AO151" s="19"/>
      <c r="AP151" s="19"/>
      <c r="AQ151" s="19">
        <v>1140000</v>
      </c>
      <c r="AR151" s="19"/>
      <c r="AS151" s="19">
        <v>10260000</v>
      </c>
      <c r="AT151" s="19"/>
      <c r="AU151" s="19"/>
      <c r="AV151" s="19"/>
      <c r="AW151" s="19"/>
      <c r="AX151" s="19"/>
      <c r="AY151" s="19"/>
      <c r="AZ151" s="15">
        <f t="shared" si="12"/>
        <v>11400000</v>
      </c>
      <c r="BA151" s="15">
        <f t="shared" si="13"/>
        <v>11400000</v>
      </c>
      <c r="BB151" t="str">
        <f t="shared" si="14"/>
        <v>OK</v>
      </c>
      <c r="BC151">
        <f t="shared" si="15"/>
        <v>2</v>
      </c>
      <c r="BE151" s="17"/>
    </row>
    <row r="152" spans="1:57" hidden="1">
      <c r="A152" s="17"/>
      <c r="B152" s="17" t="s">
        <v>19</v>
      </c>
      <c r="C152" s="17" t="s">
        <v>290</v>
      </c>
      <c r="D152" s="17" t="s">
        <v>291</v>
      </c>
      <c r="E152" s="17" t="s">
        <v>8</v>
      </c>
      <c r="F152" s="17" t="s">
        <v>160</v>
      </c>
      <c r="G152">
        <v>4881</v>
      </c>
      <c r="H152">
        <v>12</v>
      </c>
      <c r="I152" s="19">
        <v>11400000</v>
      </c>
      <c r="J152" s="15">
        <v>950000</v>
      </c>
      <c r="K152" s="17">
        <v>12</v>
      </c>
      <c r="L152" s="17"/>
      <c r="M152" s="17" t="s">
        <v>128</v>
      </c>
      <c r="N152" s="17" t="s">
        <v>157</v>
      </c>
      <c r="O152" s="17" t="s">
        <v>130</v>
      </c>
      <c r="P152" s="17" t="s">
        <v>318</v>
      </c>
      <c r="Q152" s="17" t="s">
        <v>66</v>
      </c>
      <c r="R152" s="17" t="s">
        <v>132</v>
      </c>
      <c r="S152" s="17">
        <v>1</v>
      </c>
      <c r="T152">
        <v>488101</v>
      </c>
      <c r="V152" s="17">
        <v>12</v>
      </c>
      <c r="W152" t="s">
        <v>320</v>
      </c>
      <c r="X152" s="20"/>
      <c r="Y152" s="20">
        <v>44634</v>
      </c>
      <c r="Z152" s="21">
        <v>18</v>
      </c>
      <c r="AA152" s="14">
        <v>44652</v>
      </c>
      <c r="AB152" s="20">
        <v>44606</v>
      </c>
      <c r="AC152" s="21">
        <v>15</v>
      </c>
      <c r="AD152" s="14">
        <v>44621</v>
      </c>
      <c r="AE152" s="20">
        <v>44622</v>
      </c>
      <c r="AF152" s="21">
        <v>15</v>
      </c>
      <c r="AG152" s="14">
        <v>44637</v>
      </c>
      <c r="AH152" s="20">
        <v>44641</v>
      </c>
      <c r="AI152" s="21">
        <v>30</v>
      </c>
      <c r="AJ152" s="14">
        <v>44671</v>
      </c>
      <c r="AK152" s="21">
        <v>9</v>
      </c>
      <c r="AL152" s="14">
        <v>44946</v>
      </c>
      <c r="AM152" s="14">
        <v>45006</v>
      </c>
      <c r="AN152" s="19"/>
      <c r="AO152" s="19"/>
      <c r="AP152" s="19"/>
      <c r="AQ152" s="19">
        <v>1140000</v>
      </c>
      <c r="AR152" s="19"/>
      <c r="AS152" s="19">
        <v>10260000</v>
      </c>
      <c r="AT152" s="19"/>
      <c r="AU152" s="19"/>
      <c r="AV152" s="19"/>
      <c r="AW152" s="19"/>
      <c r="AX152" s="19"/>
      <c r="AY152" s="19"/>
      <c r="AZ152" s="15">
        <f t="shared" si="12"/>
        <v>11400000</v>
      </c>
      <c r="BA152" s="15">
        <f t="shared" si="13"/>
        <v>11400000</v>
      </c>
      <c r="BB152" t="str">
        <f t="shared" si="14"/>
        <v>OK</v>
      </c>
      <c r="BC152">
        <f t="shared" si="15"/>
        <v>2</v>
      </c>
      <c r="BE152" s="17"/>
    </row>
    <row r="153" spans="1:57" hidden="1">
      <c r="A153" s="17"/>
      <c r="B153" s="17" t="s">
        <v>19</v>
      </c>
      <c r="C153" s="17" t="s">
        <v>309</v>
      </c>
      <c r="D153" s="17" t="s">
        <v>291</v>
      </c>
      <c r="E153" s="17" t="s">
        <v>8</v>
      </c>
      <c r="F153" s="17" t="s">
        <v>160</v>
      </c>
      <c r="G153">
        <v>4881</v>
      </c>
      <c r="H153">
        <v>7</v>
      </c>
      <c r="I153" s="19">
        <v>6650000</v>
      </c>
      <c r="J153" s="15">
        <v>950000</v>
      </c>
      <c r="K153" s="17">
        <v>7</v>
      </c>
      <c r="L153" s="17"/>
      <c r="M153" s="17" t="s">
        <v>128</v>
      </c>
      <c r="N153" s="17" t="s">
        <v>157</v>
      </c>
      <c r="O153" s="17" t="s">
        <v>130</v>
      </c>
      <c r="P153" s="17" t="s">
        <v>318</v>
      </c>
      <c r="Q153" s="17" t="s">
        <v>66</v>
      </c>
      <c r="R153" s="17" t="s">
        <v>132</v>
      </c>
      <c r="S153" s="17">
        <v>1</v>
      </c>
      <c r="T153">
        <v>488101</v>
      </c>
      <c r="V153" s="17">
        <v>12</v>
      </c>
      <c r="W153" t="s">
        <v>320</v>
      </c>
      <c r="X153" s="20"/>
      <c r="Y153" s="20">
        <v>44634</v>
      </c>
      <c r="Z153" s="21">
        <v>18</v>
      </c>
      <c r="AA153" s="14">
        <v>44652</v>
      </c>
      <c r="AB153" s="20">
        <v>44606</v>
      </c>
      <c r="AC153" s="21">
        <v>15</v>
      </c>
      <c r="AD153" s="14">
        <v>44621</v>
      </c>
      <c r="AE153" s="20">
        <v>44622</v>
      </c>
      <c r="AF153" s="21">
        <v>15</v>
      </c>
      <c r="AG153" s="14">
        <v>44637</v>
      </c>
      <c r="AH153" s="20">
        <v>44641</v>
      </c>
      <c r="AI153" s="21">
        <v>30</v>
      </c>
      <c r="AJ153" s="14">
        <v>44671</v>
      </c>
      <c r="AK153" s="21">
        <v>9</v>
      </c>
      <c r="AL153" s="14">
        <v>44946</v>
      </c>
      <c r="AM153" s="14">
        <v>45006</v>
      </c>
      <c r="AN153" s="19"/>
      <c r="AO153" s="19"/>
      <c r="AP153" s="19"/>
      <c r="AQ153" s="19">
        <v>665000</v>
      </c>
      <c r="AR153" s="19"/>
      <c r="AS153" s="19">
        <v>5985000</v>
      </c>
      <c r="AT153" s="19"/>
      <c r="AU153" s="19"/>
      <c r="AV153" s="19"/>
      <c r="AW153" s="19"/>
      <c r="AX153" s="19"/>
      <c r="AY153" s="19"/>
      <c r="AZ153" s="15">
        <f t="shared" si="12"/>
        <v>6650000</v>
      </c>
      <c r="BA153" s="15">
        <f t="shared" si="13"/>
        <v>6650000</v>
      </c>
      <c r="BB153" t="str">
        <f t="shared" si="14"/>
        <v>OK</v>
      </c>
      <c r="BC153">
        <f t="shared" si="15"/>
        <v>2</v>
      </c>
      <c r="BE153" s="17"/>
    </row>
    <row r="154" spans="1:57" hidden="1">
      <c r="A154" s="17"/>
      <c r="B154" s="17" t="s">
        <v>19</v>
      </c>
      <c r="C154" s="17" t="s">
        <v>292</v>
      </c>
      <c r="D154" s="17" t="s">
        <v>291</v>
      </c>
      <c r="E154" s="17" t="s">
        <v>8</v>
      </c>
      <c r="F154" s="17" t="s">
        <v>160</v>
      </c>
      <c r="G154">
        <v>4881</v>
      </c>
      <c r="H154">
        <v>12</v>
      </c>
      <c r="I154" s="19">
        <v>11400000</v>
      </c>
      <c r="J154" s="15">
        <v>950000</v>
      </c>
      <c r="K154" s="17">
        <v>12</v>
      </c>
      <c r="L154" s="17"/>
      <c r="M154" s="17" t="s">
        <v>128</v>
      </c>
      <c r="N154" s="17" t="s">
        <v>157</v>
      </c>
      <c r="O154" s="17" t="s">
        <v>130</v>
      </c>
      <c r="P154" s="17" t="s">
        <v>318</v>
      </c>
      <c r="Q154" s="17" t="s">
        <v>66</v>
      </c>
      <c r="R154" s="17" t="s">
        <v>132</v>
      </c>
      <c r="S154" s="17">
        <v>1</v>
      </c>
      <c r="T154">
        <v>488101</v>
      </c>
      <c r="V154" s="17">
        <v>12</v>
      </c>
      <c r="W154" t="s">
        <v>320</v>
      </c>
      <c r="X154" s="20"/>
      <c r="Y154" s="20">
        <v>44634</v>
      </c>
      <c r="Z154" s="21">
        <v>18</v>
      </c>
      <c r="AA154" s="14">
        <v>44652</v>
      </c>
      <c r="AB154" s="20">
        <v>44606</v>
      </c>
      <c r="AC154" s="21">
        <v>15</v>
      </c>
      <c r="AD154" s="14">
        <v>44621</v>
      </c>
      <c r="AE154" s="20">
        <v>44622</v>
      </c>
      <c r="AF154" s="21">
        <v>15</v>
      </c>
      <c r="AG154" s="14">
        <v>44637</v>
      </c>
      <c r="AH154" s="20">
        <v>44641</v>
      </c>
      <c r="AI154" s="21">
        <v>30</v>
      </c>
      <c r="AJ154" s="14">
        <v>44671</v>
      </c>
      <c r="AK154" s="21">
        <v>9</v>
      </c>
      <c r="AL154" s="14">
        <v>44946</v>
      </c>
      <c r="AM154" s="14">
        <v>45006</v>
      </c>
      <c r="AN154" s="19"/>
      <c r="AO154" s="19"/>
      <c r="AP154" s="19"/>
      <c r="AQ154" s="19">
        <v>1140000</v>
      </c>
      <c r="AR154" s="19"/>
      <c r="AS154" s="19">
        <v>10260000</v>
      </c>
      <c r="AT154" s="19"/>
      <c r="AU154" s="19"/>
      <c r="AV154" s="19"/>
      <c r="AW154" s="19"/>
      <c r="AX154" s="19"/>
      <c r="AY154" s="19"/>
      <c r="AZ154" s="15">
        <f t="shared" si="12"/>
        <v>11400000</v>
      </c>
      <c r="BA154" s="15">
        <f t="shared" si="13"/>
        <v>11400000</v>
      </c>
      <c r="BB154" t="str">
        <f t="shared" si="14"/>
        <v>OK</v>
      </c>
      <c r="BC154">
        <f t="shared" si="15"/>
        <v>2</v>
      </c>
      <c r="BE154" s="17"/>
    </row>
    <row r="155" spans="1:57" hidden="1">
      <c r="A155" s="17"/>
      <c r="B155" s="17" t="s">
        <v>19</v>
      </c>
      <c r="C155" s="17" t="s">
        <v>310</v>
      </c>
      <c r="D155" s="17" t="s">
        <v>291</v>
      </c>
      <c r="E155" s="17" t="s">
        <v>8</v>
      </c>
      <c r="F155" s="17" t="s">
        <v>160</v>
      </c>
      <c r="G155">
        <v>4881</v>
      </c>
      <c r="H155">
        <v>12</v>
      </c>
      <c r="I155" s="19">
        <v>11400000</v>
      </c>
      <c r="J155" s="15">
        <v>950000</v>
      </c>
      <c r="K155" s="17">
        <v>12</v>
      </c>
      <c r="L155" s="17"/>
      <c r="M155" s="17" t="s">
        <v>128</v>
      </c>
      <c r="N155" s="17" t="s">
        <v>157</v>
      </c>
      <c r="O155" s="17" t="s">
        <v>130</v>
      </c>
      <c r="P155" s="17" t="s">
        <v>318</v>
      </c>
      <c r="Q155" s="17" t="s">
        <v>66</v>
      </c>
      <c r="R155" s="17" t="s">
        <v>132</v>
      </c>
      <c r="S155" s="17">
        <v>1</v>
      </c>
      <c r="T155">
        <v>488101</v>
      </c>
      <c r="V155" s="17">
        <v>12</v>
      </c>
      <c r="W155" t="s">
        <v>320</v>
      </c>
      <c r="X155" s="20"/>
      <c r="Y155" s="20">
        <v>44634</v>
      </c>
      <c r="Z155" s="21">
        <v>18</v>
      </c>
      <c r="AA155" s="14">
        <v>44652</v>
      </c>
      <c r="AB155" s="20">
        <v>44606</v>
      </c>
      <c r="AC155" s="21">
        <v>15</v>
      </c>
      <c r="AD155" s="14">
        <v>44621</v>
      </c>
      <c r="AE155" s="20">
        <v>44622</v>
      </c>
      <c r="AF155" s="21">
        <v>15</v>
      </c>
      <c r="AG155" s="14">
        <v>44637</v>
      </c>
      <c r="AH155" s="20">
        <v>44641</v>
      </c>
      <c r="AI155" s="21">
        <v>30</v>
      </c>
      <c r="AJ155" s="14">
        <v>44671</v>
      </c>
      <c r="AK155" s="21">
        <v>9</v>
      </c>
      <c r="AL155" s="14">
        <v>44946</v>
      </c>
      <c r="AM155" s="14">
        <v>45006</v>
      </c>
      <c r="AN155" s="19"/>
      <c r="AO155" s="19"/>
      <c r="AP155" s="19"/>
      <c r="AQ155" s="19">
        <v>1140000</v>
      </c>
      <c r="AR155" s="19"/>
      <c r="AS155" s="19">
        <v>10260000</v>
      </c>
      <c r="AT155" s="19"/>
      <c r="AU155" s="19"/>
      <c r="AV155" s="19"/>
      <c r="AW155" s="19"/>
      <c r="AX155" s="19"/>
      <c r="AY155" s="19"/>
      <c r="AZ155" s="15">
        <f t="shared" si="12"/>
        <v>11400000</v>
      </c>
      <c r="BA155" s="15">
        <f t="shared" si="13"/>
        <v>11400000</v>
      </c>
      <c r="BB155" t="str">
        <f t="shared" si="14"/>
        <v>OK</v>
      </c>
      <c r="BC155">
        <f t="shared" si="15"/>
        <v>2</v>
      </c>
      <c r="BE155" s="17"/>
    </row>
    <row r="156" spans="1:57" hidden="1">
      <c r="A156" s="17"/>
      <c r="B156" s="17" t="s">
        <v>19</v>
      </c>
      <c r="C156" s="17" t="s">
        <v>287</v>
      </c>
      <c r="D156" s="17" t="s">
        <v>288</v>
      </c>
      <c r="E156" s="17" t="s">
        <v>8</v>
      </c>
      <c r="F156" s="17" t="s">
        <v>160</v>
      </c>
      <c r="G156">
        <v>4881</v>
      </c>
      <c r="H156">
        <v>34</v>
      </c>
      <c r="I156" s="19">
        <v>32300000</v>
      </c>
      <c r="J156" s="15">
        <v>950000</v>
      </c>
      <c r="K156" s="17">
        <v>34</v>
      </c>
      <c r="L156" s="17"/>
      <c r="M156" s="17" t="s">
        <v>128</v>
      </c>
      <c r="N156" s="17" t="s">
        <v>157</v>
      </c>
      <c r="O156" s="17" t="s">
        <v>130</v>
      </c>
      <c r="P156" s="17" t="s">
        <v>318</v>
      </c>
      <c r="Q156" s="17" t="s">
        <v>66</v>
      </c>
      <c r="R156" s="17" t="s">
        <v>132</v>
      </c>
      <c r="S156" s="17">
        <v>1</v>
      </c>
      <c r="T156">
        <v>488101</v>
      </c>
      <c r="V156" s="17">
        <v>11</v>
      </c>
      <c r="W156" t="s">
        <v>321</v>
      </c>
      <c r="X156" s="20"/>
      <c r="Y156" s="20">
        <v>44634</v>
      </c>
      <c r="Z156" s="21">
        <v>18</v>
      </c>
      <c r="AA156" s="14">
        <v>44652</v>
      </c>
      <c r="AB156" s="20">
        <v>44606</v>
      </c>
      <c r="AC156" s="21">
        <v>15</v>
      </c>
      <c r="AD156" s="14">
        <v>44621</v>
      </c>
      <c r="AE156" s="20">
        <v>44622</v>
      </c>
      <c r="AF156" s="21">
        <v>15</v>
      </c>
      <c r="AG156" s="14">
        <v>44637</v>
      </c>
      <c r="AH156" s="20">
        <v>44641</v>
      </c>
      <c r="AI156" s="21">
        <v>30</v>
      </c>
      <c r="AJ156" s="14">
        <v>44671</v>
      </c>
      <c r="AK156" s="21">
        <v>9</v>
      </c>
      <c r="AL156" s="14">
        <v>44946</v>
      </c>
      <c r="AM156" s="14">
        <v>45006</v>
      </c>
      <c r="AN156" s="19"/>
      <c r="AO156" s="19"/>
      <c r="AP156" s="19"/>
      <c r="AQ156" s="19">
        <v>3230000</v>
      </c>
      <c r="AR156" s="19"/>
      <c r="AS156" s="19">
        <v>29070000</v>
      </c>
      <c r="AT156" s="19"/>
      <c r="AU156" s="19"/>
      <c r="AV156" s="19"/>
      <c r="AW156" s="19"/>
      <c r="AX156" s="19"/>
      <c r="AY156" s="19"/>
      <c r="AZ156" s="15">
        <f t="shared" si="12"/>
        <v>32300000</v>
      </c>
      <c r="BA156" s="15">
        <f t="shared" si="13"/>
        <v>32300000</v>
      </c>
      <c r="BB156" t="str">
        <f t="shared" si="14"/>
        <v>OK</v>
      </c>
      <c r="BC156">
        <f t="shared" si="15"/>
        <v>2</v>
      </c>
      <c r="BE156" s="17"/>
    </row>
    <row r="157" spans="1:57" hidden="1">
      <c r="A157" s="17"/>
      <c r="B157" s="17" t="s">
        <v>19</v>
      </c>
      <c r="C157" s="17" t="s">
        <v>312</v>
      </c>
      <c r="D157" s="17" t="s">
        <v>288</v>
      </c>
      <c r="E157" s="17" t="s">
        <v>8</v>
      </c>
      <c r="F157" s="17" t="s">
        <v>160</v>
      </c>
      <c r="G157">
        <v>4881</v>
      </c>
      <c r="H157">
        <v>7</v>
      </c>
      <c r="I157" s="19">
        <v>6650000</v>
      </c>
      <c r="J157" s="15">
        <v>950000</v>
      </c>
      <c r="K157" s="17">
        <v>7</v>
      </c>
      <c r="L157" s="17"/>
      <c r="M157" s="17" t="s">
        <v>128</v>
      </c>
      <c r="N157" s="17" t="s">
        <v>157</v>
      </c>
      <c r="O157" s="17" t="s">
        <v>130</v>
      </c>
      <c r="P157" s="17" t="s">
        <v>318</v>
      </c>
      <c r="Q157" s="17" t="s">
        <v>66</v>
      </c>
      <c r="R157" s="17" t="s">
        <v>132</v>
      </c>
      <c r="S157" s="17">
        <v>1</v>
      </c>
      <c r="T157">
        <v>488101</v>
      </c>
      <c r="V157" s="17">
        <v>11</v>
      </c>
      <c r="W157" t="s">
        <v>321</v>
      </c>
      <c r="X157" s="20"/>
      <c r="Y157" s="20">
        <v>44634</v>
      </c>
      <c r="Z157" s="21">
        <v>18</v>
      </c>
      <c r="AA157" s="14">
        <v>44652</v>
      </c>
      <c r="AB157" s="20">
        <v>44606</v>
      </c>
      <c r="AC157" s="21">
        <v>15</v>
      </c>
      <c r="AD157" s="14">
        <v>44621</v>
      </c>
      <c r="AE157" s="20">
        <v>44622</v>
      </c>
      <c r="AF157" s="21">
        <v>15</v>
      </c>
      <c r="AG157" s="14">
        <v>44637</v>
      </c>
      <c r="AH157" s="20">
        <v>44641</v>
      </c>
      <c r="AI157" s="21">
        <v>30</v>
      </c>
      <c r="AJ157" s="14">
        <v>44671</v>
      </c>
      <c r="AK157" s="21">
        <v>9</v>
      </c>
      <c r="AL157" s="14">
        <v>44946</v>
      </c>
      <c r="AM157" s="14">
        <v>45006</v>
      </c>
      <c r="AN157" s="19"/>
      <c r="AO157" s="19"/>
      <c r="AP157" s="19"/>
      <c r="AQ157" s="19">
        <v>665000</v>
      </c>
      <c r="AR157" s="19"/>
      <c r="AS157" s="19">
        <v>5985000</v>
      </c>
      <c r="AT157" s="19"/>
      <c r="AU157" s="19"/>
      <c r="AV157" s="19"/>
      <c r="AW157" s="19"/>
      <c r="AX157" s="19"/>
      <c r="AY157" s="19"/>
      <c r="AZ157" s="15">
        <f t="shared" si="12"/>
        <v>6650000</v>
      </c>
      <c r="BA157" s="15">
        <f t="shared" si="13"/>
        <v>6650000</v>
      </c>
      <c r="BB157" t="str">
        <f t="shared" si="14"/>
        <v>OK</v>
      </c>
      <c r="BC157">
        <f t="shared" si="15"/>
        <v>2</v>
      </c>
      <c r="BE157" s="17"/>
    </row>
    <row r="158" spans="1:57" hidden="1">
      <c r="A158" s="17"/>
      <c r="B158" s="17" t="s">
        <v>19</v>
      </c>
      <c r="C158" s="17" t="s">
        <v>302</v>
      </c>
      <c r="D158" s="17" t="s">
        <v>288</v>
      </c>
      <c r="E158" s="17" t="s">
        <v>8</v>
      </c>
      <c r="F158" s="17" t="s">
        <v>160</v>
      </c>
      <c r="G158">
        <v>4881</v>
      </c>
      <c r="H158">
        <v>12</v>
      </c>
      <c r="I158" s="19">
        <v>11400000</v>
      </c>
      <c r="J158" s="15">
        <v>950000</v>
      </c>
      <c r="K158" s="17">
        <v>12</v>
      </c>
      <c r="L158" s="17"/>
      <c r="M158" s="17" t="s">
        <v>128</v>
      </c>
      <c r="N158" s="17" t="s">
        <v>157</v>
      </c>
      <c r="O158" s="17" t="s">
        <v>130</v>
      </c>
      <c r="P158" s="17" t="s">
        <v>318</v>
      </c>
      <c r="Q158" s="17" t="s">
        <v>66</v>
      </c>
      <c r="R158" s="17" t="s">
        <v>132</v>
      </c>
      <c r="S158" s="17">
        <v>1</v>
      </c>
      <c r="T158">
        <v>488101</v>
      </c>
      <c r="V158" s="17">
        <v>11</v>
      </c>
      <c r="W158" t="s">
        <v>321</v>
      </c>
      <c r="X158" s="20"/>
      <c r="Y158" s="20">
        <v>44634</v>
      </c>
      <c r="Z158" s="21">
        <v>18</v>
      </c>
      <c r="AA158" s="14">
        <v>44652</v>
      </c>
      <c r="AB158" s="20">
        <v>44606</v>
      </c>
      <c r="AC158" s="21">
        <v>15</v>
      </c>
      <c r="AD158" s="14">
        <v>44621</v>
      </c>
      <c r="AE158" s="20">
        <v>44622</v>
      </c>
      <c r="AF158" s="21">
        <v>15</v>
      </c>
      <c r="AG158" s="14">
        <v>44637</v>
      </c>
      <c r="AH158" s="20">
        <v>44641</v>
      </c>
      <c r="AI158" s="21">
        <v>30</v>
      </c>
      <c r="AJ158" s="14">
        <v>44671</v>
      </c>
      <c r="AK158" s="21">
        <v>9</v>
      </c>
      <c r="AL158" s="14">
        <v>44946</v>
      </c>
      <c r="AM158" s="14">
        <v>45006</v>
      </c>
      <c r="AN158" s="19"/>
      <c r="AO158" s="19"/>
      <c r="AP158" s="19"/>
      <c r="AQ158" s="19">
        <v>1140000</v>
      </c>
      <c r="AR158" s="19"/>
      <c r="AS158" s="19">
        <v>10260000</v>
      </c>
      <c r="AT158" s="19"/>
      <c r="AU158" s="19"/>
      <c r="AV158" s="19"/>
      <c r="AW158" s="19"/>
      <c r="AX158" s="19"/>
      <c r="AY158" s="19"/>
      <c r="AZ158" s="15">
        <f t="shared" si="12"/>
        <v>11400000</v>
      </c>
      <c r="BA158" s="15">
        <f t="shared" si="13"/>
        <v>11400000</v>
      </c>
      <c r="BB158" t="str">
        <f t="shared" si="14"/>
        <v>OK</v>
      </c>
      <c r="BC158">
        <f t="shared" si="15"/>
        <v>2</v>
      </c>
      <c r="BE158" s="17"/>
    </row>
    <row r="159" spans="1:57" hidden="1">
      <c r="A159" s="17"/>
      <c r="B159" s="17" t="s">
        <v>19</v>
      </c>
      <c r="C159" s="17" t="s">
        <v>313</v>
      </c>
      <c r="D159" s="17" t="s">
        <v>288</v>
      </c>
      <c r="E159" s="17" t="s">
        <v>8</v>
      </c>
      <c r="F159" s="17" t="s">
        <v>160</v>
      </c>
      <c r="G159">
        <v>4881</v>
      </c>
      <c r="H159">
        <v>7</v>
      </c>
      <c r="I159" s="19">
        <v>6650000</v>
      </c>
      <c r="J159" s="15">
        <v>950000</v>
      </c>
      <c r="K159" s="17">
        <v>7</v>
      </c>
      <c r="L159" s="17"/>
      <c r="M159" s="17" t="s">
        <v>128</v>
      </c>
      <c r="N159" s="17" t="s">
        <v>157</v>
      </c>
      <c r="O159" s="17" t="s">
        <v>130</v>
      </c>
      <c r="P159" s="17" t="s">
        <v>318</v>
      </c>
      <c r="Q159" s="17" t="s">
        <v>66</v>
      </c>
      <c r="R159" s="17" t="s">
        <v>132</v>
      </c>
      <c r="S159" s="17">
        <v>1</v>
      </c>
      <c r="T159">
        <v>488101</v>
      </c>
      <c r="V159" s="17">
        <v>11</v>
      </c>
      <c r="W159" t="s">
        <v>321</v>
      </c>
      <c r="X159" s="20"/>
      <c r="Y159" s="20">
        <v>44634</v>
      </c>
      <c r="Z159" s="21">
        <v>18</v>
      </c>
      <c r="AA159" s="14">
        <v>44652</v>
      </c>
      <c r="AB159" s="20">
        <v>44606</v>
      </c>
      <c r="AC159" s="21">
        <v>15</v>
      </c>
      <c r="AD159" s="14">
        <v>44621</v>
      </c>
      <c r="AE159" s="20">
        <v>44622</v>
      </c>
      <c r="AF159" s="21">
        <v>15</v>
      </c>
      <c r="AG159" s="14">
        <v>44637</v>
      </c>
      <c r="AH159" s="20">
        <v>44641</v>
      </c>
      <c r="AI159" s="21">
        <v>30</v>
      </c>
      <c r="AJ159" s="14">
        <v>44671</v>
      </c>
      <c r="AK159" s="21">
        <v>9</v>
      </c>
      <c r="AL159" s="14">
        <v>44946</v>
      </c>
      <c r="AM159" s="14">
        <v>45006</v>
      </c>
      <c r="AN159" s="19"/>
      <c r="AO159" s="19"/>
      <c r="AP159" s="19"/>
      <c r="AQ159" s="19">
        <v>665000</v>
      </c>
      <c r="AR159" s="19"/>
      <c r="AS159" s="19">
        <v>5985000</v>
      </c>
      <c r="AT159" s="19"/>
      <c r="AU159" s="19"/>
      <c r="AV159" s="19"/>
      <c r="AW159" s="19"/>
      <c r="AX159" s="19"/>
      <c r="AY159" s="19"/>
      <c r="AZ159" s="15">
        <f t="shared" si="12"/>
        <v>6650000</v>
      </c>
      <c r="BA159" s="15">
        <f t="shared" si="13"/>
        <v>6650000</v>
      </c>
      <c r="BB159" t="str">
        <f t="shared" si="14"/>
        <v>OK</v>
      </c>
      <c r="BC159">
        <f t="shared" si="15"/>
        <v>2</v>
      </c>
      <c r="BE159" s="17"/>
    </row>
    <row r="160" spans="1:57" hidden="1">
      <c r="A160" s="17"/>
      <c r="B160" s="17" t="s">
        <v>19</v>
      </c>
      <c r="C160" s="17" t="s">
        <v>314</v>
      </c>
      <c r="D160" s="17" t="s">
        <v>288</v>
      </c>
      <c r="E160" s="17" t="s">
        <v>8</v>
      </c>
      <c r="F160" s="17" t="s">
        <v>160</v>
      </c>
      <c r="G160">
        <v>4881</v>
      </c>
      <c r="H160">
        <v>7</v>
      </c>
      <c r="I160" s="19">
        <v>6650000</v>
      </c>
      <c r="J160" s="15">
        <v>950000</v>
      </c>
      <c r="K160" s="17">
        <v>7</v>
      </c>
      <c r="L160" s="17"/>
      <c r="M160" s="17" t="s">
        <v>128</v>
      </c>
      <c r="N160" s="17" t="s">
        <v>157</v>
      </c>
      <c r="O160" s="17" t="s">
        <v>130</v>
      </c>
      <c r="P160" s="17" t="s">
        <v>318</v>
      </c>
      <c r="Q160" s="17" t="s">
        <v>66</v>
      </c>
      <c r="R160" s="17" t="s">
        <v>132</v>
      </c>
      <c r="S160" s="17">
        <v>1</v>
      </c>
      <c r="T160">
        <v>488101</v>
      </c>
      <c r="V160" s="17">
        <v>11</v>
      </c>
      <c r="W160" t="s">
        <v>321</v>
      </c>
      <c r="X160" s="20"/>
      <c r="Y160" s="20">
        <v>44634</v>
      </c>
      <c r="Z160" s="21">
        <v>18</v>
      </c>
      <c r="AA160" s="14">
        <v>44652</v>
      </c>
      <c r="AB160" s="20">
        <v>44606</v>
      </c>
      <c r="AC160" s="21">
        <v>15</v>
      </c>
      <c r="AD160" s="14">
        <v>44621</v>
      </c>
      <c r="AE160" s="20">
        <v>44622</v>
      </c>
      <c r="AF160" s="21">
        <v>15</v>
      </c>
      <c r="AG160" s="14">
        <v>44637</v>
      </c>
      <c r="AH160" s="20">
        <v>44641</v>
      </c>
      <c r="AI160" s="21">
        <v>30</v>
      </c>
      <c r="AJ160" s="14">
        <v>44671</v>
      </c>
      <c r="AK160" s="21">
        <v>9</v>
      </c>
      <c r="AL160" s="14">
        <v>44946</v>
      </c>
      <c r="AM160" s="14">
        <v>45006</v>
      </c>
      <c r="AN160" s="19"/>
      <c r="AO160" s="19"/>
      <c r="AP160" s="19"/>
      <c r="AQ160" s="19">
        <v>665000</v>
      </c>
      <c r="AR160" s="19"/>
      <c r="AS160" s="19">
        <v>5985000</v>
      </c>
      <c r="AT160" s="19"/>
      <c r="AU160" s="19"/>
      <c r="AV160" s="19"/>
      <c r="AW160" s="19"/>
      <c r="AX160" s="19"/>
      <c r="AY160" s="19"/>
      <c r="AZ160" s="15">
        <f t="shared" si="12"/>
        <v>6650000</v>
      </c>
      <c r="BA160" s="15">
        <f t="shared" si="13"/>
        <v>6650000</v>
      </c>
      <c r="BB160" t="str">
        <f t="shared" si="14"/>
        <v>OK</v>
      </c>
      <c r="BC160">
        <f t="shared" si="15"/>
        <v>2</v>
      </c>
      <c r="BE160" s="17"/>
    </row>
    <row r="161" spans="1:57" hidden="1">
      <c r="A161" s="17"/>
      <c r="B161" s="17" t="s">
        <v>19</v>
      </c>
      <c r="C161" s="17" t="s">
        <v>170</v>
      </c>
      <c r="D161" s="17" t="s">
        <v>315</v>
      </c>
      <c r="E161" s="17" t="s">
        <v>8</v>
      </c>
      <c r="F161" s="17" t="s">
        <v>160</v>
      </c>
      <c r="G161">
        <v>4881</v>
      </c>
      <c r="H161">
        <v>36</v>
      </c>
      <c r="I161" s="19">
        <v>38000000</v>
      </c>
      <c r="J161" s="15">
        <v>1055556</v>
      </c>
      <c r="K161" s="17">
        <v>36</v>
      </c>
      <c r="L161" s="17"/>
      <c r="M161" s="17" t="s">
        <v>151</v>
      </c>
      <c r="N161" s="17" t="s">
        <v>157</v>
      </c>
      <c r="O161" s="17" t="s">
        <v>274</v>
      </c>
      <c r="P161" s="17" t="s">
        <v>316</v>
      </c>
      <c r="Q161" s="17" t="s">
        <v>65</v>
      </c>
      <c r="R161" s="17" t="s">
        <v>132</v>
      </c>
      <c r="S161" s="17">
        <v>3</v>
      </c>
      <c r="T161">
        <v>488103</v>
      </c>
      <c r="V161" s="17">
        <v>21</v>
      </c>
      <c r="W161" t="s">
        <v>322</v>
      </c>
      <c r="X161" s="17"/>
      <c r="Y161" s="20"/>
      <c r="Z161" s="21"/>
      <c r="AA161" s="14"/>
      <c r="AB161" s="20">
        <v>44662</v>
      </c>
      <c r="AC161" s="21">
        <v>15</v>
      </c>
      <c r="AD161" s="14">
        <v>44677</v>
      </c>
      <c r="AE161" s="20">
        <v>44678</v>
      </c>
      <c r="AF161" s="21">
        <v>15</v>
      </c>
      <c r="AG161" s="14">
        <v>44692</v>
      </c>
      <c r="AH161" s="20">
        <v>44694</v>
      </c>
      <c r="AI161" s="21">
        <v>30</v>
      </c>
      <c r="AJ161" s="14">
        <v>44725</v>
      </c>
      <c r="AK161" s="21">
        <v>9</v>
      </c>
      <c r="AL161" s="14">
        <v>44998</v>
      </c>
      <c r="AM161" s="14">
        <v>45059</v>
      </c>
      <c r="AN161" s="19"/>
      <c r="AO161" s="19"/>
      <c r="AP161" s="19"/>
      <c r="AQ161" s="19"/>
      <c r="AR161" s="19"/>
      <c r="AS161" s="19">
        <v>3800000</v>
      </c>
      <c r="AT161" s="19"/>
      <c r="AU161" s="19">
        <v>34200000</v>
      </c>
      <c r="AV161" s="19"/>
      <c r="AW161" s="19"/>
      <c r="AX161" s="19"/>
      <c r="AY161" s="19"/>
      <c r="AZ161" s="15">
        <f t="shared" si="12"/>
        <v>38000000</v>
      </c>
      <c r="BA161" s="15">
        <f t="shared" si="13"/>
        <v>38000000</v>
      </c>
      <c r="BB161" t="str">
        <f t="shared" si="14"/>
        <v>OK</v>
      </c>
      <c r="BC161">
        <f t="shared" si="15"/>
        <v>2</v>
      </c>
      <c r="BE161" s="17"/>
    </row>
    <row r="162" spans="1:57" hidden="1">
      <c r="A162" s="17"/>
      <c r="B162" s="17" t="s">
        <v>19</v>
      </c>
      <c r="C162" s="17" t="s">
        <v>170</v>
      </c>
      <c r="D162" s="17" t="s">
        <v>323</v>
      </c>
      <c r="E162" s="17" t="s">
        <v>8</v>
      </c>
      <c r="F162" s="17" t="s">
        <v>172</v>
      </c>
      <c r="G162">
        <v>4889</v>
      </c>
      <c r="H162">
        <v>30</v>
      </c>
      <c r="I162" s="19">
        <v>34500000</v>
      </c>
      <c r="J162" s="15">
        <v>1150000</v>
      </c>
      <c r="K162" s="17">
        <v>30</v>
      </c>
      <c r="L162" s="17"/>
      <c r="M162" s="17" t="s">
        <v>151</v>
      </c>
      <c r="N162" s="17" t="s">
        <v>157</v>
      </c>
      <c r="O162" s="17" t="s">
        <v>130</v>
      </c>
      <c r="P162" s="17" t="s">
        <v>324</v>
      </c>
      <c r="Q162" s="17" t="s">
        <v>65</v>
      </c>
      <c r="R162" s="17" t="s">
        <v>132</v>
      </c>
      <c r="S162" s="17">
        <v>5</v>
      </c>
      <c r="T162">
        <v>488905</v>
      </c>
      <c r="V162" s="17">
        <v>24</v>
      </c>
      <c r="W162" t="s">
        <v>325</v>
      </c>
      <c r="X162" s="17"/>
      <c r="Y162" s="20"/>
      <c r="Z162" s="21"/>
      <c r="AA162" s="14"/>
      <c r="AB162" s="20">
        <v>44718</v>
      </c>
      <c r="AC162" s="21">
        <v>15</v>
      </c>
      <c r="AD162" s="14">
        <v>44733</v>
      </c>
      <c r="AE162" s="20">
        <v>44734</v>
      </c>
      <c r="AF162" s="21">
        <v>15</v>
      </c>
      <c r="AG162" s="14">
        <v>44749</v>
      </c>
      <c r="AH162" s="20">
        <v>44750</v>
      </c>
      <c r="AI162" s="21">
        <v>30</v>
      </c>
      <c r="AJ162" s="14">
        <v>44780</v>
      </c>
      <c r="AK162" s="21">
        <v>6</v>
      </c>
      <c r="AL162" s="14">
        <v>44964</v>
      </c>
      <c r="AM162" s="14">
        <v>45024</v>
      </c>
      <c r="AN162" s="19"/>
      <c r="AO162" s="19"/>
      <c r="AP162" s="19"/>
      <c r="AQ162" s="19"/>
      <c r="AR162" s="19"/>
      <c r="AS162" s="19"/>
      <c r="AT162" s="19"/>
      <c r="AU162" s="19">
        <v>3450000</v>
      </c>
      <c r="AV162" s="19"/>
      <c r="AW162" s="19">
        <v>31050000</v>
      </c>
      <c r="AX162" s="19"/>
      <c r="AY162" s="19"/>
      <c r="AZ162" s="15">
        <f t="shared" si="12"/>
        <v>34500000</v>
      </c>
      <c r="BA162" s="15">
        <f t="shared" si="13"/>
        <v>34500000</v>
      </c>
      <c r="BB162" t="str">
        <f t="shared" si="14"/>
        <v>OK</v>
      </c>
      <c r="BC162">
        <f t="shared" si="15"/>
        <v>2</v>
      </c>
      <c r="BE162" s="17"/>
    </row>
    <row r="163" spans="1:57" hidden="1">
      <c r="A163" s="17"/>
      <c r="B163" s="17" t="s">
        <v>19</v>
      </c>
      <c r="C163" s="17" t="s">
        <v>282</v>
      </c>
      <c r="D163" s="17" t="s">
        <v>283</v>
      </c>
      <c r="E163" s="17" t="s">
        <v>9</v>
      </c>
      <c r="F163" s="17" t="s">
        <v>175</v>
      </c>
      <c r="G163">
        <v>5811</v>
      </c>
      <c r="H163">
        <v>48</v>
      </c>
      <c r="I163" s="19">
        <v>42480000</v>
      </c>
      <c r="J163" s="15">
        <v>885000</v>
      </c>
      <c r="K163" s="17">
        <v>48</v>
      </c>
      <c r="L163" s="17"/>
      <c r="M163" s="17" t="s">
        <v>151</v>
      </c>
      <c r="N163" s="17" t="s">
        <v>157</v>
      </c>
      <c r="O163" s="17" t="s">
        <v>130</v>
      </c>
      <c r="P163" s="17" t="s">
        <v>326</v>
      </c>
      <c r="Q163" s="17" t="s">
        <v>66</v>
      </c>
      <c r="R163" s="17" t="s">
        <v>132</v>
      </c>
      <c r="S163" s="17">
        <v>1</v>
      </c>
      <c r="T163">
        <v>581101</v>
      </c>
      <c r="V163" s="17">
        <v>7</v>
      </c>
      <c r="W163" t="s">
        <v>327</v>
      </c>
      <c r="X163" s="20"/>
      <c r="Y163" s="20">
        <v>44634</v>
      </c>
      <c r="Z163" s="21">
        <v>18</v>
      </c>
      <c r="AA163" s="14">
        <v>44652</v>
      </c>
      <c r="AB163" s="20">
        <v>44594</v>
      </c>
      <c r="AC163" s="21">
        <v>15</v>
      </c>
      <c r="AD163" s="14">
        <v>44609</v>
      </c>
      <c r="AE163" s="20">
        <v>44610</v>
      </c>
      <c r="AF163" s="21">
        <v>15</v>
      </c>
      <c r="AG163" s="14">
        <v>44625</v>
      </c>
      <c r="AH163" s="20">
        <v>44627</v>
      </c>
      <c r="AI163" s="21">
        <v>30</v>
      </c>
      <c r="AJ163" s="14">
        <v>44657</v>
      </c>
      <c r="AK163" s="21">
        <v>9</v>
      </c>
      <c r="AL163" s="14">
        <v>44932</v>
      </c>
      <c r="AM163" s="14">
        <v>44992</v>
      </c>
      <c r="AN163" s="19"/>
      <c r="AO163" s="19"/>
      <c r="AP163" s="19"/>
      <c r="AQ163" s="19">
        <v>4248000</v>
      </c>
      <c r="AR163" s="19"/>
      <c r="AS163" s="19"/>
      <c r="AT163" s="19">
        <v>38232000</v>
      </c>
      <c r="AU163" s="19"/>
      <c r="AV163" s="19"/>
      <c r="AW163" s="19"/>
      <c r="AX163" s="19"/>
      <c r="AY163" s="19"/>
      <c r="AZ163" s="15">
        <f t="shared" si="12"/>
        <v>42480000</v>
      </c>
      <c r="BA163" s="15">
        <f t="shared" si="13"/>
        <v>42480000</v>
      </c>
      <c r="BB163" t="str">
        <f t="shared" si="14"/>
        <v>OK</v>
      </c>
      <c r="BC163">
        <f t="shared" si="15"/>
        <v>2</v>
      </c>
      <c r="BE163" s="17"/>
    </row>
    <row r="164" spans="1:57" hidden="1">
      <c r="A164" s="17"/>
      <c r="B164" s="17" t="s">
        <v>19</v>
      </c>
      <c r="C164" s="17" t="s">
        <v>286</v>
      </c>
      <c r="D164" s="17" t="s">
        <v>283</v>
      </c>
      <c r="E164" s="17" t="s">
        <v>9</v>
      </c>
      <c r="F164" s="17" t="s">
        <v>175</v>
      </c>
      <c r="G164">
        <v>5811</v>
      </c>
      <c r="H164">
        <v>50</v>
      </c>
      <c r="I164" s="19">
        <v>44250000</v>
      </c>
      <c r="J164" s="15">
        <v>885000</v>
      </c>
      <c r="K164" s="17">
        <v>50</v>
      </c>
      <c r="L164" s="17"/>
      <c r="M164" s="17" t="s">
        <v>151</v>
      </c>
      <c r="N164" s="17" t="s">
        <v>157</v>
      </c>
      <c r="O164" s="17" t="s">
        <v>130</v>
      </c>
      <c r="P164" s="17" t="s">
        <v>326</v>
      </c>
      <c r="Q164" s="17" t="s">
        <v>66</v>
      </c>
      <c r="R164" s="17" t="s">
        <v>132</v>
      </c>
      <c r="S164" s="17">
        <v>1</v>
      </c>
      <c r="T164">
        <v>581101</v>
      </c>
      <c r="V164" s="17">
        <v>7</v>
      </c>
      <c r="W164" t="s">
        <v>327</v>
      </c>
      <c r="X164" s="20"/>
      <c r="Y164" s="20">
        <v>44634</v>
      </c>
      <c r="Z164" s="21">
        <v>18</v>
      </c>
      <c r="AA164" s="14">
        <v>44652</v>
      </c>
      <c r="AB164" s="20">
        <v>44594</v>
      </c>
      <c r="AC164" s="21">
        <v>15</v>
      </c>
      <c r="AD164" s="14">
        <v>44609</v>
      </c>
      <c r="AE164" s="20">
        <v>44610</v>
      </c>
      <c r="AF164" s="21">
        <v>15</v>
      </c>
      <c r="AG164" s="14">
        <v>44625</v>
      </c>
      <c r="AH164" s="20">
        <v>44627</v>
      </c>
      <c r="AI164" s="21">
        <v>30</v>
      </c>
      <c r="AJ164" s="14">
        <v>44657</v>
      </c>
      <c r="AK164" s="21">
        <v>9</v>
      </c>
      <c r="AL164" s="14">
        <v>44932</v>
      </c>
      <c r="AM164" s="14">
        <v>44992</v>
      </c>
      <c r="AN164" s="19"/>
      <c r="AO164" s="19"/>
      <c r="AP164" s="19"/>
      <c r="AQ164" s="19">
        <v>4425000</v>
      </c>
      <c r="AR164" s="19"/>
      <c r="AS164" s="19"/>
      <c r="AT164" s="19">
        <v>39825000</v>
      </c>
      <c r="AU164" s="19"/>
      <c r="AV164" s="19"/>
      <c r="AW164" s="19"/>
      <c r="AX164" s="19"/>
      <c r="AY164" s="19"/>
      <c r="AZ164" s="15">
        <f t="shared" si="12"/>
        <v>44250000</v>
      </c>
      <c r="BA164" s="15">
        <f t="shared" si="13"/>
        <v>44250000</v>
      </c>
      <c r="BB164" t="str">
        <f t="shared" si="14"/>
        <v>OK</v>
      </c>
      <c r="BC164">
        <f t="shared" si="15"/>
        <v>2</v>
      </c>
      <c r="BE164" s="17"/>
    </row>
    <row r="165" spans="1:57" hidden="1">
      <c r="A165" s="17"/>
      <c r="B165" s="17" t="s">
        <v>19</v>
      </c>
      <c r="C165" s="17" t="s">
        <v>305</v>
      </c>
      <c r="D165" s="17" t="s">
        <v>283</v>
      </c>
      <c r="E165" s="17" t="s">
        <v>9</v>
      </c>
      <c r="F165" s="17" t="s">
        <v>175</v>
      </c>
      <c r="G165">
        <v>5811</v>
      </c>
      <c r="H165">
        <v>8</v>
      </c>
      <c r="I165" s="19">
        <v>7080000</v>
      </c>
      <c r="J165" s="15">
        <v>885000</v>
      </c>
      <c r="K165" s="17">
        <v>8</v>
      </c>
      <c r="L165" s="17"/>
      <c r="M165" s="17" t="s">
        <v>151</v>
      </c>
      <c r="N165" s="17" t="s">
        <v>157</v>
      </c>
      <c r="O165" s="17" t="s">
        <v>130</v>
      </c>
      <c r="P165" s="17" t="s">
        <v>326</v>
      </c>
      <c r="Q165" s="17" t="s">
        <v>66</v>
      </c>
      <c r="R165" s="17" t="s">
        <v>132</v>
      </c>
      <c r="S165" s="17">
        <v>1</v>
      </c>
      <c r="T165">
        <v>581101</v>
      </c>
      <c r="V165" s="17">
        <v>7</v>
      </c>
      <c r="W165" t="s">
        <v>327</v>
      </c>
      <c r="X165" s="20"/>
      <c r="Y165" s="20">
        <v>44634</v>
      </c>
      <c r="Z165" s="21">
        <v>18</v>
      </c>
      <c r="AA165" s="14">
        <v>44652</v>
      </c>
      <c r="AB165" s="20">
        <v>44594</v>
      </c>
      <c r="AC165" s="21">
        <v>15</v>
      </c>
      <c r="AD165" s="14">
        <v>44609</v>
      </c>
      <c r="AE165" s="20">
        <v>44610</v>
      </c>
      <c r="AF165" s="21">
        <v>15</v>
      </c>
      <c r="AG165" s="14">
        <v>44625</v>
      </c>
      <c r="AH165" s="20">
        <v>44627</v>
      </c>
      <c r="AI165" s="21">
        <v>30</v>
      </c>
      <c r="AJ165" s="14">
        <v>44657</v>
      </c>
      <c r="AK165" s="21">
        <v>9</v>
      </c>
      <c r="AL165" s="14">
        <v>44932</v>
      </c>
      <c r="AM165" s="14">
        <v>44992</v>
      </c>
      <c r="AN165" s="19"/>
      <c r="AO165" s="19"/>
      <c r="AP165" s="19"/>
      <c r="AQ165" s="19">
        <v>708000</v>
      </c>
      <c r="AR165" s="19"/>
      <c r="AS165" s="19"/>
      <c r="AT165" s="19">
        <v>6372000</v>
      </c>
      <c r="AU165" s="19"/>
      <c r="AV165" s="19"/>
      <c r="AW165" s="19"/>
      <c r="AX165" s="19"/>
      <c r="AY165" s="19"/>
      <c r="AZ165" s="15">
        <f t="shared" si="12"/>
        <v>7080000</v>
      </c>
      <c r="BA165" s="15">
        <f t="shared" si="13"/>
        <v>7080000</v>
      </c>
      <c r="BB165" t="str">
        <f t="shared" si="14"/>
        <v>OK</v>
      </c>
      <c r="BC165">
        <f t="shared" si="15"/>
        <v>2</v>
      </c>
      <c r="BE165" s="17"/>
    </row>
    <row r="166" spans="1:57" hidden="1">
      <c r="A166" s="17"/>
      <c r="B166" s="17" t="s">
        <v>19</v>
      </c>
      <c r="C166" s="17" t="s">
        <v>279</v>
      </c>
      <c r="D166" s="17" t="s">
        <v>283</v>
      </c>
      <c r="E166" s="17" t="s">
        <v>9</v>
      </c>
      <c r="F166" s="17" t="s">
        <v>175</v>
      </c>
      <c r="G166">
        <v>5811</v>
      </c>
      <c r="H166">
        <v>8</v>
      </c>
      <c r="I166" s="19">
        <v>7080000</v>
      </c>
      <c r="J166" s="15">
        <v>885000</v>
      </c>
      <c r="K166" s="17">
        <v>8</v>
      </c>
      <c r="L166" s="17"/>
      <c r="M166" s="17" t="s">
        <v>151</v>
      </c>
      <c r="N166" s="17" t="s">
        <v>157</v>
      </c>
      <c r="O166" s="17" t="s">
        <v>130</v>
      </c>
      <c r="P166" s="17" t="s">
        <v>326</v>
      </c>
      <c r="Q166" s="17" t="s">
        <v>66</v>
      </c>
      <c r="R166" s="17" t="s">
        <v>132</v>
      </c>
      <c r="S166" s="17">
        <v>1</v>
      </c>
      <c r="T166">
        <v>581101</v>
      </c>
      <c r="V166" s="17">
        <v>7</v>
      </c>
      <c r="W166" t="s">
        <v>327</v>
      </c>
      <c r="X166" s="20"/>
      <c r="Y166" s="20">
        <v>44634</v>
      </c>
      <c r="Z166" s="21">
        <v>18</v>
      </c>
      <c r="AA166" s="14">
        <v>44652</v>
      </c>
      <c r="AB166" s="20">
        <v>44594</v>
      </c>
      <c r="AC166" s="21">
        <v>15</v>
      </c>
      <c r="AD166" s="14">
        <v>44609</v>
      </c>
      <c r="AE166" s="20">
        <v>44610</v>
      </c>
      <c r="AF166" s="21">
        <v>15</v>
      </c>
      <c r="AG166" s="14">
        <v>44625</v>
      </c>
      <c r="AH166" s="20">
        <v>44627</v>
      </c>
      <c r="AI166" s="21">
        <v>30</v>
      </c>
      <c r="AJ166" s="14">
        <v>44657</v>
      </c>
      <c r="AK166" s="21">
        <v>9</v>
      </c>
      <c r="AL166" s="14">
        <v>44932</v>
      </c>
      <c r="AM166" s="14">
        <v>44992</v>
      </c>
      <c r="AN166" s="19"/>
      <c r="AO166" s="19"/>
      <c r="AP166" s="19"/>
      <c r="AQ166" s="19">
        <v>708000</v>
      </c>
      <c r="AR166" s="19"/>
      <c r="AS166" s="19"/>
      <c r="AT166" s="19">
        <v>6372000</v>
      </c>
      <c r="AU166" s="19"/>
      <c r="AV166" s="19"/>
      <c r="AW166" s="19"/>
      <c r="AX166" s="19"/>
      <c r="AY166" s="19"/>
      <c r="AZ166" s="15">
        <f t="shared" si="12"/>
        <v>7080000</v>
      </c>
      <c r="BA166" s="15">
        <f t="shared" si="13"/>
        <v>7080000</v>
      </c>
      <c r="BB166" t="str">
        <f t="shared" si="14"/>
        <v>OK</v>
      </c>
      <c r="BC166">
        <f t="shared" si="15"/>
        <v>2</v>
      </c>
      <c r="BE166" s="17"/>
    </row>
    <row r="167" spans="1:57" hidden="1">
      <c r="A167" s="17"/>
      <c r="B167" s="17" t="s">
        <v>19</v>
      </c>
      <c r="C167" s="17" t="s">
        <v>306</v>
      </c>
      <c r="D167" s="17" t="s">
        <v>283</v>
      </c>
      <c r="E167" s="17" t="s">
        <v>9</v>
      </c>
      <c r="F167" s="17" t="s">
        <v>175</v>
      </c>
      <c r="G167">
        <v>5811</v>
      </c>
      <c r="H167">
        <v>8</v>
      </c>
      <c r="I167" s="19">
        <v>7080000</v>
      </c>
      <c r="J167" s="15">
        <v>885000</v>
      </c>
      <c r="K167" s="17">
        <v>8</v>
      </c>
      <c r="L167" s="17"/>
      <c r="M167" s="17" t="s">
        <v>151</v>
      </c>
      <c r="N167" s="17" t="s">
        <v>157</v>
      </c>
      <c r="O167" s="17" t="s">
        <v>130</v>
      </c>
      <c r="P167" s="17" t="s">
        <v>326</v>
      </c>
      <c r="Q167" s="17" t="s">
        <v>66</v>
      </c>
      <c r="R167" s="17" t="s">
        <v>132</v>
      </c>
      <c r="S167" s="17">
        <v>1</v>
      </c>
      <c r="T167">
        <v>581101</v>
      </c>
      <c r="V167" s="17">
        <v>7</v>
      </c>
      <c r="W167" t="s">
        <v>327</v>
      </c>
      <c r="X167" s="20"/>
      <c r="Y167" s="20">
        <v>44634</v>
      </c>
      <c r="Z167" s="21">
        <v>18</v>
      </c>
      <c r="AA167" s="14">
        <v>44652</v>
      </c>
      <c r="AB167" s="20">
        <v>44594</v>
      </c>
      <c r="AC167" s="21">
        <v>15</v>
      </c>
      <c r="AD167" s="14">
        <v>44609</v>
      </c>
      <c r="AE167" s="20">
        <v>44610</v>
      </c>
      <c r="AF167" s="21">
        <v>15</v>
      </c>
      <c r="AG167" s="14">
        <v>44625</v>
      </c>
      <c r="AH167" s="20">
        <v>44627</v>
      </c>
      <c r="AI167" s="21">
        <v>30</v>
      </c>
      <c r="AJ167" s="14">
        <v>44657</v>
      </c>
      <c r="AK167" s="21">
        <v>9</v>
      </c>
      <c r="AL167" s="14">
        <v>44932</v>
      </c>
      <c r="AM167" s="14">
        <v>44992</v>
      </c>
      <c r="AN167" s="19"/>
      <c r="AO167" s="19"/>
      <c r="AP167" s="19"/>
      <c r="AQ167" s="19">
        <v>708000</v>
      </c>
      <c r="AR167" s="19"/>
      <c r="AS167" s="19"/>
      <c r="AT167" s="19">
        <v>6372000</v>
      </c>
      <c r="AU167" s="19"/>
      <c r="AV167" s="19"/>
      <c r="AW167" s="19"/>
      <c r="AX167" s="19"/>
      <c r="AY167" s="19"/>
      <c r="AZ167" s="15">
        <f t="shared" si="12"/>
        <v>7080000</v>
      </c>
      <c r="BA167" s="15">
        <f t="shared" si="13"/>
        <v>7080000</v>
      </c>
      <c r="BB167" t="str">
        <f t="shared" si="14"/>
        <v>OK</v>
      </c>
      <c r="BC167">
        <f t="shared" si="15"/>
        <v>2</v>
      </c>
      <c r="BE167" s="17"/>
    </row>
    <row r="168" spans="1:57" hidden="1">
      <c r="A168" s="17"/>
      <c r="B168" s="17" t="s">
        <v>19</v>
      </c>
      <c r="C168" s="17" t="s">
        <v>307</v>
      </c>
      <c r="D168" s="17" t="s">
        <v>283</v>
      </c>
      <c r="E168" s="17" t="s">
        <v>9</v>
      </c>
      <c r="F168" s="17" t="s">
        <v>175</v>
      </c>
      <c r="G168">
        <v>5811</v>
      </c>
      <c r="H168">
        <v>13</v>
      </c>
      <c r="I168" s="19">
        <v>11505000</v>
      </c>
      <c r="J168" s="15">
        <v>885000</v>
      </c>
      <c r="K168" s="17">
        <v>13</v>
      </c>
      <c r="L168" s="17"/>
      <c r="M168" s="17" t="s">
        <v>151</v>
      </c>
      <c r="N168" s="17" t="s">
        <v>157</v>
      </c>
      <c r="O168" s="17" t="s">
        <v>130</v>
      </c>
      <c r="P168" s="17" t="s">
        <v>326</v>
      </c>
      <c r="Q168" s="17" t="s">
        <v>66</v>
      </c>
      <c r="R168" s="17" t="s">
        <v>132</v>
      </c>
      <c r="S168" s="17">
        <v>1</v>
      </c>
      <c r="T168">
        <v>581101</v>
      </c>
      <c r="V168" s="17">
        <v>7</v>
      </c>
      <c r="W168" t="s">
        <v>327</v>
      </c>
      <c r="X168" s="20"/>
      <c r="Y168" s="20">
        <v>44634</v>
      </c>
      <c r="Z168" s="21">
        <v>18</v>
      </c>
      <c r="AA168" s="14">
        <v>44652</v>
      </c>
      <c r="AB168" s="20">
        <v>44594</v>
      </c>
      <c r="AC168" s="21">
        <v>15</v>
      </c>
      <c r="AD168" s="14">
        <v>44609</v>
      </c>
      <c r="AE168" s="20">
        <v>44610</v>
      </c>
      <c r="AF168" s="21">
        <v>15</v>
      </c>
      <c r="AG168" s="14">
        <v>44625</v>
      </c>
      <c r="AH168" s="20">
        <v>44627</v>
      </c>
      <c r="AI168" s="21">
        <v>30</v>
      </c>
      <c r="AJ168" s="14">
        <v>44657</v>
      </c>
      <c r="AK168" s="21">
        <v>9</v>
      </c>
      <c r="AL168" s="14">
        <v>44932</v>
      </c>
      <c r="AM168" s="14">
        <v>44992</v>
      </c>
      <c r="AN168" s="19"/>
      <c r="AO168" s="19"/>
      <c r="AP168" s="19"/>
      <c r="AQ168" s="19">
        <v>1150500</v>
      </c>
      <c r="AR168" s="19"/>
      <c r="AS168" s="19"/>
      <c r="AT168" s="19">
        <v>10354500</v>
      </c>
      <c r="AU168" s="19"/>
      <c r="AV168" s="19"/>
      <c r="AW168" s="19"/>
      <c r="AX168" s="19"/>
      <c r="AY168" s="19"/>
      <c r="AZ168" s="15">
        <f t="shared" si="12"/>
        <v>11505000</v>
      </c>
      <c r="BA168" s="15">
        <f t="shared" si="13"/>
        <v>11505000</v>
      </c>
      <c r="BB168" t="str">
        <f t="shared" si="14"/>
        <v>OK</v>
      </c>
      <c r="BC168">
        <f t="shared" si="15"/>
        <v>2</v>
      </c>
      <c r="BE168" s="17"/>
    </row>
    <row r="169" spans="1:57" hidden="1">
      <c r="A169" s="17"/>
      <c r="B169" s="17" t="s">
        <v>19</v>
      </c>
      <c r="C169" s="17" t="s">
        <v>290</v>
      </c>
      <c r="D169" s="17" t="s">
        <v>291</v>
      </c>
      <c r="E169" s="17" t="s">
        <v>9</v>
      </c>
      <c r="F169" s="17" t="s">
        <v>175</v>
      </c>
      <c r="G169">
        <v>5811</v>
      </c>
      <c r="H169">
        <v>13</v>
      </c>
      <c r="I169" s="19">
        <v>11505000</v>
      </c>
      <c r="J169" s="15">
        <v>885000</v>
      </c>
      <c r="K169" s="17">
        <v>13</v>
      </c>
      <c r="L169" s="17"/>
      <c r="M169" s="17" t="s">
        <v>151</v>
      </c>
      <c r="N169" s="17" t="s">
        <v>157</v>
      </c>
      <c r="O169" s="17" t="s">
        <v>130</v>
      </c>
      <c r="P169" s="17" t="s">
        <v>326</v>
      </c>
      <c r="Q169" s="17" t="s">
        <v>66</v>
      </c>
      <c r="R169" s="17" t="s">
        <v>132</v>
      </c>
      <c r="S169" s="17">
        <v>1</v>
      </c>
      <c r="T169">
        <v>581101</v>
      </c>
      <c r="V169" s="17">
        <v>9</v>
      </c>
      <c r="W169" t="s">
        <v>328</v>
      </c>
      <c r="X169" s="20"/>
      <c r="Y169" s="20">
        <v>44634</v>
      </c>
      <c r="Z169" s="21">
        <v>18</v>
      </c>
      <c r="AA169" s="14">
        <v>44652</v>
      </c>
      <c r="AB169" s="20">
        <v>44594</v>
      </c>
      <c r="AC169" s="21">
        <v>15</v>
      </c>
      <c r="AD169" s="14">
        <v>44609</v>
      </c>
      <c r="AE169" s="20">
        <v>44610</v>
      </c>
      <c r="AF169" s="21">
        <v>15</v>
      </c>
      <c r="AG169" s="14">
        <v>44625</v>
      </c>
      <c r="AH169" s="20">
        <v>44627</v>
      </c>
      <c r="AI169" s="21">
        <v>30</v>
      </c>
      <c r="AJ169" s="14">
        <v>44657</v>
      </c>
      <c r="AK169" s="21">
        <v>9</v>
      </c>
      <c r="AL169" s="14">
        <v>44932</v>
      </c>
      <c r="AM169" s="14">
        <v>44992</v>
      </c>
      <c r="AN169" s="19"/>
      <c r="AO169" s="19"/>
      <c r="AP169" s="19"/>
      <c r="AQ169" s="19">
        <v>1150500</v>
      </c>
      <c r="AR169" s="19"/>
      <c r="AS169" s="19"/>
      <c r="AT169" s="19">
        <v>10354500</v>
      </c>
      <c r="AU169" s="19"/>
      <c r="AV169" s="19"/>
      <c r="AW169" s="19"/>
      <c r="AX169" s="19"/>
      <c r="AY169" s="19"/>
      <c r="AZ169" s="15">
        <f t="shared" si="12"/>
        <v>11505000</v>
      </c>
      <c r="BA169" s="15">
        <f t="shared" si="13"/>
        <v>11505000</v>
      </c>
      <c r="BB169" t="str">
        <f t="shared" si="14"/>
        <v>OK</v>
      </c>
      <c r="BC169">
        <f t="shared" si="15"/>
        <v>2</v>
      </c>
      <c r="BE169" s="17"/>
    </row>
    <row r="170" spans="1:57" hidden="1">
      <c r="A170" s="17"/>
      <c r="B170" s="17" t="s">
        <v>19</v>
      </c>
      <c r="C170" s="17" t="s">
        <v>309</v>
      </c>
      <c r="D170" s="17" t="s">
        <v>291</v>
      </c>
      <c r="E170" s="17" t="s">
        <v>9</v>
      </c>
      <c r="F170" s="17" t="s">
        <v>175</v>
      </c>
      <c r="G170">
        <v>5811</v>
      </c>
      <c r="H170">
        <v>8</v>
      </c>
      <c r="I170" s="19">
        <v>7080000</v>
      </c>
      <c r="J170" s="15">
        <v>885000</v>
      </c>
      <c r="K170" s="17">
        <v>8</v>
      </c>
      <c r="L170" s="17"/>
      <c r="M170" s="17" t="s">
        <v>151</v>
      </c>
      <c r="N170" s="17" t="s">
        <v>157</v>
      </c>
      <c r="O170" s="17" t="s">
        <v>130</v>
      </c>
      <c r="P170" s="17" t="s">
        <v>326</v>
      </c>
      <c r="Q170" s="17" t="s">
        <v>66</v>
      </c>
      <c r="R170" s="17" t="s">
        <v>132</v>
      </c>
      <c r="S170" s="17">
        <v>1</v>
      </c>
      <c r="T170">
        <v>581101</v>
      </c>
      <c r="V170" s="17">
        <v>9</v>
      </c>
      <c r="W170" t="s">
        <v>328</v>
      </c>
      <c r="X170" s="20"/>
      <c r="Y170" s="20">
        <v>44634</v>
      </c>
      <c r="Z170" s="21">
        <v>18</v>
      </c>
      <c r="AA170" s="14">
        <v>44652</v>
      </c>
      <c r="AB170" s="20">
        <v>44594</v>
      </c>
      <c r="AC170" s="21">
        <v>15</v>
      </c>
      <c r="AD170" s="14">
        <v>44609</v>
      </c>
      <c r="AE170" s="20">
        <v>44610</v>
      </c>
      <c r="AF170" s="21">
        <v>15</v>
      </c>
      <c r="AG170" s="14">
        <v>44625</v>
      </c>
      <c r="AH170" s="20">
        <v>44627</v>
      </c>
      <c r="AI170" s="21">
        <v>30</v>
      </c>
      <c r="AJ170" s="14">
        <v>44657</v>
      </c>
      <c r="AK170" s="21">
        <v>9</v>
      </c>
      <c r="AL170" s="14">
        <v>44932</v>
      </c>
      <c r="AM170" s="14">
        <v>44992</v>
      </c>
      <c r="AN170" s="19"/>
      <c r="AO170" s="19"/>
      <c r="AP170" s="19"/>
      <c r="AQ170" s="19">
        <v>708000</v>
      </c>
      <c r="AR170" s="19"/>
      <c r="AS170" s="19"/>
      <c r="AT170" s="19">
        <v>6372000</v>
      </c>
      <c r="AU170" s="19"/>
      <c r="AV170" s="19"/>
      <c r="AW170" s="19"/>
      <c r="AX170" s="19"/>
      <c r="AY170" s="19"/>
      <c r="AZ170" s="15">
        <f t="shared" si="12"/>
        <v>7080000</v>
      </c>
      <c r="BA170" s="15">
        <f t="shared" si="13"/>
        <v>7080000</v>
      </c>
      <c r="BB170" t="str">
        <f t="shared" si="14"/>
        <v>OK</v>
      </c>
      <c r="BC170">
        <f t="shared" si="15"/>
        <v>2</v>
      </c>
      <c r="BE170" s="17"/>
    </row>
    <row r="171" spans="1:57" hidden="1">
      <c r="A171" s="17"/>
      <c r="B171" s="17" t="s">
        <v>19</v>
      </c>
      <c r="C171" s="17" t="s">
        <v>292</v>
      </c>
      <c r="D171" s="17" t="s">
        <v>291</v>
      </c>
      <c r="E171" s="17" t="s">
        <v>9</v>
      </c>
      <c r="F171" s="17" t="s">
        <v>175</v>
      </c>
      <c r="G171">
        <v>5811</v>
      </c>
      <c r="H171">
        <v>13</v>
      </c>
      <c r="I171" s="19">
        <v>11505000</v>
      </c>
      <c r="J171" s="15">
        <v>885000</v>
      </c>
      <c r="K171" s="17">
        <v>13</v>
      </c>
      <c r="L171" s="17"/>
      <c r="M171" s="17" t="s">
        <v>151</v>
      </c>
      <c r="N171" s="17" t="s">
        <v>157</v>
      </c>
      <c r="O171" s="17" t="s">
        <v>130</v>
      </c>
      <c r="P171" s="17" t="s">
        <v>326</v>
      </c>
      <c r="Q171" s="17" t="s">
        <v>66</v>
      </c>
      <c r="R171" s="17" t="s">
        <v>132</v>
      </c>
      <c r="S171" s="17">
        <v>1</v>
      </c>
      <c r="T171">
        <v>581101</v>
      </c>
      <c r="V171" s="17">
        <v>9</v>
      </c>
      <c r="W171" t="s">
        <v>328</v>
      </c>
      <c r="X171" s="20"/>
      <c r="Y171" s="20">
        <v>44634</v>
      </c>
      <c r="Z171" s="21">
        <v>18</v>
      </c>
      <c r="AA171" s="14">
        <v>44652</v>
      </c>
      <c r="AB171" s="20">
        <v>44594</v>
      </c>
      <c r="AC171" s="21">
        <v>15</v>
      </c>
      <c r="AD171" s="14">
        <v>44609</v>
      </c>
      <c r="AE171" s="20">
        <v>44610</v>
      </c>
      <c r="AF171" s="21">
        <v>15</v>
      </c>
      <c r="AG171" s="14">
        <v>44625</v>
      </c>
      <c r="AH171" s="20">
        <v>44627</v>
      </c>
      <c r="AI171" s="21">
        <v>30</v>
      </c>
      <c r="AJ171" s="14">
        <v>44657</v>
      </c>
      <c r="AK171" s="21">
        <v>9</v>
      </c>
      <c r="AL171" s="14">
        <v>44932</v>
      </c>
      <c r="AM171" s="14">
        <v>44992</v>
      </c>
      <c r="AN171" s="19"/>
      <c r="AO171" s="19"/>
      <c r="AP171" s="19"/>
      <c r="AQ171" s="19">
        <v>1150500</v>
      </c>
      <c r="AR171" s="19"/>
      <c r="AS171" s="19"/>
      <c r="AT171" s="19">
        <v>10354500</v>
      </c>
      <c r="AU171" s="19"/>
      <c r="AV171" s="19"/>
      <c r="AW171" s="19"/>
      <c r="AX171" s="19"/>
      <c r="AY171" s="19"/>
      <c r="AZ171" s="15">
        <f t="shared" si="12"/>
        <v>11505000</v>
      </c>
      <c r="BA171" s="15">
        <f t="shared" si="13"/>
        <v>11505000</v>
      </c>
      <c r="BB171" t="str">
        <f t="shared" si="14"/>
        <v>OK</v>
      </c>
      <c r="BC171">
        <f t="shared" si="15"/>
        <v>2</v>
      </c>
      <c r="BE171" s="17"/>
    </row>
    <row r="172" spans="1:57" hidden="1">
      <c r="A172" s="17"/>
      <c r="B172" s="17" t="s">
        <v>19</v>
      </c>
      <c r="C172" s="17" t="s">
        <v>310</v>
      </c>
      <c r="D172" s="17" t="s">
        <v>291</v>
      </c>
      <c r="E172" s="17" t="s">
        <v>9</v>
      </c>
      <c r="F172" s="17" t="s">
        <v>175</v>
      </c>
      <c r="G172">
        <v>5811</v>
      </c>
      <c r="H172">
        <v>13</v>
      </c>
      <c r="I172" s="19">
        <v>11505000</v>
      </c>
      <c r="J172" s="15">
        <v>885000</v>
      </c>
      <c r="K172" s="17">
        <v>13</v>
      </c>
      <c r="L172" s="17"/>
      <c r="M172" s="17" t="s">
        <v>151</v>
      </c>
      <c r="N172" s="17" t="s">
        <v>157</v>
      </c>
      <c r="O172" s="17" t="s">
        <v>130</v>
      </c>
      <c r="P172" s="17" t="s">
        <v>326</v>
      </c>
      <c r="Q172" s="17" t="s">
        <v>66</v>
      </c>
      <c r="R172" s="17" t="s">
        <v>132</v>
      </c>
      <c r="S172" s="17">
        <v>1</v>
      </c>
      <c r="T172">
        <v>581101</v>
      </c>
      <c r="V172" s="17">
        <v>9</v>
      </c>
      <c r="W172" t="s">
        <v>328</v>
      </c>
      <c r="X172" s="20"/>
      <c r="Y172" s="20">
        <v>44634</v>
      </c>
      <c r="Z172" s="21">
        <v>18</v>
      </c>
      <c r="AA172" s="14">
        <v>44652</v>
      </c>
      <c r="AB172" s="20">
        <v>44594</v>
      </c>
      <c r="AC172" s="21">
        <v>15</v>
      </c>
      <c r="AD172" s="14">
        <v>44609</v>
      </c>
      <c r="AE172" s="20">
        <v>44610</v>
      </c>
      <c r="AF172" s="21">
        <v>15</v>
      </c>
      <c r="AG172" s="14">
        <v>44625</v>
      </c>
      <c r="AH172" s="20">
        <v>44627</v>
      </c>
      <c r="AI172" s="21">
        <v>30</v>
      </c>
      <c r="AJ172" s="14">
        <v>44657</v>
      </c>
      <c r="AK172" s="21">
        <v>9</v>
      </c>
      <c r="AL172" s="14">
        <v>44932</v>
      </c>
      <c r="AM172" s="14">
        <v>44992</v>
      </c>
      <c r="AN172" s="19"/>
      <c r="AO172" s="19"/>
      <c r="AP172" s="19"/>
      <c r="AQ172" s="19">
        <v>1150500</v>
      </c>
      <c r="AR172" s="19"/>
      <c r="AS172" s="19"/>
      <c r="AT172" s="19">
        <v>10354500</v>
      </c>
      <c r="AU172" s="19"/>
      <c r="AV172" s="19"/>
      <c r="AW172" s="19"/>
      <c r="AX172" s="19"/>
      <c r="AY172" s="19"/>
      <c r="AZ172" s="15">
        <f t="shared" si="12"/>
        <v>11505000</v>
      </c>
      <c r="BA172" s="15">
        <f t="shared" si="13"/>
        <v>11505000</v>
      </c>
      <c r="BB172" t="str">
        <f t="shared" si="14"/>
        <v>OK</v>
      </c>
      <c r="BC172">
        <f t="shared" si="15"/>
        <v>2</v>
      </c>
      <c r="BE172" s="17"/>
    </row>
    <row r="173" spans="1:57" hidden="1">
      <c r="A173" s="17"/>
      <c r="B173" s="17" t="s">
        <v>19</v>
      </c>
      <c r="C173" s="17" t="s">
        <v>287</v>
      </c>
      <c r="D173" s="17" t="s">
        <v>288</v>
      </c>
      <c r="E173" s="17" t="s">
        <v>9</v>
      </c>
      <c r="F173" s="17" t="s">
        <v>175</v>
      </c>
      <c r="G173">
        <v>5811</v>
      </c>
      <c r="H173">
        <v>37</v>
      </c>
      <c r="I173" s="19">
        <v>32745000</v>
      </c>
      <c r="J173" s="15">
        <v>885000</v>
      </c>
      <c r="K173" s="17">
        <v>37</v>
      </c>
      <c r="L173" s="17"/>
      <c r="M173" s="17" t="s">
        <v>151</v>
      </c>
      <c r="N173" s="17" t="s">
        <v>157</v>
      </c>
      <c r="O173" s="17" t="s">
        <v>130</v>
      </c>
      <c r="P173" s="17" t="s">
        <v>326</v>
      </c>
      <c r="Q173" s="17" t="s">
        <v>66</v>
      </c>
      <c r="R173" s="17" t="s">
        <v>132</v>
      </c>
      <c r="S173" s="17">
        <v>1</v>
      </c>
      <c r="T173">
        <v>581101</v>
      </c>
      <c r="V173" s="17">
        <v>8</v>
      </c>
      <c r="W173" t="s">
        <v>329</v>
      </c>
      <c r="X173" s="20"/>
      <c r="Y173" s="20">
        <v>44634</v>
      </c>
      <c r="Z173" s="21">
        <v>18</v>
      </c>
      <c r="AA173" s="14">
        <v>44652</v>
      </c>
      <c r="AB173" s="20">
        <v>44594</v>
      </c>
      <c r="AC173" s="21">
        <v>15</v>
      </c>
      <c r="AD173" s="14">
        <v>44609</v>
      </c>
      <c r="AE173" s="20">
        <v>44610</v>
      </c>
      <c r="AF173" s="21">
        <v>15</v>
      </c>
      <c r="AG173" s="14">
        <v>44625</v>
      </c>
      <c r="AH173" s="20">
        <v>44627</v>
      </c>
      <c r="AI173" s="21">
        <v>30</v>
      </c>
      <c r="AJ173" s="14">
        <v>44657</v>
      </c>
      <c r="AK173" s="21">
        <v>9</v>
      </c>
      <c r="AL173" s="14">
        <v>44932</v>
      </c>
      <c r="AM173" s="14">
        <v>44992</v>
      </c>
      <c r="AN173" s="19"/>
      <c r="AO173" s="19"/>
      <c r="AP173" s="19"/>
      <c r="AQ173" s="19">
        <v>3274500</v>
      </c>
      <c r="AR173" s="19"/>
      <c r="AS173" s="19"/>
      <c r="AT173" s="19">
        <v>29470500</v>
      </c>
      <c r="AU173" s="19"/>
      <c r="AV173" s="19"/>
      <c r="AW173" s="19"/>
      <c r="AX173" s="19"/>
      <c r="AY173" s="19"/>
      <c r="AZ173" s="15">
        <f t="shared" si="12"/>
        <v>32745000</v>
      </c>
      <c r="BA173" s="15">
        <f t="shared" si="13"/>
        <v>32745000</v>
      </c>
      <c r="BB173" t="str">
        <f t="shared" si="14"/>
        <v>OK</v>
      </c>
      <c r="BC173">
        <f t="shared" si="15"/>
        <v>2</v>
      </c>
      <c r="BE173" s="17"/>
    </row>
    <row r="174" spans="1:57" hidden="1">
      <c r="A174" s="17"/>
      <c r="B174" s="17" t="s">
        <v>19</v>
      </c>
      <c r="C174" s="17" t="s">
        <v>312</v>
      </c>
      <c r="D174" s="17" t="s">
        <v>288</v>
      </c>
      <c r="E174" s="17" t="s">
        <v>9</v>
      </c>
      <c r="F174" s="17" t="s">
        <v>175</v>
      </c>
      <c r="G174">
        <v>5811</v>
      </c>
      <c r="H174">
        <v>8</v>
      </c>
      <c r="I174" s="19">
        <v>7080000</v>
      </c>
      <c r="J174" s="15">
        <v>885000</v>
      </c>
      <c r="K174" s="17">
        <v>8</v>
      </c>
      <c r="L174" s="17"/>
      <c r="M174" s="17" t="s">
        <v>151</v>
      </c>
      <c r="N174" s="17" t="s">
        <v>157</v>
      </c>
      <c r="O174" s="17" t="s">
        <v>130</v>
      </c>
      <c r="P174" s="17" t="s">
        <v>326</v>
      </c>
      <c r="Q174" s="17" t="s">
        <v>66</v>
      </c>
      <c r="R174" s="17" t="s">
        <v>132</v>
      </c>
      <c r="S174" s="17">
        <v>1</v>
      </c>
      <c r="T174">
        <v>581101</v>
      </c>
      <c r="V174" s="17">
        <v>8</v>
      </c>
      <c r="W174" t="s">
        <v>329</v>
      </c>
      <c r="X174" s="20"/>
      <c r="Y174" s="20">
        <v>44634</v>
      </c>
      <c r="Z174" s="21">
        <v>18</v>
      </c>
      <c r="AA174" s="14">
        <v>44652</v>
      </c>
      <c r="AB174" s="20">
        <v>44594</v>
      </c>
      <c r="AC174" s="21">
        <v>15</v>
      </c>
      <c r="AD174" s="14">
        <v>44609</v>
      </c>
      <c r="AE174" s="20">
        <v>44610</v>
      </c>
      <c r="AF174" s="21">
        <v>15</v>
      </c>
      <c r="AG174" s="14">
        <v>44625</v>
      </c>
      <c r="AH174" s="20">
        <v>44627</v>
      </c>
      <c r="AI174" s="21">
        <v>30</v>
      </c>
      <c r="AJ174" s="14">
        <v>44657</v>
      </c>
      <c r="AK174" s="21">
        <v>9</v>
      </c>
      <c r="AL174" s="14">
        <v>44932</v>
      </c>
      <c r="AM174" s="14">
        <v>44992</v>
      </c>
      <c r="AN174" s="19"/>
      <c r="AO174" s="19"/>
      <c r="AP174" s="19"/>
      <c r="AQ174" s="19">
        <v>708000</v>
      </c>
      <c r="AR174" s="19"/>
      <c r="AS174" s="19"/>
      <c r="AT174" s="19">
        <v>6372000</v>
      </c>
      <c r="AU174" s="19"/>
      <c r="AV174" s="19"/>
      <c r="AW174" s="19"/>
      <c r="AX174" s="19"/>
      <c r="AY174" s="19"/>
      <c r="AZ174" s="15">
        <f t="shared" si="12"/>
        <v>7080000</v>
      </c>
      <c r="BA174" s="15">
        <f t="shared" si="13"/>
        <v>7080000</v>
      </c>
      <c r="BB174" t="str">
        <f t="shared" si="14"/>
        <v>OK</v>
      </c>
      <c r="BC174">
        <f t="shared" si="15"/>
        <v>2</v>
      </c>
      <c r="BE174" s="17"/>
    </row>
    <row r="175" spans="1:57" hidden="1">
      <c r="A175" s="17"/>
      <c r="B175" s="17" t="s">
        <v>19</v>
      </c>
      <c r="C175" s="17" t="s">
        <v>302</v>
      </c>
      <c r="D175" s="17" t="s">
        <v>288</v>
      </c>
      <c r="E175" s="17" t="s">
        <v>9</v>
      </c>
      <c r="F175" s="17" t="s">
        <v>175</v>
      </c>
      <c r="G175">
        <v>5811</v>
      </c>
      <c r="H175">
        <v>13</v>
      </c>
      <c r="I175" s="19">
        <v>11505000</v>
      </c>
      <c r="J175" s="15">
        <v>885000</v>
      </c>
      <c r="K175" s="17">
        <v>13</v>
      </c>
      <c r="L175" s="17"/>
      <c r="M175" s="17" t="s">
        <v>151</v>
      </c>
      <c r="N175" s="17" t="s">
        <v>157</v>
      </c>
      <c r="O175" s="17" t="s">
        <v>130</v>
      </c>
      <c r="P175" s="17" t="s">
        <v>326</v>
      </c>
      <c r="Q175" s="17" t="s">
        <v>66</v>
      </c>
      <c r="R175" s="17" t="s">
        <v>132</v>
      </c>
      <c r="S175" s="17">
        <v>1</v>
      </c>
      <c r="T175">
        <v>581101</v>
      </c>
      <c r="V175" s="17">
        <v>8</v>
      </c>
      <c r="W175" t="s">
        <v>329</v>
      </c>
      <c r="X175" s="20"/>
      <c r="Y175" s="20">
        <v>44634</v>
      </c>
      <c r="Z175" s="21">
        <v>18</v>
      </c>
      <c r="AA175" s="14">
        <v>44652</v>
      </c>
      <c r="AB175" s="20">
        <v>44594</v>
      </c>
      <c r="AC175" s="21">
        <v>15</v>
      </c>
      <c r="AD175" s="14">
        <v>44609</v>
      </c>
      <c r="AE175" s="20">
        <v>44610</v>
      </c>
      <c r="AF175" s="21">
        <v>15</v>
      </c>
      <c r="AG175" s="14">
        <v>44625</v>
      </c>
      <c r="AH175" s="20">
        <v>44627</v>
      </c>
      <c r="AI175" s="21">
        <v>30</v>
      </c>
      <c r="AJ175" s="14">
        <v>44657</v>
      </c>
      <c r="AK175" s="21">
        <v>9</v>
      </c>
      <c r="AL175" s="14">
        <v>44932</v>
      </c>
      <c r="AM175" s="14">
        <v>44992</v>
      </c>
      <c r="AN175" s="19"/>
      <c r="AO175" s="19"/>
      <c r="AP175" s="19"/>
      <c r="AQ175" s="19">
        <v>1150500</v>
      </c>
      <c r="AR175" s="19"/>
      <c r="AS175" s="19"/>
      <c r="AT175" s="19">
        <v>10354500</v>
      </c>
      <c r="AU175" s="19"/>
      <c r="AV175" s="19"/>
      <c r="AW175" s="19"/>
      <c r="AX175" s="19"/>
      <c r="AY175" s="19"/>
      <c r="AZ175" s="15">
        <f t="shared" si="12"/>
        <v>11505000</v>
      </c>
      <c r="BA175" s="15">
        <f t="shared" si="13"/>
        <v>11505000</v>
      </c>
      <c r="BB175" t="str">
        <f t="shared" si="14"/>
        <v>OK</v>
      </c>
      <c r="BC175">
        <f t="shared" si="15"/>
        <v>2</v>
      </c>
      <c r="BE175" s="17"/>
    </row>
    <row r="176" spans="1:57" hidden="1">
      <c r="A176" s="17"/>
      <c r="B176" s="17" t="s">
        <v>19</v>
      </c>
      <c r="C176" s="17" t="s">
        <v>313</v>
      </c>
      <c r="D176" s="17" t="s">
        <v>288</v>
      </c>
      <c r="E176" s="17" t="s">
        <v>9</v>
      </c>
      <c r="F176" s="17" t="s">
        <v>175</v>
      </c>
      <c r="G176">
        <v>5811</v>
      </c>
      <c r="H176">
        <v>8</v>
      </c>
      <c r="I176" s="19">
        <v>7080000</v>
      </c>
      <c r="J176" s="15">
        <v>885000</v>
      </c>
      <c r="K176" s="17">
        <v>8</v>
      </c>
      <c r="L176" s="17"/>
      <c r="M176" s="17" t="s">
        <v>151</v>
      </c>
      <c r="N176" s="17" t="s">
        <v>157</v>
      </c>
      <c r="O176" s="17" t="s">
        <v>130</v>
      </c>
      <c r="P176" s="17" t="s">
        <v>326</v>
      </c>
      <c r="Q176" s="17" t="s">
        <v>66</v>
      </c>
      <c r="R176" s="17" t="s">
        <v>132</v>
      </c>
      <c r="S176" s="17">
        <v>1</v>
      </c>
      <c r="T176">
        <v>581101</v>
      </c>
      <c r="V176" s="17">
        <v>8</v>
      </c>
      <c r="W176" t="s">
        <v>329</v>
      </c>
      <c r="X176" s="20"/>
      <c r="Y176" s="20">
        <v>44634</v>
      </c>
      <c r="Z176" s="21">
        <v>18</v>
      </c>
      <c r="AA176" s="14">
        <v>44652</v>
      </c>
      <c r="AB176" s="20">
        <v>44594</v>
      </c>
      <c r="AC176" s="21">
        <v>15</v>
      </c>
      <c r="AD176" s="14">
        <v>44609</v>
      </c>
      <c r="AE176" s="20">
        <v>44610</v>
      </c>
      <c r="AF176" s="21">
        <v>15</v>
      </c>
      <c r="AG176" s="14">
        <v>44625</v>
      </c>
      <c r="AH176" s="20">
        <v>44627</v>
      </c>
      <c r="AI176" s="21">
        <v>30</v>
      </c>
      <c r="AJ176" s="14">
        <v>44657</v>
      </c>
      <c r="AK176" s="21">
        <v>9</v>
      </c>
      <c r="AL176" s="14">
        <v>44932</v>
      </c>
      <c r="AM176" s="14">
        <v>44992</v>
      </c>
      <c r="AN176" s="19"/>
      <c r="AO176" s="19"/>
      <c r="AP176" s="19"/>
      <c r="AQ176" s="19">
        <v>708000</v>
      </c>
      <c r="AR176" s="19"/>
      <c r="AS176" s="19"/>
      <c r="AT176" s="19">
        <v>6372000</v>
      </c>
      <c r="AU176" s="19"/>
      <c r="AV176" s="19"/>
      <c r="AW176" s="19"/>
      <c r="AX176" s="19"/>
      <c r="AY176" s="19"/>
      <c r="AZ176" s="15">
        <f t="shared" si="12"/>
        <v>7080000</v>
      </c>
      <c r="BA176" s="15">
        <f t="shared" si="13"/>
        <v>7080000</v>
      </c>
      <c r="BB176" t="str">
        <f t="shared" si="14"/>
        <v>OK</v>
      </c>
      <c r="BC176">
        <f t="shared" si="15"/>
        <v>2</v>
      </c>
      <c r="BE176" s="17"/>
    </row>
    <row r="177" spans="1:57" hidden="1">
      <c r="A177" s="17"/>
      <c r="B177" s="17" t="s">
        <v>19</v>
      </c>
      <c r="C177" s="17" t="s">
        <v>314</v>
      </c>
      <c r="D177" s="17" t="s">
        <v>288</v>
      </c>
      <c r="E177" s="17" t="s">
        <v>9</v>
      </c>
      <c r="F177" s="17" t="s">
        <v>175</v>
      </c>
      <c r="G177">
        <v>5811</v>
      </c>
      <c r="H177">
        <v>8</v>
      </c>
      <c r="I177" s="19">
        <v>7080000</v>
      </c>
      <c r="J177" s="15">
        <v>885000</v>
      </c>
      <c r="K177" s="17">
        <v>8</v>
      </c>
      <c r="L177" s="17"/>
      <c r="M177" s="17" t="s">
        <v>151</v>
      </c>
      <c r="N177" s="17" t="s">
        <v>157</v>
      </c>
      <c r="O177" s="17" t="s">
        <v>130</v>
      </c>
      <c r="P177" s="17" t="s">
        <v>326</v>
      </c>
      <c r="Q177" s="17" t="s">
        <v>66</v>
      </c>
      <c r="R177" s="17" t="s">
        <v>132</v>
      </c>
      <c r="S177" s="17">
        <v>1</v>
      </c>
      <c r="T177">
        <v>581101</v>
      </c>
      <c r="V177" s="17">
        <v>8</v>
      </c>
      <c r="W177" t="s">
        <v>329</v>
      </c>
      <c r="X177" s="20"/>
      <c r="Y177" s="20">
        <v>44634</v>
      </c>
      <c r="Z177" s="21">
        <v>18</v>
      </c>
      <c r="AA177" s="14">
        <v>44652</v>
      </c>
      <c r="AB177" s="20">
        <v>44594</v>
      </c>
      <c r="AC177" s="21">
        <v>15</v>
      </c>
      <c r="AD177" s="14">
        <v>44609</v>
      </c>
      <c r="AE177" s="20">
        <v>44610</v>
      </c>
      <c r="AF177" s="21">
        <v>15</v>
      </c>
      <c r="AG177" s="14">
        <v>44625</v>
      </c>
      <c r="AH177" s="20">
        <v>44627</v>
      </c>
      <c r="AI177" s="21">
        <v>30</v>
      </c>
      <c r="AJ177" s="14">
        <v>44657</v>
      </c>
      <c r="AK177" s="21">
        <v>9</v>
      </c>
      <c r="AL177" s="14">
        <v>44932</v>
      </c>
      <c r="AM177" s="14">
        <v>44992</v>
      </c>
      <c r="AN177" s="19"/>
      <c r="AO177" s="19"/>
      <c r="AP177" s="19"/>
      <c r="AQ177" s="19">
        <v>708000</v>
      </c>
      <c r="AR177" s="19"/>
      <c r="AS177" s="19"/>
      <c r="AT177" s="19">
        <v>6372000</v>
      </c>
      <c r="AU177" s="19"/>
      <c r="AV177" s="19"/>
      <c r="AW177" s="19"/>
      <c r="AX177" s="19"/>
      <c r="AY177" s="19"/>
      <c r="AZ177" s="15">
        <f t="shared" si="12"/>
        <v>7080000</v>
      </c>
      <c r="BA177" s="15">
        <f t="shared" si="13"/>
        <v>7080000</v>
      </c>
      <c r="BB177" t="str">
        <f t="shared" si="14"/>
        <v>OK</v>
      </c>
      <c r="BC177">
        <f t="shared" si="15"/>
        <v>2</v>
      </c>
      <c r="BE177" s="17"/>
    </row>
    <row r="178" spans="1:57" hidden="1">
      <c r="A178" s="17"/>
      <c r="B178" s="17" t="s">
        <v>19</v>
      </c>
      <c r="C178" s="17" t="s">
        <v>170</v>
      </c>
      <c r="D178" s="17" t="s">
        <v>283</v>
      </c>
      <c r="E178" s="17" t="s">
        <v>9</v>
      </c>
      <c r="F178" s="17" t="s">
        <v>175</v>
      </c>
      <c r="G178">
        <v>5811</v>
      </c>
      <c r="H178">
        <v>30</v>
      </c>
      <c r="I178" s="19">
        <v>26550000</v>
      </c>
      <c r="J178" s="15">
        <v>885000</v>
      </c>
      <c r="K178" s="17">
        <v>30</v>
      </c>
      <c r="L178" s="17"/>
      <c r="M178" s="17" t="s">
        <v>151</v>
      </c>
      <c r="N178" s="17" t="s">
        <v>157</v>
      </c>
      <c r="O178" s="17" t="s">
        <v>274</v>
      </c>
      <c r="P178" s="17" t="s">
        <v>330</v>
      </c>
      <c r="Q178" s="17" t="s">
        <v>65</v>
      </c>
      <c r="R178" s="17" t="s">
        <v>132</v>
      </c>
      <c r="S178" s="17">
        <v>2</v>
      </c>
      <c r="T178">
        <v>581102</v>
      </c>
      <c r="V178" s="17">
        <v>20</v>
      </c>
      <c r="W178" t="s">
        <v>331</v>
      </c>
      <c r="X178" s="17"/>
      <c r="Y178" s="20"/>
      <c r="Z178" s="21"/>
      <c r="AA178" s="14"/>
      <c r="AB178" s="20">
        <v>44662</v>
      </c>
      <c r="AC178" s="21">
        <v>15</v>
      </c>
      <c r="AD178" s="14">
        <v>44677</v>
      </c>
      <c r="AE178" s="20">
        <v>44678</v>
      </c>
      <c r="AF178" s="21">
        <v>15</v>
      </c>
      <c r="AG178" s="14">
        <v>44692</v>
      </c>
      <c r="AH178" s="20">
        <v>44694</v>
      </c>
      <c r="AI178" s="21">
        <v>30</v>
      </c>
      <c r="AJ178" s="14">
        <v>44725</v>
      </c>
      <c r="AK178" s="21">
        <v>9</v>
      </c>
      <c r="AL178" s="14">
        <v>44998</v>
      </c>
      <c r="AM178" s="14">
        <v>45059</v>
      </c>
      <c r="AN178" s="19"/>
      <c r="AO178" s="19"/>
      <c r="AP178" s="19"/>
      <c r="AQ178" s="19"/>
      <c r="AR178" s="19"/>
      <c r="AS178" s="19">
        <v>2655000</v>
      </c>
      <c r="AT178" s="19"/>
      <c r="AU178" s="19"/>
      <c r="AV178" s="19">
        <v>23895000</v>
      </c>
      <c r="AW178" s="19"/>
      <c r="AX178" s="19"/>
      <c r="AY178" s="19"/>
      <c r="AZ178" s="15">
        <f t="shared" si="12"/>
        <v>26550000</v>
      </c>
      <c r="BA178" s="15">
        <f t="shared" si="13"/>
        <v>26550000</v>
      </c>
      <c r="BB178" t="str">
        <f t="shared" si="14"/>
        <v>OK</v>
      </c>
      <c r="BC178">
        <f t="shared" si="15"/>
        <v>2</v>
      </c>
      <c r="BE178" s="17"/>
    </row>
    <row r="179" spans="1:57" hidden="1">
      <c r="A179" s="17"/>
      <c r="B179" s="17" t="s">
        <v>19</v>
      </c>
      <c r="C179" s="17" t="s">
        <v>282</v>
      </c>
      <c r="D179" s="17" t="s">
        <v>283</v>
      </c>
      <c r="E179" s="17" t="s">
        <v>10</v>
      </c>
      <c r="F179" s="17" t="s">
        <v>186</v>
      </c>
      <c r="G179">
        <v>5911</v>
      </c>
      <c r="H179">
        <v>76</v>
      </c>
      <c r="I179" s="19">
        <v>62168000</v>
      </c>
      <c r="J179" s="15">
        <v>818000</v>
      </c>
      <c r="K179" s="17"/>
      <c r="L179" s="17">
        <v>76</v>
      </c>
      <c r="M179" s="17" t="s">
        <v>151</v>
      </c>
      <c r="N179" s="17" t="s">
        <v>157</v>
      </c>
      <c r="O179" s="17" t="s">
        <v>130</v>
      </c>
      <c r="P179" s="17" t="s">
        <v>332</v>
      </c>
      <c r="Q179" s="17" t="s">
        <v>66</v>
      </c>
      <c r="R179" s="17" t="s">
        <v>132</v>
      </c>
      <c r="S179" s="17">
        <v>1</v>
      </c>
      <c r="T179">
        <v>591101</v>
      </c>
      <c r="V179" s="17">
        <v>3</v>
      </c>
      <c r="W179" t="s">
        <v>333</v>
      </c>
      <c r="X179" s="20"/>
      <c r="Y179" s="20">
        <v>44634</v>
      </c>
      <c r="Z179" s="21">
        <v>18</v>
      </c>
      <c r="AA179" s="14">
        <v>44652</v>
      </c>
      <c r="AB179" s="20">
        <v>44585</v>
      </c>
      <c r="AC179" s="21">
        <v>15</v>
      </c>
      <c r="AD179" s="14">
        <v>44600</v>
      </c>
      <c r="AE179" s="20">
        <v>44601</v>
      </c>
      <c r="AF179" s="21">
        <v>15</v>
      </c>
      <c r="AG179" s="14">
        <v>44616</v>
      </c>
      <c r="AH179" s="20">
        <v>44617</v>
      </c>
      <c r="AI179" s="21">
        <v>30</v>
      </c>
      <c r="AJ179" s="14">
        <v>44647</v>
      </c>
      <c r="AK179" s="21">
        <v>9</v>
      </c>
      <c r="AL179" s="14">
        <v>44922</v>
      </c>
      <c r="AM179" s="14">
        <v>44982</v>
      </c>
      <c r="AN179" s="19"/>
      <c r="AO179" s="19"/>
      <c r="AP179" s="19">
        <v>6216800</v>
      </c>
      <c r="AQ179" s="19"/>
      <c r="AR179" s="19"/>
      <c r="AS179" s="19">
        <v>55951200</v>
      </c>
      <c r="AT179" s="19"/>
      <c r="AU179" s="19"/>
      <c r="AV179" s="19"/>
      <c r="AW179" s="19"/>
      <c r="AX179" s="19"/>
      <c r="AY179" s="19"/>
      <c r="AZ179" s="15">
        <f t="shared" si="12"/>
        <v>62168000</v>
      </c>
      <c r="BA179" s="15">
        <f t="shared" si="13"/>
        <v>62168000</v>
      </c>
      <c r="BB179" t="str">
        <f t="shared" si="14"/>
        <v>OK</v>
      </c>
      <c r="BC179">
        <f t="shared" si="15"/>
        <v>2</v>
      </c>
      <c r="BE179" s="17"/>
    </row>
    <row r="180" spans="1:57" hidden="1">
      <c r="A180" s="17"/>
      <c r="B180" s="17" t="s">
        <v>19</v>
      </c>
      <c r="C180" s="17" t="s">
        <v>286</v>
      </c>
      <c r="D180" s="17" t="s">
        <v>283</v>
      </c>
      <c r="E180" s="17" t="s">
        <v>10</v>
      </c>
      <c r="F180" s="17" t="s">
        <v>186</v>
      </c>
      <c r="G180">
        <v>5911</v>
      </c>
      <c r="H180">
        <v>143</v>
      </c>
      <c r="I180" s="19">
        <v>116974000</v>
      </c>
      <c r="J180" s="15">
        <v>818000</v>
      </c>
      <c r="K180" s="17"/>
      <c r="L180" s="17">
        <v>143</v>
      </c>
      <c r="M180" s="17" t="s">
        <v>151</v>
      </c>
      <c r="N180" s="17" t="s">
        <v>157</v>
      </c>
      <c r="O180" s="17" t="s">
        <v>130</v>
      </c>
      <c r="P180" s="17" t="s">
        <v>332</v>
      </c>
      <c r="Q180" s="17" t="s">
        <v>66</v>
      </c>
      <c r="R180" s="17" t="s">
        <v>132</v>
      </c>
      <c r="S180" s="17">
        <v>1</v>
      </c>
      <c r="T180">
        <v>591101</v>
      </c>
      <c r="V180" s="17">
        <v>2</v>
      </c>
      <c r="W180" t="s">
        <v>334</v>
      </c>
      <c r="X180" s="20"/>
      <c r="Y180" s="20">
        <v>44634</v>
      </c>
      <c r="Z180" s="21">
        <v>18</v>
      </c>
      <c r="AA180" s="14">
        <v>44652</v>
      </c>
      <c r="AB180" s="20">
        <v>44585</v>
      </c>
      <c r="AC180" s="21">
        <v>15</v>
      </c>
      <c r="AD180" s="14">
        <v>44600</v>
      </c>
      <c r="AE180" s="20">
        <v>44601</v>
      </c>
      <c r="AF180" s="21">
        <v>15</v>
      </c>
      <c r="AG180" s="14">
        <v>44616</v>
      </c>
      <c r="AH180" s="20">
        <v>44617</v>
      </c>
      <c r="AI180" s="21">
        <v>30</v>
      </c>
      <c r="AJ180" s="14">
        <v>44647</v>
      </c>
      <c r="AK180" s="21">
        <v>9</v>
      </c>
      <c r="AL180" s="14">
        <v>44922</v>
      </c>
      <c r="AM180" s="14">
        <v>44982</v>
      </c>
      <c r="AN180" s="19"/>
      <c r="AO180" s="19"/>
      <c r="AP180" s="19">
        <v>11697400</v>
      </c>
      <c r="AQ180" s="19"/>
      <c r="AR180" s="19"/>
      <c r="AS180" s="19">
        <v>105276600</v>
      </c>
      <c r="AT180" s="19"/>
      <c r="AU180" s="19"/>
      <c r="AV180" s="19"/>
      <c r="AW180" s="19"/>
      <c r="AX180" s="19"/>
      <c r="AY180" s="19"/>
      <c r="AZ180" s="15">
        <f t="shared" si="12"/>
        <v>116974000</v>
      </c>
      <c r="BA180" s="15">
        <f t="shared" si="13"/>
        <v>116974000</v>
      </c>
      <c r="BB180" t="str">
        <f t="shared" si="14"/>
        <v>OK</v>
      </c>
      <c r="BC180">
        <f t="shared" si="15"/>
        <v>2</v>
      </c>
      <c r="BE180" s="17"/>
    </row>
    <row r="181" spans="1:57" hidden="1">
      <c r="A181" s="17"/>
      <c r="B181" s="17" t="s">
        <v>19</v>
      </c>
      <c r="C181" s="17" t="s">
        <v>305</v>
      </c>
      <c r="D181" s="17" t="s">
        <v>283</v>
      </c>
      <c r="E181" s="17" t="s">
        <v>10</v>
      </c>
      <c r="F181" s="17" t="s">
        <v>186</v>
      </c>
      <c r="G181">
        <v>5911</v>
      </c>
      <c r="H181">
        <v>14</v>
      </c>
      <c r="I181" s="19">
        <v>11452000</v>
      </c>
      <c r="J181" s="15">
        <v>818000</v>
      </c>
      <c r="K181" s="17"/>
      <c r="L181" s="17">
        <v>14</v>
      </c>
      <c r="M181" s="17" t="s">
        <v>151</v>
      </c>
      <c r="N181" s="17" t="s">
        <v>157</v>
      </c>
      <c r="O181" s="17" t="s">
        <v>130</v>
      </c>
      <c r="P181" s="17" t="s">
        <v>332</v>
      </c>
      <c r="Q181" s="17" t="s">
        <v>66</v>
      </c>
      <c r="R181" s="17" t="s">
        <v>132</v>
      </c>
      <c r="S181" s="17">
        <v>1</v>
      </c>
      <c r="T181">
        <v>591101</v>
      </c>
      <c r="V181" s="17">
        <v>2</v>
      </c>
      <c r="W181" t="s">
        <v>334</v>
      </c>
      <c r="X181" s="20"/>
      <c r="Y181" s="20">
        <v>44634</v>
      </c>
      <c r="Z181" s="21">
        <v>18</v>
      </c>
      <c r="AA181" s="14">
        <v>44652</v>
      </c>
      <c r="AB181" s="20">
        <v>44585</v>
      </c>
      <c r="AC181" s="21">
        <v>15</v>
      </c>
      <c r="AD181" s="14">
        <v>44600</v>
      </c>
      <c r="AE181" s="20">
        <v>44601</v>
      </c>
      <c r="AF181" s="21">
        <v>15</v>
      </c>
      <c r="AG181" s="14">
        <v>44616</v>
      </c>
      <c r="AH181" s="20">
        <v>44617</v>
      </c>
      <c r="AI181" s="21">
        <v>30</v>
      </c>
      <c r="AJ181" s="14">
        <v>44647</v>
      </c>
      <c r="AK181" s="21">
        <v>9</v>
      </c>
      <c r="AL181" s="14">
        <v>44922</v>
      </c>
      <c r="AM181" s="14">
        <v>44982</v>
      </c>
      <c r="AN181" s="19"/>
      <c r="AO181" s="19"/>
      <c r="AP181" s="19">
        <v>1145200</v>
      </c>
      <c r="AQ181" s="19"/>
      <c r="AR181" s="19"/>
      <c r="AS181" s="19">
        <v>10306800</v>
      </c>
      <c r="AT181" s="19"/>
      <c r="AU181" s="19"/>
      <c r="AV181" s="19"/>
      <c r="AW181" s="19"/>
      <c r="AX181" s="19"/>
      <c r="AY181" s="19"/>
      <c r="AZ181" s="15">
        <f t="shared" si="12"/>
        <v>11452000</v>
      </c>
      <c r="BA181" s="15">
        <f t="shared" si="13"/>
        <v>11452000</v>
      </c>
      <c r="BB181" t="str">
        <f t="shared" si="14"/>
        <v>OK</v>
      </c>
      <c r="BC181">
        <f t="shared" si="15"/>
        <v>2</v>
      </c>
      <c r="BE181" s="17"/>
    </row>
    <row r="182" spans="1:57" hidden="1">
      <c r="A182" s="17"/>
      <c r="B182" s="17" t="s">
        <v>19</v>
      </c>
      <c r="C182" s="17" t="s">
        <v>279</v>
      </c>
      <c r="D182" s="17" t="s">
        <v>283</v>
      </c>
      <c r="E182" s="17" t="s">
        <v>10</v>
      </c>
      <c r="F182" s="17" t="s">
        <v>186</v>
      </c>
      <c r="G182">
        <v>5911</v>
      </c>
      <c r="H182">
        <v>12</v>
      </c>
      <c r="I182" s="19">
        <v>9816000</v>
      </c>
      <c r="J182" s="15">
        <v>818000</v>
      </c>
      <c r="K182" s="17"/>
      <c r="L182" s="17">
        <v>12</v>
      </c>
      <c r="M182" s="17" t="s">
        <v>151</v>
      </c>
      <c r="N182" s="17" t="s">
        <v>157</v>
      </c>
      <c r="O182" s="17" t="s">
        <v>130</v>
      </c>
      <c r="P182" s="17" t="s">
        <v>332</v>
      </c>
      <c r="Q182" s="17" t="s">
        <v>66</v>
      </c>
      <c r="R182" s="17" t="s">
        <v>132</v>
      </c>
      <c r="S182" s="17">
        <v>1</v>
      </c>
      <c r="T182">
        <v>591101</v>
      </c>
      <c r="V182" s="17">
        <v>3</v>
      </c>
      <c r="W182" t="s">
        <v>333</v>
      </c>
      <c r="X182" s="20"/>
      <c r="Y182" s="20">
        <v>44634</v>
      </c>
      <c r="Z182" s="21">
        <v>18</v>
      </c>
      <c r="AA182" s="14">
        <v>44652</v>
      </c>
      <c r="AB182" s="20">
        <v>44585</v>
      </c>
      <c r="AC182" s="21">
        <v>15</v>
      </c>
      <c r="AD182" s="14">
        <v>44600</v>
      </c>
      <c r="AE182" s="20">
        <v>44601</v>
      </c>
      <c r="AF182" s="21">
        <v>15</v>
      </c>
      <c r="AG182" s="14">
        <v>44616</v>
      </c>
      <c r="AH182" s="20">
        <v>44617</v>
      </c>
      <c r="AI182" s="21">
        <v>30</v>
      </c>
      <c r="AJ182" s="14">
        <v>44647</v>
      </c>
      <c r="AK182" s="21">
        <v>9</v>
      </c>
      <c r="AL182" s="14">
        <v>44922</v>
      </c>
      <c r="AM182" s="14">
        <v>44982</v>
      </c>
      <c r="AN182" s="19"/>
      <c r="AO182" s="19"/>
      <c r="AP182" s="19">
        <v>981600</v>
      </c>
      <c r="AQ182" s="19"/>
      <c r="AR182" s="19"/>
      <c r="AS182" s="19">
        <v>8834400</v>
      </c>
      <c r="AT182" s="19"/>
      <c r="AU182" s="19"/>
      <c r="AV182" s="19"/>
      <c r="AW182" s="19"/>
      <c r="AX182" s="19"/>
      <c r="AY182" s="19"/>
      <c r="AZ182" s="15">
        <f t="shared" si="12"/>
        <v>9816000</v>
      </c>
      <c r="BA182" s="15">
        <f t="shared" si="13"/>
        <v>9816000</v>
      </c>
      <c r="BB182" t="str">
        <f t="shared" si="14"/>
        <v>OK</v>
      </c>
      <c r="BC182">
        <f t="shared" si="15"/>
        <v>2</v>
      </c>
      <c r="BE182" s="17"/>
    </row>
    <row r="183" spans="1:57" hidden="1">
      <c r="A183" s="17"/>
      <c r="B183" s="17" t="s">
        <v>19</v>
      </c>
      <c r="C183" s="17" t="s">
        <v>306</v>
      </c>
      <c r="D183" s="17" t="s">
        <v>283</v>
      </c>
      <c r="E183" s="17" t="s">
        <v>10</v>
      </c>
      <c r="F183" s="17" t="s">
        <v>186</v>
      </c>
      <c r="G183">
        <v>5911</v>
      </c>
      <c r="H183">
        <v>10</v>
      </c>
      <c r="I183" s="19">
        <v>8180000</v>
      </c>
      <c r="J183" s="15">
        <v>818000</v>
      </c>
      <c r="K183" s="17"/>
      <c r="L183" s="17">
        <v>10</v>
      </c>
      <c r="M183" s="17" t="s">
        <v>151</v>
      </c>
      <c r="N183" s="17" t="s">
        <v>157</v>
      </c>
      <c r="O183" s="17" t="s">
        <v>130</v>
      </c>
      <c r="P183" s="17" t="s">
        <v>332</v>
      </c>
      <c r="Q183" s="17" t="s">
        <v>66</v>
      </c>
      <c r="R183" s="17" t="s">
        <v>132</v>
      </c>
      <c r="S183" s="17">
        <v>1</v>
      </c>
      <c r="T183">
        <v>591101</v>
      </c>
      <c r="V183" s="17">
        <v>3</v>
      </c>
      <c r="W183" t="s">
        <v>333</v>
      </c>
      <c r="X183" s="20"/>
      <c r="Y183" s="20">
        <v>44634</v>
      </c>
      <c r="Z183" s="21">
        <v>18</v>
      </c>
      <c r="AA183" s="14">
        <v>44652</v>
      </c>
      <c r="AB183" s="20">
        <v>44585</v>
      </c>
      <c r="AC183" s="21">
        <v>15</v>
      </c>
      <c r="AD183" s="14">
        <v>44600</v>
      </c>
      <c r="AE183" s="20">
        <v>44601</v>
      </c>
      <c r="AF183" s="21">
        <v>15</v>
      </c>
      <c r="AG183" s="14">
        <v>44616</v>
      </c>
      <c r="AH183" s="20">
        <v>44617</v>
      </c>
      <c r="AI183" s="21">
        <v>30</v>
      </c>
      <c r="AJ183" s="14">
        <v>44647</v>
      </c>
      <c r="AK183" s="21">
        <v>9</v>
      </c>
      <c r="AL183" s="14">
        <v>44922</v>
      </c>
      <c r="AM183" s="14">
        <v>44982</v>
      </c>
      <c r="AN183" s="19"/>
      <c r="AO183" s="19"/>
      <c r="AP183" s="19">
        <v>818000</v>
      </c>
      <c r="AQ183" s="19"/>
      <c r="AR183" s="19"/>
      <c r="AS183" s="19">
        <v>7362000</v>
      </c>
      <c r="AT183" s="19"/>
      <c r="AU183" s="19"/>
      <c r="AV183" s="19"/>
      <c r="AW183" s="19"/>
      <c r="AX183" s="19"/>
      <c r="AY183" s="19"/>
      <c r="AZ183" s="15">
        <f t="shared" si="12"/>
        <v>8180000</v>
      </c>
      <c r="BA183" s="15">
        <f t="shared" si="13"/>
        <v>8180000</v>
      </c>
      <c r="BB183" t="str">
        <f t="shared" si="14"/>
        <v>OK</v>
      </c>
      <c r="BC183">
        <f t="shared" si="15"/>
        <v>2</v>
      </c>
      <c r="BE183" s="17"/>
    </row>
    <row r="184" spans="1:57" hidden="1">
      <c r="A184" s="17"/>
      <c r="B184" s="17" t="s">
        <v>19</v>
      </c>
      <c r="C184" s="17" t="s">
        <v>307</v>
      </c>
      <c r="D184" s="17" t="s">
        <v>283</v>
      </c>
      <c r="E184" s="17" t="s">
        <v>10</v>
      </c>
      <c r="F184" s="17" t="s">
        <v>186</v>
      </c>
      <c r="G184">
        <v>5911</v>
      </c>
      <c r="H184">
        <v>30</v>
      </c>
      <c r="I184" s="19">
        <v>24540000</v>
      </c>
      <c r="J184" s="15">
        <v>818000</v>
      </c>
      <c r="K184" s="17"/>
      <c r="L184" s="17">
        <v>30</v>
      </c>
      <c r="M184" s="17" t="s">
        <v>151</v>
      </c>
      <c r="N184" s="17" t="s">
        <v>157</v>
      </c>
      <c r="O184" s="17" t="s">
        <v>130</v>
      </c>
      <c r="P184" s="17" t="s">
        <v>332</v>
      </c>
      <c r="Q184" s="17" t="s">
        <v>66</v>
      </c>
      <c r="R184" s="17" t="s">
        <v>132</v>
      </c>
      <c r="S184" s="17">
        <v>1</v>
      </c>
      <c r="T184">
        <v>591101</v>
      </c>
      <c r="V184" s="17">
        <v>3</v>
      </c>
      <c r="W184" t="s">
        <v>333</v>
      </c>
      <c r="X184" s="20"/>
      <c r="Y184" s="20">
        <v>44634</v>
      </c>
      <c r="Z184" s="21">
        <v>18</v>
      </c>
      <c r="AA184" s="14">
        <v>44652</v>
      </c>
      <c r="AB184" s="20">
        <v>44585</v>
      </c>
      <c r="AC184" s="21">
        <v>15</v>
      </c>
      <c r="AD184" s="14">
        <v>44600</v>
      </c>
      <c r="AE184" s="20">
        <v>44601</v>
      </c>
      <c r="AF184" s="21">
        <v>15</v>
      </c>
      <c r="AG184" s="14">
        <v>44616</v>
      </c>
      <c r="AH184" s="20">
        <v>44617</v>
      </c>
      <c r="AI184" s="21">
        <v>30</v>
      </c>
      <c r="AJ184" s="14">
        <v>44647</v>
      </c>
      <c r="AK184" s="21">
        <v>9</v>
      </c>
      <c r="AL184" s="14">
        <v>44922</v>
      </c>
      <c r="AM184" s="14">
        <v>44982</v>
      </c>
      <c r="AN184" s="19"/>
      <c r="AO184" s="19"/>
      <c r="AP184" s="19">
        <v>2454000</v>
      </c>
      <c r="AQ184" s="19"/>
      <c r="AR184" s="19"/>
      <c r="AS184" s="19">
        <v>22086000</v>
      </c>
      <c r="AT184" s="19"/>
      <c r="AU184" s="19"/>
      <c r="AV184" s="19"/>
      <c r="AW184" s="19"/>
      <c r="AX184" s="19"/>
      <c r="AY184" s="19"/>
      <c r="AZ184" s="15">
        <f t="shared" si="12"/>
        <v>24540000</v>
      </c>
      <c r="BA184" s="15">
        <f t="shared" si="13"/>
        <v>24540000</v>
      </c>
      <c r="BB184" t="str">
        <f t="shared" si="14"/>
        <v>OK</v>
      </c>
      <c r="BC184">
        <f t="shared" si="15"/>
        <v>2</v>
      </c>
      <c r="BE184" s="17"/>
    </row>
    <row r="185" spans="1:57" hidden="1">
      <c r="A185" s="17"/>
      <c r="B185" s="17" t="s">
        <v>19</v>
      </c>
      <c r="C185" s="17" t="s">
        <v>290</v>
      </c>
      <c r="D185" s="17" t="s">
        <v>291</v>
      </c>
      <c r="E185" s="17" t="s">
        <v>10</v>
      </c>
      <c r="F185" s="17" t="s">
        <v>186</v>
      </c>
      <c r="G185">
        <v>5911</v>
      </c>
      <c r="H185">
        <v>26</v>
      </c>
      <c r="I185" s="19">
        <v>21268000</v>
      </c>
      <c r="J185" s="15">
        <v>818000</v>
      </c>
      <c r="K185" s="17"/>
      <c r="L185" s="17">
        <v>26</v>
      </c>
      <c r="M185" s="17" t="s">
        <v>151</v>
      </c>
      <c r="N185" s="17" t="s">
        <v>157</v>
      </c>
      <c r="O185" s="17" t="s">
        <v>130</v>
      </c>
      <c r="P185" s="17" t="s">
        <v>332</v>
      </c>
      <c r="Q185" s="17" t="s">
        <v>66</v>
      </c>
      <c r="R185" s="17" t="s">
        <v>132</v>
      </c>
      <c r="S185" s="17">
        <v>1</v>
      </c>
      <c r="T185">
        <v>591101</v>
      </c>
      <c r="V185" s="17">
        <v>6</v>
      </c>
      <c r="W185" t="s">
        <v>335</v>
      </c>
      <c r="X185" s="20"/>
      <c r="Y185" s="20">
        <v>44634</v>
      </c>
      <c r="Z185" s="21">
        <v>18</v>
      </c>
      <c r="AA185" s="14">
        <v>44652</v>
      </c>
      <c r="AB185" s="20">
        <v>44585</v>
      </c>
      <c r="AC185" s="21">
        <v>15</v>
      </c>
      <c r="AD185" s="14">
        <v>44600</v>
      </c>
      <c r="AE185" s="20">
        <v>44601</v>
      </c>
      <c r="AF185" s="21">
        <v>15</v>
      </c>
      <c r="AG185" s="14">
        <v>44616</v>
      </c>
      <c r="AH185" s="20">
        <v>44617</v>
      </c>
      <c r="AI185" s="21">
        <v>30</v>
      </c>
      <c r="AJ185" s="14">
        <v>44647</v>
      </c>
      <c r="AK185" s="21">
        <v>9</v>
      </c>
      <c r="AL185" s="14">
        <v>44922</v>
      </c>
      <c r="AM185" s="14">
        <v>44982</v>
      </c>
      <c r="AN185" s="19"/>
      <c r="AO185" s="19"/>
      <c r="AP185" s="19">
        <v>2126800</v>
      </c>
      <c r="AQ185" s="19"/>
      <c r="AR185" s="19"/>
      <c r="AS185" s="19">
        <v>19141200</v>
      </c>
      <c r="AT185" s="19"/>
      <c r="AU185" s="19"/>
      <c r="AV185" s="19"/>
      <c r="AW185" s="19"/>
      <c r="AX185" s="19"/>
      <c r="AY185" s="19"/>
      <c r="AZ185" s="15">
        <f t="shared" si="12"/>
        <v>21268000</v>
      </c>
      <c r="BA185" s="15">
        <f t="shared" si="13"/>
        <v>21268000</v>
      </c>
      <c r="BB185" t="str">
        <f t="shared" si="14"/>
        <v>OK</v>
      </c>
      <c r="BC185">
        <f t="shared" si="15"/>
        <v>2</v>
      </c>
      <c r="BE185" s="17"/>
    </row>
    <row r="186" spans="1:57" hidden="1">
      <c r="A186" s="17"/>
      <c r="B186" s="17" t="s">
        <v>19</v>
      </c>
      <c r="C186" s="17" t="s">
        <v>309</v>
      </c>
      <c r="D186" s="17" t="s">
        <v>291</v>
      </c>
      <c r="E186" s="17" t="s">
        <v>10</v>
      </c>
      <c r="F186" s="17" t="s">
        <v>186</v>
      </c>
      <c r="G186">
        <v>5911</v>
      </c>
      <c r="H186">
        <v>10</v>
      </c>
      <c r="I186" s="19">
        <v>8180000</v>
      </c>
      <c r="J186" s="15">
        <v>818000</v>
      </c>
      <c r="K186" s="17"/>
      <c r="L186" s="17">
        <v>10</v>
      </c>
      <c r="M186" s="17" t="s">
        <v>151</v>
      </c>
      <c r="N186" s="17" t="s">
        <v>157</v>
      </c>
      <c r="O186" s="17" t="s">
        <v>130</v>
      </c>
      <c r="P186" s="17" t="s">
        <v>332</v>
      </c>
      <c r="Q186" s="17" t="s">
        <v>66</v>
      </c>
      <c r="R186" s="17" t="s">
        <v>132</v>
      </c>
      <c r="S186" s="17">
        <v>1</v>
      </c>
      <c r="T186">
        <v>591101</v>
      </c>
      <c r="V186" s="17">
        <v>6</v>
      </c>
      <c r="W186" t="s">
        <v>335</v>
      </c>
      <c r="X186" s="20"/>
      <c r="Y186" s="20">
        <v>44634</v>
      </c>
      <c r="Z186" s="21">
        <v>18</v>
      </c>
      <c r="AA186" s="14">
        <v>44652</v>
      </c>
      <c r="AB186" s="20">
        <v>44585</v>
      </c>
      <c r="AC186" s="21">
        <v>15</v>
      </c>
      <c r="AD186" s="14">
        <v>44600</v>
      </c>
      <c r="AE186" s="20">
        <v>44601</v>
      </c>
      <c r="AF186" s="21">
        <v>15</v>
      </c>
      <c r="AG186" s="14">
        <v>44616</v>
      </c>
      <c r="AH186" s="20">
        <v>44617</v>
      </c>
      <c r="AI186" s="21">
        <v>30</v>
      </c>
      <c r="AJ186" s="14">
        <v>44647</v>
      </c>
      <c r="AK186" s="21">
        <v>9</v>
      </c>
      <c r="AL186" s="14">
        <v>44922</v>
      </c>
      <c r="AM186" s="14">
        <v>44982</v>
      </c>
      <c r="AN186" s="19"/>
      <c r="AO186" s="19"/>
      <c r="AP186" s="19">
        <v>818000</v>
      </c>
      <c r="AQ186" s="19"/>
      <c r="AR186" s="19"/>
      <c r="AS186" s="19">
        <v>7362000</v>
      </c>
      <c r="AT186" s="19"/>
      <c r="AU186" s="19"/>
      <c r="AV186" s="19"/>
      <c r="AW186" s="19"/>
      <c r="AX186" s="19"/>
      <c r="AY186" s="19"/>
      <c r="AZ186" s="15">
        <f t="shared" si="12"/>
        <v>8180000</v>
      </c>
      <c r="BA186" s="15">
        <f t="shared" si="13"/>
        <v>8180000</v>
      </c>
      <c r="BB186" t="str">
        <f t="shared" si="14"/>
        <v>OK</v>
      </c>
      <c r="BC186">
        <f t="shared" si="15"/>
        <v>2</v>
      </c>
      <c r="BE186" s="17"/>
    </row>
    <row r="187" spans="1:57" hidden="1">
      <c r="A187" s="17"/>
      <c r="B187" s="17" t="s">
        <v>19</v>
      </c>
      <c r="C187" s="17" t="s">
        <v>292</v>
      </c>
      <c r="D187" s="17" t="s">
        <v>291</v>
      </c>
      <c r="E187" s="17" t="s">
        <v>10</v>
      </c>
      <c r="F187" s="17" t="s">
        <v>186</v>
      </c>
      <c r="G187">
        <v>5911</v>
      </c>
      <c r="H187">
        <v>32</v>
      </c>
      <c r="I187" s="19">
        <v>26176000</v>
      </c>
      <c r="J187" s="15">
        <v>818000</v>
      </c>
      <c r="K187" s="17"/>
      <c r="L187" s="17">
        <v>32</v>
      </c>
      <c r="M187" s="17" t="s">
        <v>151</v>
      </c>
      <c r="N187" s="17" t="s">
        <v>157</v>
      </c>
      <c r="O187" s="17" t="s">
        <v>130</v>
      </c>
      <c r="P187" s="17" t="s">
        <v>332</v>
      </c>
      <c r="Q187" s="17" t="s">
        <v>66</v>
      </c>
      <c r="R187" s="17" t="s">
        <v>132</v>
      </c>
      <c r="S187" s="17">
        <v>1</v>
      </c>
      <c r="T187">
        <v>591101</v>
      </c>
      <c r="V187" s="17">
        <v>6</v>
      </c>
      <c r="W187" t="s">
        <v>335</v>
      </c>
      <c r="X187" s="20"/>
      <c r="Y187" s="20">
        <v>44634</v>
      </c>
      <c r="Z187" s="21">
        <v>18</v>
      </c>
      <c r="AA187" s="14">
        <v>44652</v>
      </c>
      <c r="AB187" s="20">
        <v>44585</v>
      </c>
      <c r="AC187" s="21">
        <v>15</v>
      </c>
      <c r="AD187" s="14">
        <v>44600</v>
      </c>
      <c r="AE187" s="20">
        <v>44601</v>
      </c>
      <c r="AF187" s="21">
        <v>15</v>
      </c>
      <c r="AG187" s="14">
        <v>44616</v>
      </c>
      <c r="AH187" s="20">
        <v>44617</v>
      </c>
      <c r="AI187" s="21">
        <v>30</v>
      </c>
      <c r="AJ187" s="14">
        <v>44647</v>
      </c>
      <c r="AK187" s="21">
        <v>9</v>
      </c>
      <c r="AL187" s="14">
        <v>44922</v>
      </c>
      <c r="AM187" s="14">
        <v>44982</v>
      </c>
      <c r="AN187" s="19"/>
      <c r="AO187" s="19"/>
      <c r="AP187" s="19">
        <v>2617600</v>
      </c>
      <c r="AQ187" s="19"/>
      <c r="AR187" s="19"/>
      <c r="AS187" s="19">
        <v>23558400</v>
      </c>
      <c r="AT187" s="19"/>
      <c r="AU187" s="19"/>
      <c r="AV187" s="19"/>
      <c r="AW187" s="19"/>
      <c r="AX187" s="19"/>
      <c r="AY187" s="19"/>
      <c r="AZ187" s="15">
        <f t="shared" si="12"/>
        <v>26176000</v>
      </c>
      <c r="BA187" s="15">
        <f t="shared" si="13"/>
        <v>26176000</v>
      </c>
      <c r="BB187" t="str">
        <f t="shared" si="14"/>
        <v>OK</v>
      </c>
      <c r="BC187">
        <f t="shared" si="15"/>
        <v>2</v>
      </c>
      <c r="BE187" s="17"/>
    </row>
    <row r="188" spans="1:57" hidden="1">
      <c r="A188" s="17"/>
      <c r="B188" s="17" t="s">
        <v>19</v>
      </c>
      <c r="C188" s="17" t="s">
        <v>310</v>
      </c>
      <c r="D188" s="17" t="s">
        <v>291</v>
      </c>
      <c r="E188" s="17" t="s">
        <v>10</v>
      </c>
      <c r="F188" s="17" t="s">
        <v>186</v>
      </c>
      <c r="G188">
        <v>5911</v>
      </c>
      <c r="H188">
        <v>20</v>
      </c>
      <c r="I188" s="19">
        <v>16360000</v>
      </c>
      <c r="J188" s="15">
        <v>818000</v>
      </c>
      <c r="K188" s="17"/>
      <c r="L188" s="17">
        <v>20</v>
      </c>
      <c r="M188" s="17" t="s">
        <v>151</v>
      </c>
      <c r="N188" s="17" t="s">
        <v>157</v>
      </c>
      <c r="O188" s="17" t="s">
        <v>130</v>
      </c>
      <c r="P188" s="17" t="s">
        <v>332</v>
      </c>
      <c r="Q188" s="17" t="s">
        <v>66</v>
      </c>
      <c r="R188" s="17" t="s">
        <v>132</v>
      </c>
      <c r="S188" s="17">
        <v>1</v>
      </c>
      <c r="T188">
        <v>591101</v>
      </c>
      <c r="V188" s="17">
        <v>6</v>
      </c>
      <c r="W188" t="s">
        <v>335</v>
      </c>
      <c r="X188" s="20"/>
      <c r="Y188" s="20">
        <v>44634</v>
      </c>
      <c r="Z188" s="21">
        <v>18</v>
      </c>
      <c r="AA188" s="14">
        <v>44652</v>
      </c>
      <c r="AB188" s="20">
        <v>44585</v>
      </c>
      <c r="AC188" s="21">
        <v>15</v>
      </c>
      <c r="AD188" s="14">
        <v>44600</v>
      </c>
      <c r="AE188" s="20">
        <v>44601</v>
      </c>
      <c r="AF188" s="21">
        <v>15</v>
      </c>
      <c r="AG188" s="14">
        <v>44616</v>
      </c>
      <c r="AH188" s="20">
        <v>44617</v>
      </c>
      <c r="AI188" s="21">
        <v>30</v>
      </c>
      <c r="AJ188" s="14">
        <v>44647</v>
      </c>
      <c r="AK188" s="21">
        <v>9</v>
      </c>
      <c r="AL188" s="14">
        <v>44922</v>
      </c>
      <c r="AM188" s="14">
        <v>44982</v>
      </c>
      <c r="AN188" s="19"/>
      <c r="AO188" s="19"/>
      <c r="AP188" s="19">
        <v>1636000</v>
      </c>
      <c r="AQ188" s="19"/>
      <c r="AR188" s="19"/>
      <c r="AS188" s="19">
        <v>14724000</v>
      </c>
      <c r="AT188" s="19"/>
      <c r="AU188" s="19"/>
      <c r="AV188" s="19"/>
      <c r="AW188" s="19"/>
      <c r="AX188" s="19"/>
      <c r="AY188" s="19"/>
      <c r="AZ188" s="15">
        <f t="shared" si="12"/>
        <v>16360000</v>
      </c>
      <c r="BA188" s="15">
        <f t="shared" si="13"/>
        <v>16360000</v>
      </c>
      <c r="BB188" t="str">
        <f t="shared" si="14"/>
        <v>OK</v>
      </c>
      <c r="BC188">
        <f t="shared" si="15"/>
        <v>2</v>
      </c>
      <c r="BE188" s="17"/>
    </row>
    <row r="189" spans="1:57" hidden="1">
      <c r="A189" s="17"/>
      <c r="B189" s="17" t="s">
        <v>19</v>
      </c>
      <c r="C189" s="17" t="s">
        <v>287</v>
      </c>
      <c r="D189" s="17" t="s">
        <v>288</v>
      </c>
      <c r="E189" s="17" t="s">
        <v>10</v>
      </c>
      <c r="F189" s="17" t="s">
        <v>186</v>
      </c>
      <c r="G189">
        <v>5911</v>
      </c>
      <c r="H189">
        <v>110</v>
      </c>
      <c r="I189" s="19">
        <v>89980000</v>
      </c>
      <c r="J189" s="15">
        <v>818000</v>
      </c>
      <c r="K189" s="17"/>
      <c r="L189" s="17">
        <v>110</v>
      </c>
      <c r="M189" s="17" t="s">
        <v>151</v>
      </c>
      <c r="N189" s="17" t="s">
        <v>157</v>
      </c>
      <c r="O189" s="17" t="s">
        <v>130</v>
      </c>
      <c r="P189" s="17" t="s">
        <v>332</v>
      </c>
      <c r="Q189" s="17" t="s">
        <v>66</v>
      </c>
      <c r="R189" s="17" t="s">
        <v>132</v>
      </c>
      <c r="S189" s="17">
        <v>1</v>
      </c>
      <c r="T189">
        <v>591101</v>
      </c>
      <c r="V189" s="17">
        <v>4</v>
      </c>
      <c r="W189" t="s">
        <v>336</v>
      </c>
      <c r="X189" s="20"/>
      <c r="Y189" s="20">
        <v>44634</v>
      </c>
      <c r="Z189" s="21">
        <v>18</v>
      </c>
      <c r="AA189" s="14">
        <v>44652</v>
      </c>
      <c r="AB189" s="20">
        <v>44585</v>
      </c>
      <c r="AC189" s="21">
        <v>15</v>
      </c>
      <c r="AD189" s="14">
        <v>44600</v>
      </c>
      <c r="AE189" s="20">
        <v>44601</v>
      </c>
      <c r="AF189" s="21">
        <v>15</v>
      </c>
      <c r="AG189" s="14">
        <v>44616</v>
      </c>
      <c r="AH189" s="20">
        <v>44617</v>
      </c>
      <c r="AI189" s="21">
        <v>30</v>
      </c>
      <c r="AJ189" s="14">
        <v>44647</v>
      </c>
      <c r="AK189" s="21">
        <v>9</v>
      </c>
      <c r="AL189" s="14">
        <v>44922</v>
      </c>
      <c r="AM189" s="14">
        <v>44982</v>
      </c>
      <c r="AN189" s="19"/>
      <c r="AO189" s="19"/>
      <c r="AP189" s="19">
        <v>8998000</v>
      </c>
      <c r="AQ189" s="19"/>
      <c r="AR189" s="19"/>
      <c r="AS189" s="19">
        <v>80982000</v>
      </c>
      <c r="AT189" s="19"/>
      <c r="AU189" s="19"/>
      <c r="AV189" s="19"/>
      <c r="AW189" s="19"/>
      <c r="AX189" s="19"/>
      <c r="AY189" s="19"/>
      <c r="AZ189" s="15">
        <f t="shared" si="12"/>
        <v>89980000</v>
      </c>
      <c r="BA189" s="15">
        <f t="shared" si="13"/>
        <v>89980000</v>
      </c>
      <c r="BB189" t="str">
        <f t="shared" si="14"/>
        <v>OK</v>
      </c>
      <c r="BC189">
        <f t="shared" si="15"/>
        <v>2</v>
      </c>
      <c r="BE189" s="17"/>
    </row>
    <row r="190" spans="1:57" hidden="1">
      <c r="A190" s="17"/>
      <c r="B190" s="17" t="s">
        <v>19</v>
      </c>
      <c r="C190" s="17" t="s">
        <v>312</v>
      </c>
      <c r="D190" s="17" t="s">
        <v>288</v>
      </c>
      <c r="E190" s="17" t="s">
        <v>10</v>
      </c>
      <c r="F190" s="17" t="s">
        <v>186</v>
      </c>
      <c r="G190">
        <v>5911</v>
      </c>
      <c r="H190">
        <v>20</v>
      </c>
      <c r="I190" s="19">
        <v>16360000</v>
      </c>
      <c r="J190" s="15">
        <v>818000</v>
      </c>
      <c r="K190" s="17"/>
      <c r="L190" s="17">
        <v>20</v>
      </c>
      <c r="M190" s="17" t="s">
        <v>151</v>
      </c>
      <c r="N190" s="17" t="s">
        <v>157</v>
      </c>
      <c r="O190" s="17" t="s">
        <v>130</v>
      </c>
      <c r="P190" s="17" t="s">
        <v>332</v>
      </c>
      <c r="Q190" s="17" t="s">
        <v>66</v>
      </c>
      <c r="R190" s="17" t="s">
        <v>132</v>
      </c>
      <c r="S190" s="17">
        <v>1</v>
      </c>
      <c r="T190">
        <v>591101</v>
      </c>
      <c r="V190" s="17">
        <v>5</v>
      </c>
      <c r="W190" t="s">
        <v>337</v>
      </c>
      <c r="X190" s="20"/>
      <c r="Y190" s="20">
        <v>44634</v>
      </c>
      <c r="Z190" s="21">
        <v>18</v>
      </c>
      <c r="AA190" s="14">
        <v>44652</v>
      </c>
      <c r="AB190" s="20">
        <v>44585</v>
      </c>
      <c r="AC190" s="21">
        <v>15</v>
      </c>
      <c r="AD190" s="14">
        <v>44600</v>
      </c>
      <c r="AE190" s="20">
        <v>44601</v>
      </c>
      <c r="AF190" s="21">
        <v>15</v>
      </c>
      <c r="AG190" s="14">
        <v>44616</v>
      </c>
      <c r="AH190" s="20">
        <v>44617</v>
      </c>
      <c r="AI190" s="21">
        <v>30</v>
      </c>
      <c r="AJ190" s="14">
        <v>44647</v>
      </c>
      <c r="AK190" s="21">
        <v>9</v>
      </c>
      <c r="AL190" s="14">
        <v>44922</v>
      </c>
      <c r="AM190" s="14">
        <v>44982</v>
      </c>
      <c r="AN190" s="19"/>
      <c r="AO190" s="19"/>
      <c r="AP190" s="19">
        <v>1636000</v>
      </c>
      <c r="AQ190" s="19"/>
      <c r="AR190" s="19"/>
      <c r="AS190" s="19">
        <v>14724000</v>
      </c>
      <c r="AT190" s="19"/>
      <c r="AU190" s="19"/>
      <c r="AV190" s="19"/>
      <c r="AW190" s="19"/>
      <c r="AX190" s="19"/>
      <c r="AY190" s="19"/>
      <c r="AZ190" s="15">
        <f t="shared" si="12"/>
        <v>16360000</v>
      </c>
      <c r="BA190" s="15">
        <f t="shared" si="13"/>
        <v>16360000</v>
      </c>
      <c r="BB190" t="str">
        <f t="shared" si="14"/>
        <v>OK</v>
      </c>
      <c r="BC190">
        <f t="shared" si="15"/>
        <v>2</v>
      </c>
      <c r="BE190" s="17"/>
    </row>
    <row r="191" spans="1:57" hidden="1">
      <c r="A191" s="17"/>
      <c r="B191" s="17" t="s">
        <v>19</v>
      </c>
      <c r="C191" s="17" t="s">
        <v>302</v>
      </c>
      <c r="D191" s="17" t="s">
        <v>288</v>
      </c>
      <c r="E191" s="17" t="s">
        <v>10</v>
      </c>
      <c r="F191" s="17" t="s">
        <v>186</v>
      </c>
      <c r="G191">
        <v>5911</v>
      </c>
      <c r="H191">
        <v>38</v>
      </c>
      <c r="I191" s="19">
        <v>31084000</v>
      </c>
      <c r="J191" s="15">
        <v>818000</v>
      </c>
      <c r="K191" s="17"/>
      <c r="L191" s="17">
        <v>38</v>
      </c>
      <c r="M191" s="17" t="s">
        <v>151</v>
      </c>
      <c r="N191" s="17" t="s">
        <v>157</v>
      </c>
      <c r="O191" s="17" t="s">
        <v>130</v>
      </c>
      <c r="P191" s="17" t="s">
        <v>332</v>
      </c>
      <c r="Q191" s="17" t="s">
        <v>66</v>
      </c>
      <c r="R191" s="17" t="s">
        <v>132</v>
      </c>
      <c r="S191" s="17">
        <v>1</v>
      </c>
      <c r="T191">
        <v>591101</v>
      </c>
      <c r="V191" s="17">
        <v>5</v>
      </c>
      <c r="W191" t="s">
        <v>337</v>
      </c>
      <c r="X191" s="20"/>
      <c r="Y191" s="20">
        <v>44634</v>
      </c>
      <c r="Z191" s="21">
        <v>18</v>
      </c>
      <c r="AA191" s="14">
        <v>44652</v>
      </c>
      <c r="AB191" s="20">
        <v>44585</v>
      </c>
      <c r="AC191" s="21">
        <v>15</v>
      </c>
      <c r="AD191" s="14">
        <v>44600</v>
      </c>
      <c r="AE191" s="20">
        <v>44601</v>
      </c>
      <c r="AF191" s="21">
        <v>15</v>
      </c>
      <c r="AG191" s="14">
        <v>44616</v>
      </c>
      <c r="AH191" s="20">
        <v>44617</v>
      </c>
      <c r="AI191" s="21">
        <v>30</v>
      </c>
      <c r="AJ191" s="14">
        <v>44647</v>
      </c>
      <c r="AK191" s="21">
        <v>9</v>
      </c>
      <c r="AL191" s="14">
        <v>44922</v>
      </c>
      <c r="AM191" s="14">
        <v>44982</v>
      </c>
      <c r="AN191" s="19"/>
      <c r="AO191" s="19"/>
      <c r="AP191" s="19">
        <v>3108400</v>
      </c>
      <c r="AQ191" s="19"/>
      <c r="AR191" s="19"/>
      <c r="AS191" s="19">
        <v>27975600</v>
      </c>
      <c r="AT191" s="19"/>
      <c r="AU191" s="19"/>
      <c r="AV191" s="19"/>
      <c r="AW191" s="19"/>
      <c r="AX191" s="19"/>
      <c r="AY191" s="19"/>
      <c r="AZ191" s="15">
        <f t="shared" si="12"/>
        <v>31084000</v>
      </c>
      <c r="BA191" s="15">
        <f t="shared" si="13"/>
        <v>31084000</v>
      </c>
      <c r="BB191" t="str">
        <f t="shared" si="14"/>
        <v>OK</v>
      </c>
      <c r="BC191">
        <f t="shared" si="15"/>
        <v>2</v>
      </c>
      <c r="BE191" s="17"/>
    </row>
    <row r="192" spans="1:57" hidden="1">
      <c r="A192" s="17"/>
      <c r="B192" s="17" t="s">
        <v>19</v>
      </c>
      <c r="C192" s="17" t="s">
        <v>313</v>
      </c>
      <c r="D192" s="17" t="s">
        <v>288</v>
      </c>
      <c r="E192" s="17" t="s">
        <v>10</v>
      </c>
      <c r="F192" s="17" t="s">
        <v>186</v>
      </c>
      <c r="G192">
        <v>5911</v>
      </c>
      <c r="H192">
        <v>20</v>
      </c>
      <c r="I192" s="19">
        <v>16360000</v>
      </c>
      <c r="J192" s="15">
        <v>818000</v>
      </c>
      <c r="K192" s="17"/>
      <c r="L192" s="17">
        <v>20</v>
      </c>
      <c r="M192" s="17" t="s">
        <v>151</v>
      </c>
      <c r="N192" s="17" t="s">
        <v>157</v>
      </c>
      <c r="O192" s="17" t="s">
        <v>130</v>
      </c>
      <c r="P192" s="17" t="s">
        <v>332</v>
      </c>
      <c r="Q192" s="17" t="s">
        <v>66</v>
      </c>
      <c r="R192" s="17" t="s">
        <v>132</v>
      </c>
      <c r="S192" s="17">
        <v>1</v>
      </c>
      <c r="T192">
        <v>591101</v>
      </c>
      <c r="V192" s="17">
        <v>5</v>
      </c>
      <c r="W192" t="s">
        <v>337</v>
      </c>
      <c r="X192" s="20"/>
      <c r="Y192" s="20">
        <v>44634</v>
      </c>
      <c r="Z192" s="21">
        <v>18</v>
      </c>
      <c r="AA192" s="14">
        <v>44652</v>
      </c>
      <c r="AB192" s="20">
        <v>44585</v>
      </c>
      <c r="AC192" s="21">
        <v>15</v>
      </c>
      <c r="AD192" s="14">
        <v>44600</v>
      </c>
      <c r="AE192" s="20">
        <v>44601</v>
      </c>
      <c r="AF192" s="21">
        <v>15</v>
      </c>
      <c r="AG192" s="14">
        <v>44616</v>
      </c>
      <c r="AH192" s="20">
        <v>44617</v>
      </c>
      <c r="AI192" s="21">
        <v>30</v>
      </c>
      <c r="AJ192" s="14">
        <v>44647</v>
      </c>
      <c r="AK192" s="21">
        <v>9</v>
      </c>
      <c r="AL192" s="14">
        <v>44922</v>
      </c>
      <c r="AM192" s="14">
        <v>44982</v>
      </c>
      <c r="AN192" s="19"/>
      <c r="AO192" s="19"/>
      <c r="AP192" s="19">
        <v>1636000</v>
      </c>
      <c r="AQ192" s="19"/>
      <c r="AR192" s="19"/>
      <c r="AS192" s="19">
        <v>14724000</v>
      </c>
      <c r="AT192" s="19"/>
      <c r="AU192" s="19"/>
      <c r="AV192" s="19"/>
      <c r="AW192" s="19"/>
      <c r="AX192" s="19"/>
      <c r="AY192" s="19"/>
      <c r="AZ192" s="15">
        <f t="shared" si="12"/>
        <v>16360000</v>
      </c>
      <c r="BA192" s="15">
        <f t="shared" si="13"/>
        <v>16360000</v>
      </c>
      <c r="BB192" t="str">
        <f t="shared" si="14"/>
        <v>OK</v>
      </c>
      <c r="BC192">
        <f t="shared" si="15"/>
        <v>2</v>
      </c>
      <c r="BE192" s="17"/>
    </row>
    <row r="193" spans="1:57" hidden="1">
      <c r="A193" s="17"/>
      <c r="B193" s="17" t="s">
        <v>19</v>
      </c>
      <c r="C193" s="17" t="s">
        <v>314</v>
      </c>
      <c r="D193" s="17" t="s">
        <v>288</v>
      </c>
      <c r="E193" s="17" t="s">
        <v>10</v>
      </c>
      <c r="F193" s="17" t="s">
        <v>186</v>
      </c>
      <c r="G193">
        <v>5911</v>
      </c>
      <c r="H193">
        <v>20</v>
      </c>
      <c r="I193" s="19">
        <v>16360000</v>
      </c>
      <c r="J193" s="15">
        <v>818000</v>
      </c>
      <c r="K193" s="17"/>
      <c r="L193" s="17">
        <v>20</v>
      </c>
      <c r="M193" s="17" t="s">
        <v>151</v>
      </c>
      <c r="N193" s="17" t="s">
        <v>157</v>
      </c>
      <c r="O193" s="17" t="s">
        <v>130</v>
      </c>
      <c r="P193" s="17" t="s">
        <v>332</v>
      </c>
      <c r="Q193" s="17" t="s">
        <v>66</v>
      </c>
      <c r="R193" s="17" t="s">
        <v>132</v>
      </c>
      <c r="S193" s="17">
        <v>1</v>
      </c>
      <c r="T193">
        <v>591101</v>
      </c>
      <c r="V193" s="17">
        <v>4</v>
      </c>
      <c r="W193" t="s">
        <v>336</v>
      </c>
      <c r="X193" s="20"/>
      <c r="Y193" s="20">
        <v>44634</v>
      </c>
      <c r="Z193" s="21">
        <v>18</v>
      </c>
      <c r="AA193" s="14">
        <v>44652</v>
      </c>
      <c r="AB193" s="20">
        <v>44585</v>
      </c>
      <c r="AC193" s="21">
        <v>15</v>
      </c>
      <c r="AD193" s="14">
        <v>44600</v>
      </c>
      <c r="AE193" s="20">
        <v>44601</v>
      </c>
      <c r="AF193" s="21">
        <v>15</v>
      </c>
      <c r="AG193" s="14">
        <v>44616</v>
      </c>
      <c r="AH193" s="20">
        <v>44617</v>
      </c>
      <c r="AI193" s="21">
        <v>30</v>
      </c>
      <c r="AJ193" s="14">
        <v>44647</v>
      </c>
      <c r="AK193" s="21">
        <v>9</v>
      </c>
      <c r="AL193" s="14">
        <v>44922</v>
      </c>
      <c r="AM193" s="14">
        <v>44982</v>
      </c>
      <c r="AN193" s="19"/>
      <c r="AO193" s="19"/>
      <c r="AP193" s="19">
        <v>1636000</v>
      </c>
      <c r="AQ193" s="19"/>
      <c r="AR193" s="19"/>
      <c r="AS193" s="19">
        <v>14724000</v>
      </c>
      <c r="AT193" s="19"/>
      <c r="AU193" s="19"/>
      <c r="AV193" s="19"/>
      <c r="AW193" s="19"/>
      <c r="AX193" s="19"/>
      <c r="AY193" s="19"/>
      <c r="AZ193" s="15">
        <f t="shared" si="12"/>
        <v>16360000</v>
      </c>
      <c r="BA193" s="15">
        <f t="shared" si="13"/>
        <v>16360000</v>
      </c>
      <c r="BB193" t="str">
        <f t="shared" si="14"/>
        <v>OK</v>
      </c>
      <c r="BC193">
        <f t="shared" si="15"/>
        <v>2</v>
      </c>
      <c r="BE193" s="17"/>
    </row>
    <row r="194" spans="1:57" hidden="1">
      <c r="B194" t="s">
        <v>21</v>
      </c>
      <c r="C194" t="s">
        <v>338</v>
      </c>
      <c r="D194" t="s">
        <v>339</v>
      </c>
      <c r="E194" t="s">
        <v>5</v>
      </c>
      <c r="F194" s="17" t="s">
        <v>137</v>
      </c>
      <c r="G194">
        <v>3881</v>
      </c>
      <c r="H194">
        <v>19</v>
      </c>
      <c r="I194" s="15">
        <v>11406213</v>
      </c>
      <c r="J194" s="15">
        <v>600327</v>
      </c>
      <c r="K194">
        <v>19</v>
      </c>
      <c r="L194">
        <v>0</v>
      </c>
      <c r="M194" t="s">
        <v>128</v>
      </c>
      <c r="N194" s="17" t="s">
        <v>129</v>
      </c>
      <c r="O194" t="s">
        <v>130</v>
      </c>
      <c r="P194" t="s">
        <v>340</v>
      </c>
      <c r="Q194" t="s">
        <v>64</v>
      </c>
      <c r="R194" t="s">
        <v>132</v>
      </c>
      <c r="S194">
        <v>1</v>
      </c>
      <c r="T194">
        <v>388101</v>
      </c>
      <c r="V194" s="17">
        <v>1</v>
      </c>
      <c r="W194" t="s">
        <v>341</v>
      </c>
      <c r="Y194" s="14"/>
      <c r="AA194" s="14" t="s">
        <v>134</v>
      </c>
      <c r="AB194" s="14">
        <v>44629</v>
      </c>
      <c r="AC194">
        <v>21</v>
      </c>
      <c r="AD194" s="14">
        <v>44650</v>
      </c>
      <c r="AE194" s="14">
        <v>44655</v>
      </c>
      <c r="AF194">
        <v>18</v>
      </c>
      <c r="AG194" s="14">
        <v>44673</v>
      </c>
      <c r="AH194" s="14">
        <v>44701</v>
      </c>
      <c r="AI194">
        <v>20</v>
      </c>
      <c r="AJ194" s="14">
        <v>44721</v>
      </c>
      <c r="AK194" s="16">
        <v>10</v>
      </c>
      <c r="AL194" s="14">
        <v>45025</v>
      </c>
      <c r="AM194" s="14">
        <v>45085</v>
      </c>
      <c r="AN194" s="15"/>
      <c r="AO194" s="15"/>
      <c r="AP194" s="15"/>
      <c r="AQ194" s="15"/>
      <c r="AR194" s="15"/>
      <c r="AS194" s="15">
        <v>1140621</v>
      </c>
      <c r="AT194" s="15"/>
      <c r="AU194" s="15"/>
      <c r="AV194" s="15">
        <v>10265592</v>
      </c>
      <c r="AW194" s="15"/>
      <c r="AX194" s="15"/>
      <c r="AY194" s="15"/>
      <c r="AZ194" s="15">
        <f t="shared" ref="AZ194:AZ257" si="16">IF((SUM(AN194:AY194)=0),"---",(SUM(AN194:AY194)))</f>
        <v>11406213</v>
      </c>
      <c r="BA194" s="15">
        <f t="shared" ref="BA194:BA257" si="17">I194</f>
        <v>11406213</v>
      </c>
      <c r="BB194" t="str">
        <f t="shared" ref="BB194:BB257" si="18">IF(OR(BA194="---",AZ194="---"),"---",IF(BA194-AZ194=0,"OK","REVISAR"))</f>
        <v>OK</v>
      </c>
      <c r="BC194">
        <f t="shared" ref="BC194:BC257" si="19">COUNT(AN194:AY194)</f>
        <v>2</v>
      </c>
    </row>
    <row r="195" spans="1:57" hidden="1">
      <c r="B195" t="s">
        <v>21</v>
      </c>
      <c r="C195" t="s">
        <v>342</v>
      </c>
      <c r="D195" t="s">
        <v>339</v>
      </c>
      <c r="E195" t="s">
        <v>5</v>
      </c>
      <c r="F195" t="s">
        <v>137</v>
      </c>
      <c r="G195">
        <v>3881</v>
      </c>
      <c r="H195">
        <v>25</v>
      </c>
      <c r="I195" s="15">
        <v>15008175</v>
      </c>
      <c r="J195" s="15">
        <v>600327</v>
      </c>
      <c r="K195">
        <v>25</v>
      </c>
      <c r="L195">
        <v>0</v>
      </c>
      <c r="M195" t="s">
        <v>128</v>
      </c>
      <c r="N195" s="17" t="s">
        <v>129</v>
      </c>
      <c r="O195" t="s">
        <v>130</v>
      </c>
      <c r="P195" t="s">
        <v>340</v>
      </c>
      <c r="Q195" t="s">
        <v>64</v>
      </c>
      <c r="R195" t="s">
        <v>132</v>
      </c>
      <c r="S195">
        <v>1</v>
      </c>
      <c r="T195">
        <v>388101</v>
      </c>
      <c r="V195" s="17">
        <v>1</v>
      </c>
      <c r="W195" t="s">
        <v>341</v>
      </c>
      <c r="Y195" s="14"/>
      <c r="AA195" s="14" t="s">
        <v>134</v>
      </c>
      <c r="AB195" s="14">
        <v>44629</v>
      </c>
      <c r="AC195">
        <v>21</v>
      </c>
      <c r="AD195" s="14">
        <v>44650</v>
      </c>
      <c r="AE195" s="14">
        <v>44655</v>
      </c>
      <c r="AF195">
        <v>18</v>
      </c>
      <c r="AG195" s="14">
        <v>44673</v>
      </c>
      <c r="AH195" s="14">
        <v>44701</v>
      </c>
      <c r="AI195">
        <v>20</v>
      </c>
      <c r="AJ195" s="14">
        <v>44721</v>
      </c>
      <c r="AK195" s="16">
        <v>10</v>
      </c>
      <c r="AL195" s="14">
        <v>45025</v>
      </c>
      <c r="AM195" s="14">
        <v>45085</v>
      </c>
      <c r="AN195" s="15"/>
      <c r="AO195" s="15"/>
      <c r="AP195" s="15"/>
      <c r="AQ195" s="15"/>
      <c r="AR195" s="15"/>
      <c r="AS195" s="15">
        <v>1500818</v>
      </c>
      <c r="AT195" s="15"/>
      <c r="AU195" s="15"/>
      <c r="AV195" s="15">
        <v>13507357</v>
      </c>
      <c r="AW195" s="15"/>
      <c r="AX195" s="15"/>
      <c r="AY195" s="15"/>
      <c r="AZ195" s="15">
        <f t="shared" si="16"/>
        <v>15008175</v>
      </c>
      <c r="BA195" s="15">
        <f t="shared" si="17"/>
        <v>15008175</v>
      </c>
      <c r="BB195" t="str">
        <f t="shared" si="18"/>
        <v>OK</v>
      </c>
      <c r="BC195">
        <f t="shared" si="19"/>
        <v>2</v>
      </c>
    </row>
    <row r="196" spans="1:57" hidden="1">
      <c r="B196" t="s">
        <v>21</v>
      </c>
      <c r="C196" t="s">
        <v>343</v>
      </c>
      <c r="D196" t="s">
        <v>339</v>
      </c>
      <c r="E196" t="s">
        <v>5</v>
      </c>
      <c r="F196" t="s">
        <v>137</v>
      </c>
      <c r="G196">
        <v>3881</v>
      </c>
      <c r="H196">
        <v>15</v>
      </c>
      <c r="I196" s="15">
        <v>9004905</v>
      </c>
      <c r="J196" s="15">
        <v>600327</v>
      </c>
      <c r="K196">
        <v>15</v>
      </c>
      <c r="L196">
        <v>0</v>
      </c>
      <c r="M196" t="s">
        <v>128</v>
      </c>
      <c r="N196" s="17" t="s">
        <v>129</v>
      </c>
      <c r="O196" t="s">
        <v>130</v>
      </c>
      <c r="P196" t="s">
        <v>340</v>
      </c>
      <c r="Q196" t="s">
        <v>64</v>
      </c>
      <c r="R196" t="s">
        <v>132</v>
      </c>
      <c r="S196">
        <v>1</v>
      </c>
      <c r="T196">
        <v>388101</v>
      </c>
      <c r="V196" s="17">
        <v>1</v>
      </c>
      <c r="W196" t="s">
        <v>341</v>
      </c>
      <c r="Y196" s="14"/>
      <c r="AA196" s="14" t="s">
        <v>134</v>
      </c>
      <c r="AB196" s="14">
        <v>44629</v>
      </c>
      <c r="AC196">
        <v>21</v>
      </c>
      <c r="AD196" s="14">
        <v>44650</v>
      </c>
      <c r="AE196" s="14">
        <v>44655</v>
      </c>
      <c r="AF196">
        <v>18</v>
      </c>
      <c r="AG196" s="14">
        <v>44673</v>
      </c>
      <c r="AH196" s="14">
        <v>44701</v>
      </c>
      <c r="AI196">
        <v>20</v>
      </c>
      <c r="AJ196" s="14">
        <v>44721</v>
      </c>
      <c r="AK196" s="16">
        <v>10</v>
      </c>
      <c r="AL196" s="14">
        <v>45025</v>
      </c>
      <c r="AM196" s="14">
        <v>45085</v>
      </c>
      <c r="AN196" s="15"/>
      <c r="AO196" s="15"/>
      <c r="AP196" s="15"/>
      <c r="AQ196" s="15"/>
      <c r="AR196" s="15"/>
      <c r="AS196" s="15">
        <v>900491</v>
      </c>
      <c r="AT196" s="15"/>
      <c r="AU196" s="15"/>
      <c r="AV196" s="15">
        <v>8104414</v>
      </c>
      <c r="AW196" s="15"/>
      <c r="AX196" s="15"/>
      <c r="AY196" s="15"/>
      <c r="AZ196" s="15">
        <f t="shared" si="16"/>
        <v>9004905</v>
      </c>
      <c r="BA196" s="15">
        <f t="shared" si="17"/>
        <v>9004905</v>
      </c>
      <c r="BB196" t="str">
        <f t="shared" si="18"/>
        <v>OK</v>
      </c>
      <c r="BC196">
        <f t="shared" si="19"/>
        <v>2</v>
      </c>
    </row>
    <row r="197" spans="1:57" hidden="1">
      <c r="B197" t="s">
        <v>21</v>
      </c>
      <c r="C197" t="s">
        <v>344</v>
      </c>
      <c r="D197" t="s">
        <v>345</v>
      </c>
      <c r="E197" t="s">
        <v>5</v>
      </c>
      <c r="F197" t="s">
        <v>137</v>
      </c>
      <c r="G197">
        <v>3881</v>
      </c>
      <c r="H197">
        <v>30</v>
      </c>
      <c r="I197" s="15">
        <v>18009810</v>
      </c>
      <c r="J197" s="15">
        <v>600327</v>
      </c>
      <c r="K197">
        <v>30</v>
      </c>
      <c r="L197">
        <v>0</v>
      </c>
      <c r="M197" t="s">
        <v>128</v>
      </c>
      <c r="N197" s="17" t="s">
        <v>129</v>
      </c>
      <c r="O197" t="s">
        <v>130</v>
      </c>
      <c r="P197" t="s">
        <v>340</v>
      </c>
      <c r="Q197" t="s">
        <v>64</v>
      </c>
      <c r="R197" t="s">
        <v>132</v>
      </c>
      <c r="S197">
        <v>1</v>
      </c>
      <c r="T197">
        <v>388101</v>
      </c>
      <c r="V197" s="17">
        <v>2</v>
      </c>
      <c r="W197" t="s">
        <v>346</v>
      </c>
      <c r="Y197" s="14"/>
      <c r="AA197" s="14" t="s">
        <v>134</v>
      </c>
      <c r="AB197" s="14">
        <v>44629</v>
      </c>
      <c r="AC197">
        <v>21</v>
      </c>
      <c r="AD197" s="14">
        <v>44650</v>
      </c>
      <c r="AE197" s="14">
        <v>44655</v>
      </c>
      <c r="AF197">
        <v>18</v>
      </c>
      <c r="AG197" s="14">
        <v>44673</v>
      </c>
      <c r="AH197" s="14">
        <v>44701</v>
      </c>
      <c r="AI197">
        <v>20</v>
      </c>
      <c r="AJ197" s="14">
        <v>44721</v>
      </c>
      <c r="AK197" s="16">
        <v>10</v>
      </c>
      <c r="AL197" s="14">
        <v>45025</v>
      </c>
      <c r="AM197" s="14">
        <v>45085</v>
      </c>
      <c r="AN197" s="15"/>
      <c r="AO197" s="15"/>
      <c r="AP197" s="15"/>
      <c r="AQ197" s="15"/>
      <c r="AR197" s="15"/>
      <c r="AS197" s="15">
        <v>1800981</v>
      </c>
      <c r="AT197" s="15"/>
      <c r="AU197" s="15"/>
      <c r="AV197" s="15">
        <v>16208829</v>
      </c>
      <c r="AW197" s="15"/>
      <c r="AX197" s="15"/>
      <c r="AY197" s="15"/>
      <c r="AZ197" s="15">
        <f t="shared" si="16"/>
        <v>18009810</v>
      </c>
      <c r="BA197" s="15">
        <f t="shared" si="17"/>
        <v>18009810</v>
      </c>
      <c r="BB197" t="str">
        <f t="shared" si="18"/>
        <v>OK</v>
      </c>
      <c r="BC197">
        <f t="shared" si="19"/>
        <v>2</v>
      </c>
    </row>
    <row r="198" spans="1:57" hidden="1">
      <c r="B198" t="s">
        <v>21</v>
      </c>
      <c r="C198" t="s">
        <v>347</v>
      </c>
      <c r="D198" t="s">
        <v>345</v>
      </c>
      <c r="E198" t="s">
        <v>5</v>
      </c>
      <c r="F198" t="s">
        <v>137</v>
      </c>
      <c r="G198">
        <v>3881</v>
      </c>
      <c r="H198">
        <v>25</v>
      </c>
      <c r="I198" s="15">
        <v>15008175</v>
      </c>
      <c r="J198" s="15">
        <v>600327</v>
      </c>
      <c r="K198">
        <v>25</v>
      </c>
      <c r="L198">
        <v>0</v>
      </c>
      <c r="M198" t="s">
        <v>128</v>
      </c>
      <c r="N198" s="17" t="s">
        <v>129</v>
      </c>
      <c r="O198" t="s">
        <v>130</v>
      </c>
      <c r="P198" t="s">
        <v>340</v>
      </c>
      <c r="Q198" t="s">
        <v>64</v>
      </c>
      <c r="R198" t="s">
        <v>132</v>
      </c>
      <c r="S198">
        <v>1</v>
      </c>
      <c r="T198">
        <v>388101</v>
      </c>
      <c r="V198" s="17">
        <v>2</v>
      </c>
      <c r="W198" t="s">
        <v>346</v>
      </c>
      <c r="Y198" s="14"/>
      <c r="AA198" s="14" t="s">
        <v>134</v>
      </c>
      <c r="AB198" s="14">
        <v>44629</v>
      </c>
      <c r="AC198">
        <v>21</v>
      </c>
      <c r="AD198" s="14">
        <v>44650</v>
      </c>
      <c r="AE198" s="14">
        <v>44655</v>
      </c>
      <c r="AF198">
        <v>18</v>
      </c>
      <c r="AG198" s="14">
        <v>44673</v>
      </c>
      <c r="AH198" s="14">
        <v>44701</v>
      </c>
      <c r="AI198">
        <v>20</v>
      </c>
      <c r="AJ198" s="14">
        <v>44721</v>
      </c>
      <c r="AK198" s="16">
        <v>10</v>
      </c>
      <c r="AL198" s="14">
        <v>45025</v>
      </c>
      <c r="AM198" s="14">
        <v>45085</v>
      </c>
      <c r="AN198" s="15"/>
      <c r="AO198" s="15"/>
      <c r="AP198" s="15"/>
      <c r="AQ198" s="15"/>
      <c r="AR198" s="15"/>
      <c r="AS198" s="15">
        <v>1500818</v>
      </c>
      <c r="AT198" s="15"/>
      <c r="AU198" s="15"/>
      <c r="AV198" s="15">
        <v>13507357</v>
      </c>
      <c r="AW198" s="15"/>
      <c r="AX198" s="15"/>
      <c r="AY198" s="15"/>
      <c r="AZ198" s="15">
        <f t="shared" si="16"/>
        <v>15008175</v>
      </c>
      <c r="BA198" s="15">
        <f t="shared" si="17"/>
        <v>15008175</v>
      </c>
      <c r="BB198" t="str">
        <f t="shared" si="18"/>
        <v>OK</v>
      </c>
      <c r="BC198">
        <f t="shared" si="19"/>
        <v>2</v>
      </c>
    </row>
    <row r="199" spans="1:57" hidden="1">
      <c r="B199" t="s">
        <v>21</v>
      </c>
      <c r="C199" t="s">
        <v>348</v>
      </c>
      <c r="D199" t="s">
        <v>349</v>
      </c>
      <c r="E199" t="s">
        <v>5</v>
      </c>
      <c r="F199" t="s">
        <v>137</v>
      </c>
      <c r="G199">
        <v>3881</v>
      </c>
      <c r="H199">
        <v>30</v>
      </c>
      <c r="I199" s="15">
        <v>18009810</v>
      </c>
      <c r="J199" s="15">
        <v>600327</v>
      </c>
      <c r="K199">
        <v>30</v>
      </c>
      <c r="L199">
        <v>0</v>
      </c>
      <c r="M199" t="s">
        <v>128</v>
      </c>
      <c r="N199" s="17" t="s">
        <v>129</v>
      </c>
      <c r="O199" t="s">
        <v>130</v>
      </c>
      <c r="P199" t="s">
        <v>340</v>
      </c>
      <c r="Q199" t="s">
        <v>64</v>
      </c>
      <c r="R199" t="s">
        <v>132</v>
      </c>
      <c r="S199">
        <v>1</v>
      </c>
      <c r="T199">
        <v>388101</v>
      </c>
      <c r="V199" s="17">
        <v>3</v>
      </c>
      <c r="W199" t="s">
        <v>350</v>
      </c>
      <c r="Y199" s="14"/>
      <c r="AA199" s="14" t="s">
        <v>134</v>
      </c>
      <c r="AB199" s="14">
        <v>44629</v>
      </c>
      <c r="AC199">
        <v>21</v>
      </c>
      <c r="AD199" s="14">
        <v>44650</v>
      </c>
      <c r="AE199" s="14">
        <v>44655</v>
      </c>
      <c r="AF199">
        <v>18</v>
      </c>
      <c r="AG199" s="14">
        <v>44673</v>
      </c>
      <c r="AH199" s="14">
        <v>44701</v>
      </c>
      <c r="AI199">
        <v>20</v>
      </c>
      <c r="AJ199" s="14">
        <v>44721</v>
      </c>
      <c r="AK199" s="16">
        <v>10</v>
      </c>
      <c r="AL199" s="14">
        <v>45025</v>
      </c>
      <c r="AM199" s="14">
        <v>45085</v>
      </c>
      <c r="AN199" s="15"/>
      <c r="AO199" s="15"/>
      <c r="AP199" s="15"/>
      <c r="AQ199" s="15"/>
      <c r="AR199" s="15"/>
      <c r="AS199" s="15">
        <v>1800981</v>
      </c>
      <c r="AT199" s="15"/>
      <c r="AU199" s="15"/>
      <c r="AV199" s="15">
        <v>16208829</v>
      </c>
      <c r="AW199" s="15"/>
      <c r="AX199" s="15"/>
      <c r="AY199" s="15"/>
      <c r="AZ199" s="15">
        <f t="shared" si="16"/>
        <v>18009810</v>
      </c>
      <c r="BA199" s="15">
        <f t="shared" si="17"/>
        <v>18009810</v>
      </c>
      <c r="BB199" t="str">
        <f t="shared" si="18"/>
        <v>OK</v>
      </c>
      <c r="BC199">
        <f t="shared" si="19"/>
        <v>2</v>
      </c>
    </row>
    <row r="200" spans="1:57" hidden="1">
      <c r="B200" t="s">
        <v>21</v>
      </c>
      <c r="C200" t="s">
        <v>351</v>
      </c>
      <c r="D200" t="s">
        <v>349</v>
      </c>
      <c r="E200" t="s">
        <v>5</v>
      </c>
      <c r="F200" t="s">
        <v>137</v>
      </c>
      <c r="G200">
        <v>3881</v>
      </c>
      <c r="H200">
        <v>25</v>
      </c>
      <c r="I200" s="15">
        <v>15008175</v>
      </c>
      <c r="J200" s="15">
        <v>600327</v>
      </c>
      <c r="K200">
        <v>25</v>
      </c>
      <c r="L200">
        <v>0</v>
      </c>
      <c r="M200" t="s">
        <v>128</v>
      </c>
      <c r="N200" s="17" t="s">
        <v>129</v>
      </c>
      <c r="O200" t="s">
        <v>130</v>
      </c>
      <c r="P200" t="s">
        <v>340</v>
      </c>
      <c r="Q200" t="s">
        <v>64</v>
      </c>
      <c r="R200" t="s">
        <v>132</v>
      </c>
      <c r="S200">
        <v>1</v>
      </c>
      <c r="T200">
        <v>388101</v>
      </c>
      <c r="V200" s="17">
        <v>3</v>
      </c>
      <c r="W200" t="s">
        <v>350</v>
      </c>
      <c r="Y200" s="14"/>
      <c r="AA200" s="14" t="s">
        <v>134</v>
      </c>
      <c r="AB200" s="14">
        <v>44629</v>
      </c>
      <c r="AC200">
        <v>21</v>
      </c>
      <c r="AD200" s="14">
        <v>44650</v>
      </c>
      <c r="AE200" s="14">
        <v>44655</v>
      </c>
      <c r="AF200">
        <v>18</v>
      </c>
      <c r="AG200" s="14">
        <v>44673</v>
      </c>
      <c r="AH200" s="14">
        <v>44701</v>
      </c>
      <c r="AI200">
        <v>20</v>
      </c>
      <c r="AJ200" s="14">
        <v>44721</v>
      </c>
      <c r="AK200" s="16">
        <v>10</v>
      </c>
      <c r="AL200" s="14">
        <v>45025</v>
      </c>
      <c r="AM200" s="14">
        <v>45085</v>
      </c>
      <c r="AN200" s="15"/>
      <c r="AO200" s="15"/>
      <c r="AP200" s="15"/>
      <c r="AQ200" s="15"/>
      <c r="AR200" s="15"/>
      <c r="AS200" s="15">
        <v>1500818</v>
      </c>
      <c r="AT200" s="15"/>
      <c r="AU200" s="15"/>
      <c r="AV200" s="15">
        <v>13507357</v>
      </c>
      <c r="AW200" s="15"/>
      <c r="AX200" s="15"/>
      <c r="AY200" s="15"/>
      <c r="AZ200" s="15">
        <f t="shared" si="16"/>
        <v>15008175</v>
      </c>
      <c r="BA200" s="15">
        <f t="shared" si="17"/>
        <v>15008175</v>
      </c>
      <c r="BB200" t="str">
        <f t="shared" si="18"/>
        <v>OK</v>
      </c>
      <c r="BC200">
        <f t="shared" si="19"/>
        <v>2</v>
      </c>
    </row>
    <row r="201" spans="1:57" hidden="1">
      <c r="B201" t="s">
        <v>21</v>
      </c>
      <c r="C201" t="s">
        <v>352</v>
      </c>
      <c r="D201" t="s">
        <v>353</v>
      </c>
      <c r="E201" t="s">
        <v>5</v>
      </c>
      <c r="F201" t="s">
        <v>137</v>
      </c>
      <c r="G201">
        <v>3881</v>
      </c>
      <c r="H201">
        <v>30</v>
      </c>
      <c r="I201" s="15">
        <v>18009810</v>
      </c>
      <c r="J201" s="15">
        <v>600327</v>
      </c>
      <c r="K201">
        <v>30</v>
      </c>
      <c r="L201">
        <v>0</v>
      </c>
      <c r="M201" t="s">
        <v>128</v>
      </c>
      <c r="N201" s="17" t="s">
        <v>129</v>
      </c>
      <c r="O201" t="s">
        <v>130</v>
      </c>
      <c r="P201" t="s">
        <v>340</v>
      </c>
      <c r="Q201" t="s">
        <v>64</v>
      </c>
      <c r="R201" t="s">
        <v>132</v>
      </c>
      <c r="S201">
        <v>1</v>
      </c>
      <c r="T201">
        <v>388101</v>
      </c>
      <c r="V201" s="17">
        <v>4</v>
      </c>
      <c r="W201" t="s">
        <v>354</v>
      </c>
      <c r="Y201" s="14"/>
      <c r="AA201" s="14" t="s">
        <v>134</v>
      </c>
      <c r="AB201" s="14">
        <v>44629</v>
      </c>
      <c r="AC201">
        <v>21</v>
      </c>
      <c r="AD201" s="14">
        <v>44650</v>
      </c>
      <c r="AE201" s="14">
        <v>44655</v>
      </c>
      <c r="AF201">
        <v>18</v>
      </c>
      <c r="AG201" s="14">
        <v>44673</v>
      </c>
      <c r="AH201" s="14">
        <v>44701</v>
      </c>
      <c r="AI201">
        <v>20</v>
      </c>
      <c r="AJ201" s="14">
        <v>44721</v>
      </c>
      <c r="AK201" s="16">
        <v>10</v>
      </c>
      <c r="AL201" s="14">
        <v>45025</v>
      </c>
      <c r="AM201" s="14">
        <v>45085</v>
      </c>
      <c r="AN201" s="15"/>
      <c r="AO201" s="15"/>
      <c r="AP201" s="15"/>
      <c r="AQ201" s="15"/>
      <c r="AR201" s="15"/>
      <c r="AS201" s="15">
        <v>1800981</v>
      </c>
      <c r="AT201" s="15"/>
      <c r="AU201" s="15"/>
      <c r="AV201" s="15">
        <v>16208829</v>
      </c>
      <c r="AW201" s="15"/>
      <c r="AX201" s="15"/>
      <c r="AY201" s="15"/>
      <c r="AZ201" s="15">
        <f t="shared" si="16"/>
        <v>18009810</v>
      </c>
      <c r="BA201" s="15">
        <f t="shared" si="17"/>
        <v>18009810</v>
      </c>
      <c r="BB201" t="str">
        <f t="shared" si="18"/>
        <v>OK</v>
      </c>
      <c r="BC201">
        <f t="shared" si="19"/>
        <v>2</v>
      </c>
    </row>
    <row r="202" spans="1:57" hidden="1">
      <c r="B202" t="s">
        <v>21</v>
      </c>
      <c r="C202" t="s">
        <v>355</v>
      </c>
      <c r="D202" t="s">
        <v>353</v>
      </c>
      <c r="E202" t="s">
        <v>5</v>
      </c>
      <c r="F202" t="s">
        <v>137</v>
      </c>
      <c r="G202">
        <v>3881</v>
      </c>
      <c r="H202">
        <v>20</v>
      </c>
      <c r="I202" s="15">
        <v>12006540</v>
      </c>
      <c r="J202" s="15">
        <v>600327</v>
      </c>
      <c r="K202">
        <v>20</v>
      </c>
      <c r="L202">
        <v>0</v>
      </c>
      <c r="M202" t="s">
        <v>128</v>
      </c>
      <c r="N202" s="17" t="s">
        <v>129</v>
      </c>
      <c r="O202" t="s">
        <v>130</v>
      </c>
      <c r="P202" t="s">
        <v>340</v>
      </c>
      <c r="Q202" t="s">
        <v>64</v>
      </c>
      <c r="R202" t="s">
        <v>132</v>
      </c>
      <c r="S202">
        <v>1</v>
      </c>
      <c r="T202">
        <v>388101</v>
      </c>
      <c r="V202" s="17">
        <v>4</v>
      </c>
      <c r="W202" t="s">
        <v>354</v>
      </c>
      <c r="Y202" s="14"/>
      <c r="AA202" s="14" t="s">
        <v>134</v>
      </c>
      <c r="AB202" s="14">
        <v>44629</v>
      </c>
      <c r="AC202">
        <v>21</v>
      </c>
      <c r="AD202" s="14">
        <v>44650</v>
      </c>
      <c r="AE202" s="14">
        <v>44655</v>
      </c>
      <c r="AF202">
        <v>18</v>
      </c>
      <c r="AG202" s="14">
        <v>44673</v>
      </c>
      <c r="AH202" s="14">
        <v>44701</v>
      </c>
      <c r="AI202">
        <v>20</v>
      </c>
      <c r="AJ202" s="14">
        <v>44721</v>
      </c>
      <c r="AK202" s="16">
        <v>10</v>
      </c>
      <c r="AL202" s="14">
        <v>45025</v>
      </c>
      <c r="AM202" s="14">
        <v>45085</v>
      </c>
      <c r="AN202" s="15"/>
      <c r="AO202" s="15"/>
      <c r="AP202" s="15"/>
      <c r="AQ202" s="15"/>
      <c r="AR202" s="15"/>
      <c r="AS202" s="15">
        <v>1200654</v>
      </c>
      <c r="AT202" s="15"/>
      <c r="AU202" s="15"/>
      <c r="AV202" s="15">
        <v>10805886</v>
      </c>
      <c r="AW202" s="15"/>
      <c r="AX202" s="15"/>
      <c r="AY202" s="15"/>
      <c r="AZ202" s="15">
        <f t="shared" si="16"/>
        <v>12006540</v>
      </c>
      <c r="BA202" s="15">
        <f t="shared" si="17"/>
        <v>12006540</v>
      </c>
      <c r="BB202" t="str">
        <f t="shared" si="18"/>
        <v>OK</v>
      </c>
      <c r="BC202">
        <f t="shared" si="19"/>
        <v>2</v>
      </c>
    </row>
    <row r="203" spans="1:57" hidden="1">
      <c r="B203" t="s">
        <v>21</v>
      </c>
      <c r="C203" t="s">
        <v>356</v>
      </c>
      <c r="D203" t="s">
        <v>357</v>
      </c>
      <c r="E203" t="s">
        <v>5</v>
      </c>
      <c r="F203" t="s">
        <v>137</v>
      </c>
      <c r="G203">
        <v>3881</v>
      </c>
      <c r="H203">
        <v>30</v>
      </c>
      <c r="I203" s="15">
        <v>18009810</v>
      </c>
      <c r="J203" s="15">
        <v>600327</v>
      </c>
      <c r="K203">
        <v>30</v>
      </c>
      <c r="L203">
        <v>0</v>
      </c>
      <c r="M203" t="s">
        <v>128</v>
      </c>
      <c r="N203" s="17" t="s">
        <v>129</v>
      </c>
      <c r="O203" t="s">
        <v>130</v>
      </c>
      <c r="P203" t="s">
        <v>340</v>
      </c>
      <c r="Q203" t="s">
        <v>64</v>
      </c>
      <c r="R203" t="s">
        <v>132</v>
      </c>
      <c r="S203">
        <v>1</v>
      </c>
      <c r="T203">
        <v>388101</v>
      </c>
      <c r="V203" s="17">
        <v>5</v>
      </c>
      <c r="W203" t="s">
        <v>358</v>
      </c>
      <c r="Y203" s="14"/>
      <c r="AA203" s="14" t="s">
        <v>134</v>
      </c>
      <c r="AB203" s="14">
        <v>44629</v>
      </c>
      <c r="AC203">
        <v>21</v>
      </c>
      <c r="AD203" s="14">
        <v>44650</v>
      </c>
      <c r="AE203" s="14">
        <v>44655</v>
      </c>
      <c r="AF203">
        <v>18</v>
      </c>
      <c r="AG203" s="14">
        <v>44673</v>
      </c>
      <c r="AH203" s="14">
        <v>44701</v>
      </c>
      <c r="AI203">
        <v>20</v>
      </c>
      <c r="AJ203" s="14">
        <v>44721</v>
      </c>
      <c r="AK203" s="16">
        <v>10</v>
      </c>
      <c r="AL203" s="14">
        <v>45025</v>
      </c>
      <c r="AM203" s="14">
        <v>45085</v>
      </c>
      <c r="AN203" s="15"/>
      <c r="AO203" s="15"/>
      <c r="AP203" s="15"/>
      <c r="AQ203" s="15"/>
      <c r="AR203" s="15"/>
      <c r="AS203" s="15">
        <v>1800981</v>
      </c>
      <c r="AT203" s="15"/>
      <c r="AU203" s="15"/>
      <c r="AV203" s="15">
        <v>16208829</v>
      </c>
      <c r="AW203" s="15"/>
      <c r="AX203" s="15"/>
      <c r="AY203" s="15"/>
      <c r="AZ203" s="15">
        <f t="shared" si="16"/>
        <v>18009810</v>
      </c>
      <c r="BA203" s="15">
        <f t="shared" si="17"/>
        <v>18009810</v>
      </c>
      <c r="BB203" t="str">
        <f t="shared" si="18"/>
        <v>OK</v>
      </c>
      <c r="BC203">
        <f t="shared" si="19"/>
        <v>2</v>
      </c>
    </row>
    <row r="204" spans="1:57" hidden="1">
      <c r="B204" t="s">
        <v>21</v>
      </c>
      <c r="C204" t="s">
        <v>359</v>
      </c>
      <c r="D204" t="s">
        <v>357</v>
      </c>
      <c r="E204" t="s">
        <v>5</v>
      </c>
      <c r="F204" t="s">
        <v>137</v>
      </c>
      <c r="G204">
        <v>3881</v>
      </c>
      <c r="H204">
        <v>20</v>
      </c>
      <c r="I204" s="15">
        <v>12006540</v>
      </c>
      <c r="J204" s="15">
        <v>600327</v>
      </c>
      <c r="K204">
        <v>20</v>
      </c>
      <c r="L204">
        <v>0</v>
      </c>
      <c r="M204" t="s">
        <v>128</v>
      </c>
      <c r="N204" s="17" t="s">
        <v>129</v>
      </c>
      <c r="O204" t="s">
        <v>130</v>
      </c>
      <c r="P204" t="s">
        <v>340</v>
      </c>
      <c r="Q204" t="s">
        <v>64</v>
      </c>
      <c r="R204" t="s">
        <v>132</v>
      </c>
      <c r="S204">
        <v>1</v>
      </c>
      <c r="T204">
        <v>388101</v>
      </c>
      <c r="V204" s="17">
        <v>5</v>
      </c>
      <c r="W204" t="s">
        <v>358</v>
      </c>
      <c r="Y204" s="14"/>
      <c r="AA204" s="14" t="s">
        <v>134</v>
      </c>
      <c r="AB204" s="14">
        <v>44629</v>
      </c>
      <c r="AC204">
        <v>21</v>
      </c>
      <c r="AD204" s="14">
        <v>44650</v>
      </c>
      <c r="AE204" s="14">
        <v>44655</v>
      </c>
      <c r="AF204">
        <v>18</v>
      </c>
      <c r="AG204" s="14">
        <v>44673</v>
      </c>
      <c r="AH204" s="14">
        <v>44701</v>
      </c>
      <c r="AI204">
        <v>20</v>
      </c>
      <c r="AJ204" s="14">
        <v>44721</v>
      </c>
      <c r="AK204" s="16">
        <v>10</v>
      </c>
      <c r="AL204" s="14">
        <v>45025</v>
      </c>
      <c r="AM204" s="14">
        <v>45085</v>
      </c>
      <c r="AN204" s="15"/>
      <c r="AO204" s="15"/>
      <c r="AP204" s="15"/>
      <c r="AQ204" s="15"/>
      <c r="AR204" s="15"/>
      <c r="AS204" s="15">
        <v>1200654</v>
      </c>
      <c r="AT204" s="15"/>
      <c r="AU204" s="15"/>
      <c r="AV204" s="15">
        <v>10805886</v>
      </c>
      <c r="AW204" s="15"/>
      <c r="AX204" s="15"/>
      <c r="AY204" s="15"/>
      <c r="AZ204" s="15">
        <f t="shared" si="16"/>
        <v>12006540</v>
      </c>
      <c r="BA204" s="15">
        <f t="shared" si="17"/>
        <v>12006540</v>
      </c>
      <c r="BB204" t="str">
        <f t="shared" si="18"/>
        <v>OK</v>
      </c>
      <c r="BC204">
        <f t="shared" si="19"/>
        <v>2</v>
      </c>
    </row>
    <row r="205" spans="1:57" hidden="1">
      <c r="B205" t="s">
        <v>21</v>
      </c>
      <c r="C205" t="s">
        <v>360</v>
      </c>
      <c r="D205" t="s">
        <v>361</v>
      </c>
      <c r="E205" t="s">
        <v>5</v>
      </c>
      <c r="F205" t="s">
        <v>137</v>
      </c>
      <c r="G205">
        <v>3881</v>
      </c>
      <c r="H205">
        <v>30</v>
      </c>
      <c r="I205" s="15">
        <v>18009810</v>
      </c>
      <c r="J205" s="15">
        <v>600327</v>
      </c>
      <c r="K205">
        <v>30</v>
      </c>
      <c r="L205">
        <v>0</v>
      </c>
      <c r="M205" t="s">
        <v>128</v>
      </c>
      <c r="N205" s="17" t="s">
        <v>129</v>
      </c>
      <c r="O205" t="s">
        <v>130</v>
      </c>
      <c r="P205" t="s">
        <v>340</v>
      </c>
      <c r="Q205" t="s">
        <v>64</v>
      </c>
      <c r="R205" t="s">
        <v>132</v>
      </c>
      <c r="S205">
        <v>1</v>
      </c>
      <c r="T205">
        <v>388101</v>
      </c>
      <c r="V205" s="17">
        <v>6</v>
      </c>
      <c r="W205" t="s">
        <v>362</v>
      </c>
      <c r="Y205" s="14"/>
      <c r="AA205" s="14" t="s">
        <v>134</v>
      </c>
      <c r="AB205" s="14">
        <v>44629</v>
      </c>
      <c r="AC205">
        <v>21</v>
      </c>
      <c r="AD205" s="14">
        <v>44650</v>
      </c>
      <c r="AE205" s="14">
        <v>44655</v>
      </c>
      <c r="AF205">
        <v>18</v>
      </c>
      <c r="AG205" s="14">
        <v>44673</v>
      </c>
      <c r="AH205" s="14">
        <v>44701</v>
      </c>
      <c r="AI205">
        <v>20</v>
      </c>
      <c r="AJ205" s="14">
        <v>44721</v>
      </c>
      <c r="AK205" s="16">
        <v>10</v>
      </c>
      <c r="AL205" s="14">
        <v>45025</v>
      </c>
      <c r="AM205" s="14">
        <v>45085</v>
      </c>
      <c r="AN205" s="15"/>
      <c r="AO205" s="15"/>
      <c r="AP205" s="15"/>
      <c r="AQ205" s="15"/>
      <c r="AR205" s="15"/>
      <c r="AS205" s="15">
        <v>1800981</v>
      </c>
      <c r="AT205" s="15"/>
      <c r="AU205" s="15"/>
      <c r="AV205" s="15">
        <v>16208829</v>
      </c>
      <c r="AW205" s="15"/>
      <c r="AX205" s="15"/>
      <c r="AY205" s="15"/>
      <c r="AZ205" s="15">
        <f t="shared" si="16"/>
        <v>18009810</v>
      </c>
      <c r="BA205" s="15">
        <f t="shared" si="17"/>
        <v>18009810</v>
      </c>
      <c r="BB205" t="str">
        <f t="shared" si="18"/>
        <v>OK</v>
      </c>
      <c r="BC205">
        <f t="shared" si="19"/>
        <v>2</v>
      </c>
    </row>
    <row r="206" spans="1:57" hidden="1">
      <c r="B206" t="s">
        <v>21</v>
      </c>
      <c r="C206" t="s">
        <v>363</v>
      </c>
      <c r="D206" t="s">
        <v>361</v>
      </c>
      <c r="E206" t="s">
        <v>5</v>
      </c>
      <c r="F206" t="s">
        <v>137</v>
      </c>
      <c r="G206">
        <v>3881</v>
      </c>
      <c r="H206">
        <v>20</v>
      </c>
      <c r="I206" s="15">
        <v>12006540</v>
      </c>
      <c r="J206" s="15">
        <v>600327</v>
      </c>
      <c r="K206">
        <v>20</v>
      </c>
      <c r="L206">
        <v>0</v>
      </c>
      <c r="M206" t="s">
        <v>128</v>
      </c>
      <c r="N206" s="17" t="s">
        <v>129</v>
      </c>
      <c r="O206" t="s">
        <v>130</v>
      </c>
      <c r="P206" t="s">
        <v>340</v>
      </c>
      <c r="Q206" t="s">
        <v>64</v>
      </c>
      <c r="R206" t="s">
        <v>132</v>
      </c>
      <c r="S206">
        <v>1</v>
      </c>
      <c r="T206">
        <v>388101</v>
      </c>
      <c r="V206" s="17">
        <v>6</v>
      </c>
      <c r="W206" t="s">
        <v>362</v>
      </c>
      <c r="Y206" s="14"/>
      <c r="AA206" s="14" t="s">
        <v>134</v>
      </c>
      <c r="AB206" s="14">
        <v>44629</v>
      </c>
      <c r="AC206">
        <v>21</v>
      </c>
      <c r="AD206" s="14">
        <v>44650</v>
      </c>
      <c r="AE206" s="14">
        <v>44655</v>
      </c>
      <c r="AF206">
        <v>18</v>
      </c>
      <c r="AG206" s="14">
        <v>44673</v>
      </c>
      <c r="AH206" s="14">
        <v>44701</v>
      </c>
      <c r="AI206">
        <v>20</v>
      </c>
      <c r="AJ206" s="14">
        <v>44721</v>
      </c>
      <c r="AK206" s="16">
        <v>10</v>
      </c>
      <c r="AL206" s="14">
        <v>45025</v>
      </c>
      <c r="AM206" s="14">
        <v>45085</v>
      </c>
      <c r="AN206" s="15"/>
      <c r="AO206" s="15"/>
      <c r="AP206" s="15"/>
      <c r="AQ206" s="15"/>
      <c r="AR206" s="15"/>
      <c r="AS206" s="15">
        <v>1200654</v>
      </c>
      <c r="AT206" s="15"/>
      <c r="AU206" s="15"/>
      <c r="AV206" s="15">
        <v>10805886</v>
      </c>
      <c r="AW206" s="15"/>
      <c r="AX206" s="15"/>
      <c r="AY206" s="15"/>
      <c r="AZ206" s="15">
        <f t="shared" si="16"/>
        <v>12006540</v>
      </c>
      <c r="BA206" s="15">
        <f t="shared" si="17"/>
        <v>12006540</v>
      </c>
      <c r="BB206" t="str">
        <f t="shared" si="18"/>
        <v>OK</v>
      </c>
      <c r="BC206">
        <f t="shared" si="19"/>
        <v>2</v>
      </c>
    </row>
    <row r="207" spans="1:57" hidden="1">
      <c r="B207" t="s">
        <v>21</v>
      </c>
      <c r="C207" t="s">
        <v>364</v>
      </c>
      <c r="D207" t="s">
        <v>365</v>
      </c>
      <c r="E207" t="s">
        <v>5</v>
      </c>
      <c r="F207" t="s">
        <v>137</v>
      </c>
      <c r="G207">
        <v>3881</v>
      </c>
      <c r="H207">
        <v>30</v>
      </c>
      <c r="I207" s="15">
        <v>18009810</v>
      </c>
      <c r="J207" s="15">
        <v>600327</v>
      </c>
      <c r="K207">
        <v>30</v>
      </c>
      <c r="L207">
        <v>0</v>
      </c>
      <c r="M207" t="s">
        <v>128</v>
      </c>
      <c r="N207" s="17" t="s">
        <v>129</v>
      </c>
      <c r="O207" t="s">
        <v>130</v>
      </c>
      <c r="P207" t="s">
        <v>340</v>
      </c>
      <c r="Q207" t="s">
        <v>64</v>
      </c>
      <c r="R207" t="s">
        <v>132</v>
      </c>
      <c r="S207">
        <v>1</v>
      </c>
      <c r="T207">
        <v>388101</v>
      </c>
      <c r="V207" s="17">
        <v>7</v>
      </c>
      <c r="W207" t="s">
        <v>366</v>
      </c>
      <c r="Y207" s="14"/>
      <c r="AA207" s="14" t="s">
        <v>134</v>
      </c>
      <c r="AB207" s="14">
        <v>44629</v>
      </c>
      <c r="AC207">
        <v>21</v>
      </c>
      <c r="AD207" s="14">
        <v>44650</v>
      </c>
      <c r="AE207" s="14">
        <v>44655</v>
      </c>
      <c r="AF207">
        <v>18</v>
      </c>
      <c r="AG207" s="14">
        <v>44673</v>
      </c>
      <c r="AH207" s="14">
        <v>44701</v>
      </c>
      <c r="AI207">
        <v>20</v>
      </c>
      <c r="AJ207" s="14">
        <v>44721</v>
      </c>
      <c r="AK207" s="16">
        <v>10</v>
      </c>
      <c r="AL207" s="14">
        <v>45025</v>
      </c>
      <c r="AM207" s="14">
        <v>45085</v>
      </c>
      <c r="AN207" s="15"/>
      <c r="AO207" s="15"/>
      <c r="AP207" s="15"/>
      <c r="AQ207" s="15"/>
      <c r="AR207" s="15"/>
      <c r="AS207" s="15">
        <v>1800981</v>
      </c>
      <c r="AT207" s="15"/>
      <c r="AU207" s="15"/>
      <c r="AV207" s="15">
        <v>16208829</v>
      </c>
      <c r="AW207" s="15"/>
      <c r="AX207" s="15"/>
      <c r="AY207" s="15"/>
      <c r="AZ207" s="15">
        <f t="shared" si="16"/>
        <v>18009810</v>
      </c>
      <c r="BA207" s="15">
        <f t="shared" si="17"/>
        <v>18009810</v>
      </c>
      <c r="BB207" t="str">
        <f t="shared" si="18"/>
        <v>OK</v>
      </c>
      <c r="BC207">
        <f t="shared" si="19"/>
        <v>2</v>
      </c>
    </row>
    <row r="208" spans="1:57" hidden="1">
      <c r="B208" t="s">
        <v>21</v>
      </c>
      <c r="C208" t="s">
        <v>367</v>
      </c>
      <c r="D208" t="s">
        <v>365</v>
      </c>
      <c r="E208" t="s">
        <v>5</v>
      </c>
      <c r="F208" t="s">
        <v>137</v>
      </c>
      <c r="G208">
        <v>3881</v>
      </c>
      <c r="H208">
        <v>20</v>
      </c>
      <c r="I208" s="15">
        <v>12006540</v>
      </c>
      <c r="J208" s="15">
        <v>600327</v>
      </c>
      <c r="K208">
        <v>20</v>
      </c>
      <c r="L208">
        <v>0</v>
      </c>
      <c r="M208" t="s">
        <v>128</v>
      </c>
      <c r="N208" s="17" t="s">
        <v>129</v>
      </c>
      <c r="O208" t="s">
        <v>130</v>
      </c>
      <c r="P208" t="s">
        <v>340</v>
      </c>
      <c r="Q208" t="s">
        <v>64</v>
      </c>
      <c r="R208" t="s">
        <v>132</v>
      </c>
      <c r="S208">
        <v>1</v>
      </c>
      <c r="T208">
        <v>388101</v>
      </c>
      <c r="V208" s="17">
        <v>7</v>
      </c>
      <c r="W208" t="s">
        <v>366</v>
      </c>
      <c r="Y208" s="14"/>
      <c r="AA208" s="14" t="s">
        <v>134</v>
      </c>
      <c r="AB208" s="14">
        <v>44629</v>
      </c>
      <c r="AC208">
        <v>21</v>
      </c>
      <c r="AD208" s="14">
        <v>44650</v>
      </c>
      <c r="AE208" s="14">
        <v>44655</v>
      </c>
      <c r="AF208">
        <v>18</v>
      </c>
      <c r="AG208" s="14">
        <v>44673</v>
      </c>
      <c r="AH208" s="14">
        <v>44701</v>
      </c>
      <c r="AI208">
        <v>20</v>
      </c>
      <c r="AJ208" s="14">
        <v>44721</v>
      </c>
      <c r="AK208" s="16">
        <v>10</v>
      </c>
      <c r="AL208" s="14">
        <v>45025</v>
      </c>
      <c r="AM208" s="14">
        <v>45085</v>
      </c>
      <c r="AN208" s="15"/>
      <c r="AO208" s="15"/>
      <c r="AP208" s="15"/>
      <c r="AQ208" s="15"/>
      <c r="AR208" s="15"/>
      <c r="AS208" s="15">
        <v>1200654</v>
      </c>
      <c r="AT208" s="15"/>
      <c r="AU208" s="15"/>
      <c r="AV208" s="15">
        <v>10805886</v>
      </c>
      <c r="AW208" s="15"/>
      <c r="AX208" s="15"/>
      <c r="AY208" s="15"/>
      <c r="AZ208" s="15">
        <f t="shared" si="16"/>
        <v>12006540</v>
      </c>
      <c r="BA208" s="15">
        <f t="shared" si="17"/>
        <v>12006540</v>
      </c>
      <c r="BB208" t="str">
        <f t="shared" si="18"/>
        <v>OK</v>
      </c>
      <c r="BC208">
        <f t="shared" si="19"/>
        <v>2</v>
      </c>
    </row>
    <row r="209" spans="2:55" hidden="1">
      <c r="B209" t="s">
        <v>21</v>
      </c>
      <c r="C209" t="s">
        <v>170</v>
      </c>
      <c r="D209" t="s">
        <v>339</v>
      </c>
      <c r="E209" t="s">
        <v>140</v>
      </c>
      <c r="F209" t="s">
        <v>141</v>
      </c>
      <c r="G209">
        <v>3701</v>
      </c>
      <c r="H209">
        <v>3</v>
      </c>
      <c r="I209" s="15">
        <v>6264000</v>
      </c>
      <c r="J209" s="15">
        <v>2088000</v>
      </c>
      <c r="K209">
        <v>3</v>
      </c>
      <c r="L209">
        <v>0</v>
      </c>
      <c r="M209" t="s">
        <v>128</v>
      </c>
      <c r="N209" s="17" t="s">
        <v>142</v>
      </c>
      <c r="O209" t="s">
        <v>130</v>
      </c>
      <c r="P209" t="s">
        <v>368</v>
      </c>
      <c r="Q209" t="s">
        <v>63</v>
      </c>
      <c r="R209" t="s">
        <v>132</v>
      </c>
      <c r="S209">
        <v>1</v>
      </c>
      <c r="T209">
        <v>370101</v>
      </c>
      <c r="W209" t="s">
        <v>369</v>
      </c>
      <c r="Y209" s="14"/>
      <c r="AA209" s="14" t="s">
        <v>134</v>
      </c>
      <c r="AB209" s="14">
        <v>44658</v>
      </c>
      <c r="AC209">
        <v>28</v>
      </c>
      <c r="AD209" s="14">
        <v>44686</v>
      </c>
      <c r="AE209" s="14">
        <v>44690</v>
      </c>
      <c r="AF209">
        <v>22</v>
      </c>
      <c r="AG209" s="14">
        <v>44712</v>
      </c>
      <c r="AH209" s="14">
        <v>44764</v>
      </c>
      <c r="AI209">
        <v>40</v>
      </c>
      <c r="AJ209" s="14">
        <v>44804</v>
      </c>
      <c r="AK209" s="16">
        <v>6</v>
      </c>
      <c r="AL209" s="14">
        <v>44985</v>
      </c>
      <c r="AM209" s="14">
        <v>45045</v>
      </c>
      <c r="AN209" s="15"/>
      <c r="AO209" s="15"/>
      <c r="AP209" s="15"/>
      <c r="AQ209" s="15"/>
      <c r="AR209" s="15"/>
      <c r="AS209" s="15"/>
      <c r="AT209" s="15"/>
      <c r="AU209" s="15"/>
      <c r="AV209" s="15">
        <v>6264000</v>
      </c>
      <c r="AW209" s="15"/>
      <c r="AX209" s="15"/>
      <c r="AY209" s="15"/>
      <c r="AZ209" s="15">
        <f t="shared" si="16"/>
        <v>6264000</v>
      </c>
      <c r="BA209" s="15">
        <f t="shared" si="17"/>
        <v>6264000</v>
      </c>
      <c r="BB209" t="str">
        <f t="shared" si="18"/>
        <v>OK</v>
      </c>
      <c r="BC209">
        <f t="shared" si="19"/>
        <v>1</v>
      </c>
    </row>
    <row r="210" spans="2:55" hidden="1">
      <c r="B210" t="s">
        <v>21</v>
      </c>
      <c r="C210" t="s">
        <v>170</v>
      </c>
      <c r="D210" t="s">
        <v>345</v>
      </c>
      <c r="E210" t="s">
        <v>140</v>
      </c>
      <c r="F210" t="s">
        <v>141</v>
      </c>
      <c r="G210">
        <v>3701</v>
      </c>
      <c r="H210">
        <v>2</v>
      </c>
      <c r="I210" s="15">
        <v>4176000</v>
      </c>
      <c r="J210" s="15">
        <v>2088000</v>
      </c>
      <c r="K210">
        <v>2</v>
      </c>
      <c r="L210">
        <v>0</v>
      </c>
      <c r="M210" t="s">
        <v>128</v>
      </c>
      <c r="N210" s="17" t="s">
        <v>142</v>
      </c>
      <c r="O210" t="s">
        <v>130</v>
      </c>
      <c r="P210" t="s">
        <v>368</v>
      </c>
      <c r="Q210" t="s">
        <v>63</v>
      </c>
      <c r="R210" t="s">
        <v>132</v>
      </c>
      <c r="S210">
        <v>1</v>
      </c>
      <c r="T210">
        <v>370101</v>
      </c>
      <c r="W210" t="s">
        <v>369</v>
      </c>
      <c r="Y210" s="14"/>
      <c r="AA210" s="14" t="s">
        <v>134</v>
      </c>
      <c r="AB210" s="14">
        <v>44658</v>
      </c>
      <c r="AC210">
        <v>28</v>
      </c>
      <c r="AD210" s="14">
        <v>44686</v>
      </c>
      <c r="AE210" s="14">
        <v>44690</v>
      </c>
      <c r="AF210">
        <v>22</v>
      </c>
      <c r="AG210" s="14">
        <v>44712</v>
      </c>
      <c r="AH210" s="14">
        <v>44764</v>
      </c>
      <c r="AI210">
        <v>40</v>
      </c>
      <c r="AJ210" s="14">
        <v>44804</v>
      </c>
      <c r="AK210" s="16">
        <v>6</v>
      </c>
      <c r="AL210" s="14">
        <v>44985</v>
      </c>
      <c r="AM210" s="14">
        <v>45045</v>
      </c>
      <c r="AN210" s="15"/>
      <c r="AO210" s="15"/>
      <c r="AP210" s="15"/>
      <c r="AQ210" s="15"/>
      <c r="AR210" s="15"/>
      <c r="AS210" s="15"/>
      <c r="AT210" s="15"/>
      <c r="AU210" s="15"/>
      <c r="AV210" s="15">
        <v>4176000</v>
      </c>
      <c r="AW210" s="15"/>
      <c r="AX210" s="15"/>
      <c r="AY210" s="15"/>
      <c r="AZ210" s="15">
        <f t="shared" si="16"/>
        <v>4176000</v>
      </c>
      <c r="BA210" s="15">
        <f t="shared" si="17"/>
        <v>4176000</v>
      </c>
      <c r="BB210" t="str">
        <f t="shared" si="18"/>
        <v>OK</v>
      </c>
      <c r="BC210">
        <f t="shared" si="19"/>
        <v>1</v>
      </c>
    </row>
    <row r="211" spans="2:55" hidden="1">
      <c r="B211" t="s">
        <v>21</v>
      </c>
      <c r="C211" t="s">
        <v>170</v>
      </c>
      <c r="D211" t="s">
        <v>370</v>
      </c>
      <c r="E211" t="s">
        <v>140</v>
      </c>
      <c r="F211" t="s">
        <v>141</v>
      </c>
      <c r="G211">
        <v>3701</v>
      </c>
      <c r="H211">
        <v>2</v>
      </c>
      <c r="I211" s="15">
        <v>4176000</v>
      </c>
      <c r="J211" s="15">
        <v>2088000</v>
      </c>
      <c r="K211">
        <v>2</v>
      </c>
      <c r="L211">
        <v>0</v>
      </c>
      <c r="M211" t="s">
        <v>128</v>
      </c>
      <c r="N211" s="17" t="s">
        <v>142</v>
      </c>
      <c r="O211" t="s">
        <v>130</v>
      </c>
      <c r="P211" t="s">
        <v>368</v>
      </c>
      <c r="Q211" t="s">
        <v>63</v>
      </c>
      <c r="R211" t="s">
        <v>132</v>
      </c>
      <c r="S211">
        <v>1</v>
      </c>
      <c r="T211">
        <v>370101</v>
      </c>
      <c r="W211" t="s">
        <v>369</v>
      </c>
      <c r="Y211" s="14"/>
      <c r="AA211" s="14" t="s">
        <v>134</v>
      </c>
      <c r="AB211" s="14">
        <v>44658</v>
      </c>
      <c r="AC211">
        <v>28</v>
      </c>
      <c r="AD211" s="14">
        <v>44686</v>
      </c>
      <c r="AE211" s="14">
        <v>44690</v>
      </c>
      <c r="AF211">
        <v>22</v>
      </c>
      <c r="AG211" s="14">
        <v>44712</v>
      </c>
      <c r="AH211" s="14">
        <v>44764</v>
      </c>
      <c r="AI211">
        <v>40</v>
      </c>
      <c r="AJ211" s="14">
        <v>44804</v>
      </c>
      <c r="AK211" s="16">
        <v>6</v>
      </c>
      <c r="AL211" s="14">
        <v>44985</v>
      </c>
      <c r="AM211" s="14">
        <v>45045</v>
      </c>
      <c r="AN211" s="15"/>
      <c r="AO211" s="15"/>
      <c r="AP211" s="15"/>
      <c r="AQ211" s="15"/>
      <c r="AR211" s="15"/>
      <c r="AS211" s="15"/>
      <c r="AT211" s="15"/>
      <c r="AU211" s="15"/>
      <c r="AV211" s="15">
        <v>4176000</v>
      </c>
      <c r="AW211" s="15"/>
      <c r="AX211" s="15"/>
      <c r="AY211" s="15"/>
      <c r="AZ211" s="15">
        <f t="shared" si="16"/>
        <v>4176000</v>
      </c>
      <c r="BA211" s="15">
        <f t="shared" si="17"/>
        <v>4176000</v>
      </c>
      <c r="BB211" t="str">
        <f t="shared" si="18"/>
        <v>OK</v>
      </c>
      <c r="BC211">
        <f t="shared" si="19"/>
        <v>1</v>
      </c>
    </row>
    <row r="212" spans="2:55" hidden="1">
      <c r="B212" t="s">
        <v>21</v>
      </c>
      <c r="C212" t="s">
        <v>170</v>
      </c>
      <c r="D212" t="s">
        <v>353</v>
      </c>
      <c r="E212" t="s">
        <v>140</v>
      </c>
      <c r="F212" t="s">
        <v>141</v>
      </c>
      <c r="G212">
        <v>3701</v>
      </c>
      <c r="H212">
        <v>1</v>
      </c>
      <c r="I212" s="15">
        <v>2088000</v>
      </c>
      <c r="J212" s="15">
        <v>2088000</v>
      </c>
      <c r="K212">
        <v>1</v>
      </c>
      <c r="L212">
        <v>0</v>
      </c>
      <c r="M212" t="s">
        <v>128</v>
      </c>
      <c r="N212" s="17" t="s">
        <v>142</v>
      </c>
      <c r="O212" t="s">
        <v>130</v>
      </c>
      <c r="P212" t="s">
        <v>368</v>
      </c>
      <c r="Q212" t="s">
        <v>63</v>
      </c>
      <c r="R212" t="s">
        <v>132</v>
      </c>
      <c r="S212">
        <v>1</v>
      </c>
      <c r="T212">
        <v>370101</v>
      </c>
      <c r="W212" t="s">
        <v>369</v>
      </c>
      <c r="Y212" s="14"/>
      <c r="AA212" s="14" t="s">
        <v>134</v>
      </c>
      <c r="AB212" s="14">
        <v>44658</v>
      </c>
      <c r="AC212">
        <v>28</v>
      </c>
      <c r="AD212" s="14">
        <v>44686</v>
      </c>
      <c r="AE212" s="14">
        <v>44690</v>
      </c>
      <c r="AF212">
        <v>22</v>
      </c>
      <c r="AG212" s="14">
        <v>44712</v>
      </c>
      <c r="AH212" s="14">
        <v>44764</v>
      </c>
      <c r="AI212">
        <v>40</v>
      </c>
      <c r="AJ212" s="14">
        <v>44804</v>
      </c>
      <c r="AK212" s="16">
        <v>6</v>
      </c>
      <c r="AL212" s="14">
        <v>44985</v>
      </c>
      <c r="AM212" s="14">
        <v>45045</v>
      </c>
      <c r="AN212" s="15"/>
      <c r="AO212" s="15"/>
      <c r="AP212" s="15"/>
      <c r="AQ212" s="15"/>
      <c r="AR212" s="15"/>
      <c r="AS212" s="15"/>
      <c r="AT212" s="15"/>
      <c r="AU212" s="15"/>
      <c r="AV212" s="15">
        <v>2088000</v>
      </c>
      <c r="AW212" s="15"/>
      <c r="AX212" s="15"/>
      <c r="AY212" s="15"/>
      <c r="AZ212" s="15">
        <f t="shared" si="16"/>
        <v>2088000</v>
      </c>
      <c r="BA212" s="15">
        <f t="shared" si="17"/>
        <v>2088000</v>
      </c>
      <c r="BB212" t="str">
        <f t="shared" si="18"/>
        <v>OK</v>
      </c>
      <c r="BC212">
        <f t="shared" si="19"/>
        <v>1</v>
      </c>
    </row>
    <row r="213" spans="2:55" hidden="1">
      <c r="B213" t="s">
        <v>21</v>
      </c>
      <c r="D213" t="s">
        <v>371</v>
      </c>
      <c r="E213" t="s">
        <v>140</v>
      </c>
      <c r="F213" t="s">
        <v>141</v>
      </c>
      <c r="G213">
        <v>3701</v>
      </c>
      <c r="H213">
        <v>1</v>
      </c>
      <c r="I213" s="15">
        <v>2088000</v>
      </c>
      <c r="J213" s="15">
        <v>2088000</v>
      </c>
      <c r="K213">
        <v>1</v>
      </c>
      <c r="L213">
        <v>0</v>
      </c>
      <c r="M213" t="s">
        <v>128</v>
      </c>
      <c r="N213" s="17" t="s">
        <v>142</v>
      </c>
      <c r="O213" t="s">
        <v>130</v>
      </c>
      <c r="P213" t="s">
        <v>368</v>
      </c>
      <c r="Q213" t="s">
        <v>63</v>
      </c>
      <c r="R213" t="s">
        <v>132</v>
      </c>
      <c r="S213">
        <v>1</v>
      </c>
      <c r="T213">
        <v>370101</v>
      </c>
      <c r="W213" t="s">
        <v>369</v>
      </c>
      <c r="Y213" s="14"/>
      <c r="AA213" s="14" t="s">
        <v>134</v>
      </c>
      <c r="AB213" s="14">
        <v>44658</v>
      </c>
      <c r="AC213">
        <v>28</v>
      </c>
      <c r="AD213" s="14">
        <v>44686</v>
      </c>
      <c r="AE213" s="14">
        <v>44690</v>
      </c>
      <c r="AF213">
        <v>22</v>
      </c>
      <c r="AG213" s="14">
        <v>44712</v>
      </c>
      <c r="AH213" s="14">
        <v>44764</v>
      </c>
      <c r="AI213">
        <v>40</v>
      </c>
      <c r="AJ213" s="14">
        <v>44804</v>
      </c>
      <c r="AK213" s="16">
        <v>6</v>
      </c>
      <c r="AL213" s="14">
        <v>44985</v>
      </c>
      <c r="AM213" s="14">
        <v>45045</v>
      </c>
      <c r="AN213" s="15"/>
      <c r="AO213" s="15"/>
      <c r="AP213" s="15"/>
      <c r="AQ213" s="15"/>
      <c r="AR213" s="15"/>
      <c r="AS213" s="15"/>
      <c r="AT213" s="15"/>
      <c r="AU213" s="15"/>
      <c r="AV213" s="15">
        <v>2088000</v>
      </c>
      <c r="AW213" s="15"/>
      <c r="AX213" s="15"/>
      <c r="AY213" s="15"/>
      <c r="AZ213" s="15">
        <f t="shared" si="16"/>
        <v>2088000</v>
      </c>
      <c r="BA213" s="15">
        <f t="shared" si="17"/>
        <v>2088000</v>
      </c>
      <c r="BB213" t="str">
        <f t="shared" si="18"/>
        <v>OK</v>
      </c>
      <c r="BC213">
        <f t="shared" si="19"/>
        <v>1</v>
      </c>
    </row>
    <row r="214" spans="2:55" hidden="1">
      <c r="B214" t="s">
        <v>21</v>
      </c>
      <c r="D214" t="s">
        <v>372</v>
      </c>
      <c r="E214" t="s">
        <v>140</v>
      </c>
      <c r="F214" t="s">
        <v>141</v>
      </c>
      <c r="G214">
        <v>3701</v>
      </c>
      <c r="H214">
        <v>1</v>
      </c>
      <c r="I214" s="15">
        <v>2088000</v>
      </c>
      <c r="J214" s="15">
        <v>2088000</v>
      </c>
      <c r="K214">
        <v>1</v>
      </c>
      <c r="L214">
        <v>0</v>
      </c>
      <c r="M214" t="s">
        <v>128</v>
      </c>
      <c r="N214" s="17" t="s">
        <v>142</v>
      </c>
      <c r="O214" t="s">
        <v>130</v>
      </c>
      <c r="P214" t="s">
        <v>368</v>
      </c>
      <c r="Q214" t="s">
        <v>63</v>
      </c>
      <c r="R214" t="s">
        <v>132</v>
      </c>
      <c r="S214">
        <v>1</v>
      </c>
      <c r="T214">
        <v>370101</v>
      </c>
      <c r="W214" t="s">
        <v>369</v>
      </c>
      <c r="Y214" s="14"/>
      <c r="AA214" s="14" t="s">
        <v>134</v>
      </c>
      <c r="AB214" s="14">
        <v>44658</v>
      </c>
      <c r="AC214">
        <v>28</v>
      </c>
      <c r="AD214" s="14">
        <v>44686</v>
      </c>
      <c r="AE214" s="14">
        <v>44690</v>
      </c>
      <c r="AF214">
        <v>22</v>
      </c>
      <c r="AG214" s="14">
        <v>44712</v>
      </c>
      <c r="AH214" s="14">
        <v>44764</v>
      </c>
      <c r="AI214">
        <v>40</v>
      </c>
      <c r="AJ214" s="14">
        <v>44804</v>
      </c>
      <c r="AK214" s="16">
        <v>6</v>
      </c>
      <c r="AL214" s="14">
        <v>44985</v>
      </c>
      <c r="AM214" s="14">
        <v>45045</v>
      </c>
      <c r="AN214" s="15"/>
      <c r="AO214" s="15"/>
      <c r="AP214" s="15"/>
      <c r="AQ214" s="15"/>
      <c r="AR214" s="15"/>
      <c r="AS214" s="15"/>
      <c r="AT214" s="15"/>
      <c r="AU214" s="15"/>
      <c r="AV214" s="15">
        <v>2088000</v>
      </c>
      <c r="AW214" s="15"/>
      <c r="AX214" s="15"/>
      <c r="AY214" s="15"/>
      <c r="AZ214" s="15">
        <f t="shared" si="16"/>
        <v>2088000</v>
      </c>
      <c r="BA214" s="15">
        <f t="shared" si="17"/>
        <v>2088000</v>
      </c>
      <c r="BB214" t="str">
        <f t="shared" si="18"/>
        <v>OK</v>
      </c>
      <c r="BC214">
        <f t="shared" si="19"/>
        <v>1</v>
      </c>
    </row>
    <row r="215" spans="2:55" hidden="1">
      <c r="B215" t="s">
        <v>21</v>
      </c>
      <c r="C215" t="s">
        <v>373</v>
      </c>
      <c r="D215" t="s">
        <v>374</v>
      </c>
      <c r="E215" t="s">
        <v>6</v>
      </c>
      <c r="F215" s="17" t="s">
        <v>150</v>
      </c>
      <c r="G215">
        <v>7233</v>
      </c>
      <c r="H215">
        <v>1</v>
      </c>
      <c r="I215" s="15">
        <v>35738500</v>
      </c>
      <c r="J215" s="15">
        <v>35738500</v>
      </c>
      <c r="K215">
        <v>1</v>
      </c>
      <c r="L215">
        <v>0</v>
      </c>
      <c r="M215" t="s">
        <v>151</v>
      </c>
      <c r="N215" s="17" t="s">
        <v>152</v>
      </c>
      <c r="O215" t="s">
        <v>130</v>
      </c>
      <c r="P215" t="s">
        <v>375</v>
      </c>
      <c r="Q215" t="s">
        <v>64</v>
      </c>
      <c r="R215" t="s">
        <v>132</v>
      </c>
      <c r="S215">
        <v>1</v>
      </c>
      <c r="T215">
        <v>72331</v>
      </c>
      <c r="V215" s="17">
        <v>1</v>
      </c>
      <c r="W215" t="s">
        <v>376</v>
      </c>
      <c r="Y215" s="14"/>
      <c r="AA215" s="14" t="s">
        <v>134</v>
      </c>
      <c r="AB215" s="14">
        <v>44594</v>
      </c>
      <c r="AC215">
        <v>13</v>
      </c>
      <c r="AD215" s="14">
        <v>44607</v>
      </c>
      <c r="AE215" s="14">
        <v>44609</v>
      </c>
      <c r="AF215">
        <v>11</v>
      </c>
      <c r="AG215" s="14">
        <v>44620</v>
      </c>
      <c r="AH215" s="14">
        <v>44624</v>
      </c>
      <c r="AI215">
        <v>25</v>
      </c>
      <c r="AJ215" s="14">
        <v>44649</v>
      </c>
      <c r="AK215" s="16">
        <v>11</v>
      </c>
      <c r="AL215" s="14">
        <v>44985</v>
      </c>
      <c r="AM215" s="14">
        <v>45045</v>
      </c>
      <c r="AN215" s="15"/>
      <c r="AO215" s="15"/>
      <c r="AP215" s="15"/>
      <c r="AQ215" s="15">
        <v>3573850</v>
      </c>
      <c r="AR215" s="15"/>
      <c r="AS215" s="15"/>
      <c r="AT215" s="15">
        <v>32164650</v>
      </c>
      <c r="AU215" s="15"/>
      <c r="AV215" s="15"/>
      <c r="AW215" s="15"/>
      <c r="AX215" s="15"/>
      <c r="AY215" s="15"/>
      <c r="AZ215" s="15">
        <f t="shared" si="16"/>
        <v>35738500</v>
      </c>
      <c r="BA215" s="15">
        <f t="shared" si="17"/>
        <v>35738500</v>
      </c>
      <c r="BB215" t="str">
        <f t="shared" si="18"/>
        <v>OK</v>
      </c>
      <c r="BC215">
        <f t="shared" si="19"/>
        <v>2</v>
      </c>
    </row>
    <row r="216" spans="2:55" hidden="1">
      <c r="B216" t="s">
        <v>21</v>
      </c>
      <c r="C216" t="s">
        <v>377</v>
      </c>
      <c r="D216" t="s">
        <v>345</v>
      </c>
      <c r="E216" t="s">
        <v>7</v>
      </c>
      <c r="F216" s="17" t="s">
        <v>299</v>
      </c>
      <c r="G216">
        <v>8913</v>
      </c>
      <c r="H216">
        <v>10</v>
      </c>
      <c r="I216" s="15">
        <v>6360000</v>
      </c>
      <c r="J216" s="15">
        <v>636000</v>
      </c>
      <c r="L216">
        <v>10</v>
      </c>
      <c r="M216" t="s">
        <v>151</v>
      </c>
      <c r="N216" s="17" t="s">
        <v>157</v>
      </c>
      <c r="O216" t="s">
        <v>130</v>
      </c>
      <c r="P216" t="s">
        <v>378</v>
      </c>
      <c r="Q216" t="s">
        <v>66</v>
      </c>
      <c r="R216" t="s">
        <v>132</v>
      </c>
      <c r="T216">
        <v>8913</v>
      </c>
      <c r="V216" s="17">
        <v>1</v>
      </c>
      <c r="W216" t="s">
        <v>379</v>
      </c>
      <c r="Y216" s="14">
        <v>44635</v>
      </c>
      <c r="Z216" s="16">
        <v>21</v>
      </c>
      <c r="AA216" s="14">
        <v>44656</v>
      </c>
      <c r="AB216" s="14">
        <v>44594</v>
      </c>
      <c r="AC216">
        <v>15</v>
      </c>
      <c r="AD216" s="14">
        <v>44609</v>
      </c>
      <c r="AE216" s="14">
        <v>44611</v>
      </c>
      <c r="AF216">
        <v>11</v>
      </c>
      <c r="AG216" s="14">
        <v>44622</v>
      </c>
      <c r="AH216" s="14">
        <v>44625</v>
      </c>
      <c r="AI216">
        <v>20</v>
      </c>
      <c r="AJ216" s="14">
        <v>44645</v>
      </c>
      <c r="AK216" s="16">
        <v>7</v>
      </c>
      <c r="AL216" s="14">
        <v>44859</v>
      </c>
      <c r="AM216" s="14">
        <v>44919</v>
      </c>
      <c r="AN216" s="15"/>
      <c r="AO216" s="15"/>
      <c r="AP216" s="15">
        <v>318000</v>
      </c>
      <c r="AQ216" s="15"/>
      <c r="AR216" s="15">
        <v>6042000</v>
      </c>
      <c r="AS216" s="15"/>
      <c r="AT216" s="15"/>
      <c r="AU216" s="15"/>
      <c r="AV216" s="15"/>
      <c r="AW216" s="15"/>
      <c r="AX216" s="15"/>
      <c r="AY216" s="15"/>
      <c r="AZ216" s="15">
        <f t="shared" si="16"/>
        <v>6360000</v>
      </c>
      <c r="BA216" s="15">
        <f t="shared" si="17"/>
        <v>6360000</v>
      </c>
      <c r="BB216" t="str">
        <f t="shared" si="18"/>
        <v>OK</v>
      </c>
      <c r="BC216">
        <f t="shared" si="19"/>
        <v>2</v>
      </c>
    </row>
    <row r="217" spans="2:55" hidden="1">
      <c r="B217" t="s">
        <v>21</v>
      </c>
      <c r="C217" t="s">
        <v>380</v>
      </c>
      <c r="D217" t="s">
        <v>357</v>
      </c>
      <c r="E217" t="s">
        <v>7</v>
      </c>
      <c r="F217" s="17" t="s">
        <v>299</v>
      </c>
      <c r="G217">
        <v>8913</v>
      </c>
      <c r="H217">
        <v>3</v>
      </c>
      <c r="I217" s="15">
        <v>1908000</v>
      </c>
      <c r="J217" s="15">
        <v>636000</v>
      </c>
      <c r="L217">
        <v>3</v>
      </c>
      <c r="M217" t="s">
        <v>151</v>
      </c>
      <c r="N217" s="17" t="s">
        <v>157</v>
      </c>
      <c r="O217" t="s">
        <v>130</v>
      </c>
      <c r="P217" t="s">
        <v>378</v>
      </c>
      <c r="Q217" t="s">
        <v>66</v>
      </c>
      <c r="R217" t="s">
        <v>132</v>
      </c>
      <c r="T217">
        <v>8913</v>
      </c>
      <c r="V217" s="17">
        <v>1</v>
      </c>
      <c r="W217" t="s">
        <v>379</v>
      </c>
      <c r="Y217" s="14">
        <v>44635</v>
      </c>
      <c r="Z217" s="16">
        <v>21</v>
      </c>
      <c r="AA217" s="14">
        <v>44656</v>
      </c>
      <c r="AB217" s="14">
        <v>44594</v>
      </c>
      <c r="AC217">
        <v>15</v>
      </c>
      <c r="AD217" s="14">
        <v>44609</v>
      </c>
      <c r="AE217" s="14">
        <v>44611</v>
      </c>
      <c r="AF217">
        <v>11</v>
      </c>
      <c r="AG217" s="14">
        <v>44622</v>
      </c>
      <c r="AH217" s="14">
        <v>44625</v>
      </c>
      <c r="AI217">
        <v>20</v>
      </c>
      <c r="AJ217" s="14">
        <v>44645</v>
      </c>
      <c r="AK217" s="16">
        <v>7</v>
      </c>
      <c r="AL217" s="14">
        <v>44859</v>
      </c>
      <c r="AM217" s="14">
        <v>44919</v>
      </c>
      <c r="AN217" s="15"/>
      <c r="AO217" s="15"/>
      <c r="AP217" s="15">
        <v>95400</v>
      </c>
      <c r="AQ217" s="15"/>
      <c r="AR217" s="15">
        <v>1812600</v>
      </c>
      <c r="AS217" s="15"/>
      <c r="AT217" s="15"/>
      <c r="AU217" s="15"/>
      <c r="AV217" s="15"/>
      <c r="AW217" s="15"/>
      <c r="AX217" s="15"/>
      <c r="AY217" s="15"/>
      <c r="AZ217" s="15">
        <f t="shared" si="16"/>
        <v>1908000</v>
      </c>
      <c r="BA217" s="15">
        <f t="shared" si="17"/>
        <v>1908000</v>
      </c>
      <c r="BB217" t="str">
        <f t="shared" si="18"/>
        <v>OK</v>
      </c>
      <c r="BC217">
        <f t="shared" si="19"/>
        <v>2</v>
      </c>
    </row>
    <row r="218" spans="2:55" hidden="1">
      <c r="B218" t="s">
        <v>21</v>
      </c>
      <c r="C218" t="s">
        <v>381</v>
      </c>
      <c r="D218" t="s">
        <v>357</v>
      </c>
      <c r="E218" t="s">
        <v>7</v>
      </c>
      <c r="F218" s="17" t="s">
        <v>299</v>
      </c>
      <c r="G218">
        <v>8913</v>
      </c>
      <c r="H218">
        <v>1</v>
      </c>
      <c r="I218" s="15">
        <v>636000</v>
      </c>
      <c r="J218" s="15">
        <v>636000</v>
      </c>
      <c r="L218">
        <v>1</v>
      </c>
      <c r="M218" t="s">
        <v>151</v>
      </c>
      <c r="N218" s="17" t="s">
        <v>157</v>
      </c>
      <c r="O218" t="s">
        <v>130</v>
      </c>
      <c r="P218" t="s">
        <v>378</v>
      </c>
      <c r="Q218" t="s">
        <v>66</v>
      </c>
      <c r="R218" t="s">
        <v>132</v>
      </c>
      <c r="T218">
        <v>8913</v>
      </c>
      <c r="V218" s="17">
        <v>1</v>
      </c>
      <c r="W218" t="s">
        <v>379</v>
      </c>
      <c r="Y218" s="14">
        <v>44635</v>
      </c>
      <c r="Z218" s="16">
        <v>21</v>
      </c>
      <c r="AA218" s="14">
        <v>44656</v>
      </c>
      <c r="AB218" s="14">
        <v>44594</v>
      </c>
      <c r="AC218">
        <v>15</v>
      </c>
      <c r="AD218" s="14">
        <v>44609</v>
      </c>
      <c r="AE218" s="14">
        <v>44611</v>
      </c>
      <c r="AF218">
        <v>11</v>
      </c>
      <c r="AG218" s="14">
        <v>44622</v>
      </c>
      <c r="AH218" s="14">
        <v>44625</v>
      </c>
      <c r="AI218">
        <v>20</v>
      </c>
      <c r="AJ218" s="14">
        <v>44645</v>
      </c>
      <c r="AK218" s="16">
        <v>7</v>
      </c>
      <c r="AL218" s="14">
        <v>44859</v>
      </c>
      <c r="AM218" s="14">
        <v>44919</v>
      </c>
      <c r="AN218" s="15"/>
      <c r="AO218" s="15"/>
      <c r="AP218" s="15">
        <v>31800</v>
      </c>
      <c r="AQ218" s="15"/>
      <c r="AR218" s="15">
        <v>604200</v>
      </c>
      <c r="AS218" s="15"/>
      <c r="AT218" s="15"/>
      <c r="AU218" s="15"/>
      <c r="AV218" s="15"/>
      <c r="AW218" s="15"/>
      <c r="AX218" s="15"/>
      <c r="AY218" s="15"/>
      <c r="AZ218" s="15">
        <f t="shared" si="16"/>
        <v>636000</v>
      </c>
      <c r="BA218" s="15">
        <f t="shared" si="17"/>
        <v>636000</v>
      </c>
      <c r="BB218" t="str">
        <f t="shared" si="18"/>
        <v>OK</v>
      </c>
      <c r="BC218">
        <f t="shared" si="19"/>
        <v>2</v>
      </c>
    </row>
    <row r="219" spans="2:55" hidden="1">
      <c r="B219" t="s">
        <v>21</v>
      </c>
      <c r="C219" t="s">
        <v>344</v>
      </c>
      <c r="D219" t="s">
        <v>345</v>
      </c>
      <c r="E219" t="s">
        <v>7</v>
      </c>
      <c r="F219" s="17" t="s">
        <v>299</v>
      </c>
      <c r="G219">
        <v>8913</v>
      </c>
      <c r="H219">
        <v>2</v>
      </c>
      <c r="I219" s="15">
        <v>1272000</v>
      </c>
      <c r="J219" s="15">
        <v>636000</v>
      </c>
      <c r="L219">
        <v>2</v>
      </c>
      <c r="M219" t="s">
        <v>151</v>
      </c>
      <c r="N219" s="17" t="s">
        <v>157</v>
      </c>
      <c r="O219" t="s">
        <v>130</v>
      </c>
      <c r="P219" t="s">
        <v>378</v>
      </c>
      <c r="Q219" t="s">
        <v>66</v>
      </c>
      <c r="R219" t="s">
        <v>132</v>
      </c>
      <c r="T219">
        <v>8913</v>
      </c>
      <c r="V219" s="17">
        <v>1</v>
      </c>
      <c r="W219" t="s">
        <v>379</v>
      </c>
      <c r="Y219" s="14">
        <v>44635</v>
      </c>
      <c r="Z219" s="16">
        <v>21</v>
      </c>
      <c r="AA219" s="14">
        <v>44656</v>
      </c>
      <c r="AB219" s="14">
        <v>44594</v>
      </c>
      <c r="AC219">
        <v>15</v>
      </c>
      <c r="AD219" s="14">
        <v>44609</v>
      </c>
      <c r="AE219" s="14">
        <v>44611</v>
      </c>
      <c r="AF219">
        <v>11</v>
      </c>
      <c r="AG219" s="14">
        <v>44622</v>
      </c>
      <c r="AH219" s="14">
        <v>44625</v>
      </c>
      <c r="AI219">
        <v>20</v>
      </c>
      <c r="AJ219" s="14">
        <v>44645</v>
      </c>
      <c r="AK219" s="16">
        <v>7</v>
      </c>
      <c r="AL219" s="14">
        <v>44859</v>
      </c>
      <c r="AM219" s="14">
        <v>44919</v>
      </c>
      <c r="AN219" s="15"/>
      <c r="AO219" s="15"/>
      <c r="AP219" s="15">
        <v>63600</v>
      </c>
      <c r="AQ219" s="15"/>
      <c r="AR219" s="15">
        <v>1208400</v>
      </c>
      <c r="AS219" s="15"/>
      <c r="AT219" s="15"/>
      <c r="AU219" s="15"/>
      <c r="AV219" s="15"/>
      <c r="AW219" s="15"/>
      <c r="AX219" s="15"/>
      <c r="AY219" s="15"/>
      <c r="AZ219" s="15">
        <f t="shared" si="16"/>
        <v>1272000</v>
      </c>
      <c r="BA219" s="15">
        <f t="shared" si="17"/>
        <v>1272000</v>
      </c>
      <c r="BB219" t="str">
        <f t="shared" si="18"/>
        <v>OK</v>
      </c>
      <c r="BC219">
        <f t="shared" si="19"/>
        <v>2</v>
      </c>
    </row>
    <row r="220" spans="2:55" hidden="1">
      <c r="B220" t="s">
        <v>21</v>
      </c>
      <c r="C220" t="s">
        <v>382</v>
      </c>
      <c r="D220" t="s">
        <v>345</v>
      </c>
      <c r="E220" t="s">
        <v>7</v>
      </c>
      <c r="F220" s="17" t="s">
        <v>299</v>
      </c>
      <c r="G220">
        <v>8913</v>
      </c>
      <c r="H220">
        <v>4</v>
      </c>
      <c r="I220" s="15">
        <v>2544000</v>
      </c>
      <c r="J220" s="15">
        <v>636000</v>
      </c>
      <c r="L220">
        <v>4</v>
      </c>
      <c r="M220" t="s">
        <v>151</v>
      </c>
      <c r="N220" s="17" t="s">
        <v>157</v>
      </c>
      <c r="O220" t="s">
        <v>130</v>
      </c>
      <c r="P220" t="s">
        <v>378</v>
      </c>
      <c r="Q220" t="s">
        <v>66</v>
      </c>
      <c r="R220" t="s">
        <v>132</v>
      </c>
      <c r="T220">
        <v>8913</v>
      </c>
      <c r="V220" s="17">
        <v>1</v>
      </c>
      <c r="W220" t="s">
        <v>379</v>
      </c>
      <c r="Y220" s="14">
        <v>44635</v>
      </c>
      <c r="Z220" s="16">
        <v>21</v>
      </c>
      <c r="AA220" s="14">
        <v>44656</v>
      </c>
      <c r="AB220" s="14">
        <v>44594</v>
      </c>
      <c r="AC220">
        <v>15</v>
      </c>
      <c r="AD220" s="14">
        <v>44609</v>
      </c>
      <c r="AE220" s="14">
        <v>44611</v>
      </c>
      <c r="AF220">
        <v>11</v>
      </c>
      <c r="AG220" s="14">
        <v>44622</v>
      </c>
      <c r="AH220" s="14">
        <v>44625</v>
      </c>
      <c r="AI220">
        <v>20</v>
      </c>
      <c r="AJ220" s="14">
        <v>44645</v>
      </c>
      <c r="AK220" s="16">
        <v>7</v>
      </c>
      <c r="AL220" s="14">
        <v>44859</v>
      </c>
      <c r="AM220" s="14">
        <v>44919</v>
      </c>
      <c r="AN220" s="15"/>
      <c r="AO220" s="15"/>
      <c r="AP220" s="15">
        <v>127200</v>
      </c>
      <c r="AQ220" s="15"/>
      <c r="AR220" s="15">
        <v>2416800</v>
      </c>
      <c r="AS220" s="15"/>
      <c r="AT220" s="15"/>
      <c r="AU220" s="15"/>
      <c r="AV220" s="15"/>
      <c r="AW220" s="15"/>
      <c r="AX220" s="15"/>
      <c r="AY220" s="15"/>
      <c r="AZ220" s="15">
        <f t="shared" si="16"/>
        <v>2544000</v>
      </c>
      <c r="BA220" s="15">
        <f t="shared" si="17"/>
        <v>2544000</v>
      </c>
      <c r="BB220" t="str">
        <f t="shared" si="18"/>
        <v>OK</v>
      </c>
      <c r="BC220">
        <f t="shared" si="19"/>
        <v>2</v>
      </c>
    </row>
    <row r="221" spans="2:55" hidden="1">
      <c r="B221" t="s">
        <v>21</v>
      </c>
      <c r="C221" t="s">
        <v>373</v>
      </c>
      <c r="D221" t="s">
        <v>383</v>
      </c>
      <c r="E221" t="s">
        <v>7</v>
      </c>
      <c r="F221" s="17" t="s">
        <v>299</v>
      </c>
      <c r="G221">
        <v>8913</v>
      </c>
      <c r="H221">
        <v>17</v>
      </c>
      <c r="I221" s="15">
        <v>10812000</v>
      </c>
      <c r="J221" s="15">
        <v>636000</v>
      </c>
      <c r="L221">
        <v>17</v>
      </c>
      <c r="M221" t="s">
        <v>151</v>
      </c>
      <c r="N221" s="17" t="s">
        <v>157</v>
      </c>
      <c r="O221" t="s">
        <v>130</v>
      </c>
      <c r="P221" t="s">
        <v>378</v>
      </c>
      <c r="Q221" t="s">
        <v>66</v>
      </c>
      <c r="R221" t="s">
        <v>132</v>
      </c>
      <c r="T221">
        <v>8913</v>
      </c>
      <c r="V221" s="17">
        <v>1</v>
      </c>
      <c r="W221" t="s">
        <v>379</v>
      </c>
      <c r="Y221" s="14">
        <v>44635</v>
      </c>
      <c r="Z221" s="16">
        <v>21</v>
      </c>
      <c r="AA221" s="14">
        <v>44656</v>
      </c>
      <c r="AB221" s="14">
        <v>44594</v>
      </c>
      <c r="AC221">
        <v>15</v>
      </c>
      <c r="AD221" s="14">
        <v>44609</v>
      </c>
      <c r="AE221" s="14">
        <v>44611</v>
      </c>
      <c r="AF221">
        <v>11</v>
      </c>
      <c r="AG221" s="14">
        <v>44622</v>
      </c>
      <c r="AH221" s="14">
        <v>44625</v>
      </c>
      <c r="AI221">
        <v>20</v>
      </c>
      <c r="AJ221" s="14">
        <v>44645</v>
      </c>
      <c r="AK221" s="16">
        <v>7</v>
      </c>
      <c r="AL221" s="14">
        <v>44859</v>
      </c>
      <c r="AM221" s="14">
        <v>44919</v>
      </c>
      <c r="AN221" s="15"/>
      <c r="AO221" s="15"/>
      <c r="AP221" s="15">
        <v>540600</v>
      </c>
      <c r="AQ221" s="15"/>
      <c r="AR221" s="15">
        <v>10271400</v>
      </c>
      <c r="AS221" s="15"/>
      <c r="AT221" s="15"/>
      <c r="AU221" s="15"/>
      <c r="AV221" s="15"/>
      <c r="AW221" s="15"/>
      <c r="AX221" s="15"/>
      <c r="AY221" s="15"/>
      <c r="AZ221" s="15">
        <f t="shared" si="16"/>
        <v>10812000</v>
      </c>
      <c r="BA221" s="15">
        <f t="shared" si="17"/>
        <v>10812000</v>
      </c>
      <c r="BB221" t="str">
        <f t="shared" si="18"/>
        <v>OK</v>
      </c>
      <c r="BC221">
        <f t="shared" si="19"/>
        <v>2</v>
      </c>
    </row>
    <row r="222" spans="2:55" hidden="1">
      <c r="B222" t="s">
        <v>21</v>
      </c>
      <c r="C222" t="s">
        <v>384</v>
      </c>
      <c r="D222" t="s">
        <v>384</v>
      </c>
      <c r="E222" t="s">
        <v>7</v>
      </c>
      <c r="F222" s="17" t="s">
        <v>299</v>
      </c>
      <c r="G222">
        <v>8913</v>
      </c>
      <c r="H222">
        <v>10</v>
      </c>
      <c r="I222" s="15">
        <v>6360000</v>
      </c>
      <c r="J222" s="15">
        <v>636000</v>
      </c>
      <c r="L222">
        <v>10</v>
      </c>
      <c r="M222" t="s">
        <v>151</v>
      </c>
      <c r="N222" s="17" t="s">
        <v>157</v>
      </c>
      <c r="O222" t="s">
        <v>130</v>
      </c>
      <c r="P222" t="s">
        <v>378</v>
      </c>
      <c r="Q222" t="s">
        <v>66</v>
      </c>
      <c r="R222" t="s">
        <v>132</v>
      </c>
      <c r="T222">
        <v>8913</v>
      </c>
      <c r="V222" s="17">
        <v>1</v>
      </c>
      <c r="W222" t="s">
        <v>379</v>
      </c>
      <c r="Y222" s="14">
        <v>44635</v>
      </c>
      <c r="Z222" s="16">
        <v>21</v>
      </c>
      <c r="AA222" s="14">
        <v>44656</v>
      </c>
      <c r="AB222" s="14">
        <v>44594</v>
      </c>
      <c r="AC222">
        <v>15</v>
      </c>
      <c r="AD222" s="14">
        <v>44609</v>
      </c>
      <c r="AE222" s="14">
        <v>44611</v>
      </c>
      <c r="AF222">
        <v>11</v>
      </c>
      <c r="AG222" s="14">
        <v>44622</v>
      </c>
      <c r="AH222" s="14">
        <v>44625</v>
      </c>
      <c r="AI222">
        <v>20</v>
      </c>
      <c r="AJ222" s="14">
        <v>44645</v>
      </c>
      <c r="AK222" s="16">
        <v>7</v>
      </c>
      <c r="AL222" s="14">
        <v>44859</v>
      </c>
      <c r="AM222" s="14">
        <v>44919</v>
      </c>
      <c r="AN222" s="15"/>
      <c r="AO222" s="15"/>
      <c r="AP222" s="15">
        <v>318000</v>
      </c>
      <c r="AQ222" s="15"/>
      <c r="AR222" s="15">
        <v>6042000</v>
      </c>
      <c r="AS222" s="15"/>
      <c r="AT222" s="15"/>
      <c r="AU222" s="15"/>
      <c r="AV222" s="15"/>
      <c r="AW222" s="15"/>
      <c r="AX222" s="15"/>
      <c r="AY222" s="15"/>
      <c r="AZ222" s="15">
        <f t="shared" si="16"/>
        <v>6360000</v>
      </c>
      <c r="BA222" s="15">
        <f t="shared" si="17"/>
        <v>6360000</v>
      </c>
      <c r="BB222" t="str">
        <f t="shared" si="18"/>
        <v>OK</v>
      </c>
      <c r="BC222">
        <f t="shared" si="19"/>
        <v>2</v>
      </c>
    </row>
    <row r="223" spans="2:55" hidden="1">
      <c r="B223" t="s">
        <v>21</v>
      </c>
      <c r="C223" t="s">
        <v>352</v>
      </c>
      <c r="D223" t="s">
        <v>353</v>
      </c>
      <c r="E223" t="s">
        <v>7</v>
      </c>
      <c r="F223" s="17" t="s">
        <v>299</v>
      </c>
      <c r="G223">
        <v>8913</v>
      </c>
      <c r="H223">
        <v>8</v>
      </c>
      <c r="I223" s="15">
        <v>5088000</v>
      </c>
      <c r="J223" s="15">
        <v>636000</v>
      </c>
      <c r="L223">
        <v>8</v>
      </c>
      <c r="M223" t="s">
        <v>151</v>
      </c>
      <c r="N223" s="17" t="s">
        <v>157</v>
      </c>
      <c r="O223" t="s">
        <v>130</v>
      </c>
      <c r="P223" t="s">
        <v>378</v>
      </c>
      <c r="Q223" t="s">
        <v>66</v>
      </c>
      <c r="R223" t="s">
        <v>132</v>
      </c>
      <c r="T223">
        <v>8913</v>
      </c>
      <c r="V223" s="17">
        <v>1</v>
      </c>
      <c r="W223" t="s">
        <v>379</v>
      </c>
      <c r="Y223" s="14">
        <v>44635</v>
      </c>
      <c r="Z223" s="16">
        <v>21</v>
      </c>
      <c r="AA223" s="14">
        <v>44656</v>
      </c>
      <c r="AB223" s="14">
        <v>44594</v>
      </c>
      <c r="AC223">
        <v>15</v>
      </c>
      <c r="AD223" s="14">
        <v>44609</v>
      </c>
      <c r="AE223" s="14">
        <v>44611</v>
      </c>
      <c r="AF223">
        <v>11</v>
      </c>
      <c r="AG223" s="14">
        <v>44622</v>
      </c>
      <c r="AH223" s="14">
        <v>44625</v>
      </c>
      <c r="AI223">
        <v>20</v>
      </c>
      <c r="AJ223" s="14">
        <v>44645</v>
      </c>
      <c r="AK223" s="16">
        <v>7</v>
      </c>
      <c r="AL223" s="14">
        <v>44859</v>
      </c>
      <c r="AM223" s="14">
        <v>44919</v>
      </c>
      <c r="AN223" s="15"/>
      <c r="AO223" s="15"/>
      <c r="AP223" s="15">
        <v>254400</v>
      </c>
      <c r="AQ223" s="15"/>
      <c r="AR223" s="15">
        <v>4833600</v>
      </c>
      <c r="AS223" s="15"/>
      <c r="AT223" s="15"/>
      <c r="AU223" s="15"/>
      <c r="AV223" s="15"/>
      <c r="AW223" s="15"/>
      <c r="AX223" s="15"/>
      <c r="AY223" s="15"/>
      <c r="AZ223" s="15">
        <f t="shared" si="16"/>
        <v>5088000</v>
      </c>
      <c r="BA223" s="15">
        <f t="shared" si="17"/>
        <v>5088000</v>
      </c>
      <c r="BB223" t="str">
        <f t="shared" si="18"/>
        <v>OK</v>
      </c>
      <c r="BC223">
        <f t="shared" si="19"/>
        <v>2</v>
      </c>
    </row>
    <row r="224" spans="2:55" hidden="1">
      <c r="B224" t="s">
        <v>21</v>
      </c>
      <c r="C224" t="s">
        <v>360</v>
      </c>
      <c r="D224" t="s">
        <v>385</v>
      </c>
      <c r="E224" t="s">
        <v>7</v>
      </c>
      <c r="F224" s="17" t="s">
        <v>299</v>
      </c>
      <c r="G224">
        <v>8913</v>
      </c>
      <c r="H224">
        <v>4</v>
      </c>
      <c r="I224" s="15">
        <v>2544000</v>
      </c>
      <c r="J224" s="15">
        <v>636000</v>
      </c>
      <c r="L224">
        <v>4</v>
      </c>
      <c r="M224" t="s">
        <v>151</v>
      </c>
      <c r="N224" s="17" t="s">
        <v>157</v>
      </c>
      <c r="O224" t="s">
        <v>130</v>
      </c>
      <c r="P224" t="s">
        <v>378</v>
      </c>
      <c r="Q224" t="s">
        <v>66</v>
      </c>
      <c r="R224" t="s">
        <v>132</v>
      </c>
      <c r="T224">
        <v>8913</v>
      </c>
      <c r="V224" s="17">
        <v>1</v>
      </c>
      <c r="W224" t="s">
        <v>379</v>
      </c>
      <c r="Y224" s="14">
        <v>44635</v>
      </c>
      <c r="Z224" s="16">
        <v>21</v>
      </c>
      <c r="AA224" s="14">
        <v>44656</v>
      </c>
      <c r="AB224" s="14">
        <v>44594</v>
      </c>
      <c r="AC224">
        <v>15</v>
      </c>
      <c r="AD224" s="14">
        <v>44609</v>
      </c>
      <c r="AE224" s="14">
        <v>44611</v>
      </c>
      <c r="AF224">
        <v>11</v>
      </c>
      <c r="AG224" s="14">
        <v>44622</v>
      </c>
      <c r="AH224" s="14">
        <v>44625</v>
      </c>
      <c r="AI224">
        <v>20</v>
      </c>
      <c r="AJ224" s="14">
        <v>44645</v>
      </c>
      <c r="AK224" s="16">
        <v>7</v>
      </c>
      <c r="AL224" s="14">
        <v>44859</v>
      </c>
      <c r="AM224" s="14">
        <v>44919</v>
      </c>
      <c r="AN224" s="15"/>
      <c r="AO224" s="15"/>
      <c r="AP224" s="15">
        <v>127200</v>
      </c>
      <c r="AQ224" s="15"/>
      <c r="AR224" s="15">
        <v>2416800</v>
      </c>
      <c r="AS224" s="15"/>
      <c r="AT224" s="15"/>
      <c r="AU224" s="15"/>
      <c r="AV224" s="15"/>
      <c r="AW224" s="15"/>
      <c r="AX224" s="15"/>
      <c r="AY224" s="15"/>
      <c r="AZ224" s="15">
        <f t="shared" si="16"/>
        <v>2544000</v>
      </c>
      <c r="BA224" s="15">
        <f t="shared" si="17"/>
        <v>2544000</v>
      </c>
      <c r="BB224" t="str">
        <f t="shared" si="18"/>
        <v>OK</v>
      </c>
      <c r="BC224">
        <f t="shared" si="19"/>
        <v>2</v>
      </c>
    </row>
    <row r="225" spans="2:55" hidden="1">
      <c r="B225" t="s">
        <v>21</v>
      </c>
      <c r="C225" t="s">
        <v>386</v>
      </c>
      <c r="D225" t="s">
        <v>370</v>
      </c>
      <c r="E225" t="s">
        <v>7</v>
      </c>
      <c r="F225" s="17" t="s">
        <v>299</v>
      </c>
      <c r="G225">
        <v>8913</v>
      </c>
      <c r="H225">
        <v>5</v>
      </c>
      <c r="I225" s="15">
        <v>3180000</v>
      </c>
      <c r="J225" s="15">
        <v>636000</v>
      </c>
      <c r="L225">
        <v>5</v>
      </c>
      <c r="M225" t="s">
        <v>151</v>
      </c>
      <c r="N225" s="17" t="s">
        <v>157</v>
      </c>
      <c r="O225" t="s">
        <v>130</v>
      </c>
      <c r="P225" t="s">
        <v>378</v>
      </c>
      <c r="Q225" t="s">
        <v>66</v>
      </c>
      <c r="R225" t="s">
        <v>132</v>
      </c>
      <c r="T225">
        <v>8913</v>
      </c>
      <c r="V225" s="17">
        <v>1</v>
      </c>
      <c r="W225" t="s">
        <v>379</v>
      </c>
      <c r="Y225" s="14">
        <v>44635</v>
      </c>
      <c r="Z225" s="16">
        <v>21</v>
      </c>
      <c r="AA225" s="14">
        <v>44656</v>
      </c>
      <c r="AB225" s="14">
        <v>44594</v>
      </c>
      <c r="AC225">
        <v>15</v>
      </c>
      <c r="AD225" s="14">
        <v>44609</v>
      </c>
      <c r="AE225" s="14">
        <v>44611</v>
      </c>
      <c r="AF225">
        <v>11</v>
      </c>
      <c r="AG225" s="14">
        <v>44622</v>
      </c>
      <c r="AH225" s="14">
        <v>44625</v>
      </c>
      <c r="AI225">
        <v>20</v>
      </c>
      <c r="AJ225" s="14">
        <v>44645</v>
      </c>
      <c r="AK225" s="16">
        <v>7</v>
      </c>
      <c r="AL225" s="14">
        <v>44859</v>
      </c>
      <c r="AM225" s="14">
        <v>44919</v>
      </c>
      <c r="AN225" s="15"/>
      <c r="AO225" s="15"/>
      <c r="AP225" s="15">
        <v>159000</v>
      </c>
      <c r="AQ225" s="15"/>
      <c r="AR225" s="15">
        <v>3021000</v>
      </c>
      <c r="AS225" s="15"/>
      <c r="AT225" s="15"/>
      <c r="AU225" s="15"/>
      <c r="AV225" s="15"/>
      <c r="AW225" s="15"/>
      <c r="AX225" s="15"/>
      <c r="AY225" s="15"/>
      <c r="AZ225" s="15">
        <f t="shared" si="16"/>
        <v>3180000</v>
      </c>
      <c r="BA225" s="15">
        <f t="shared" si="17"/>
        <v>3180000</v>
      </c>
      <c r="BB225" t="str">
        <f t="shared" si="18"/>
        <v>OK</v>
      </c>
      <c r="BC225">
        <f t="shared" si="19"/>
        <v>2</v>
      </c>
    </row>
    <row r="226" spans="2:55" hidden="1">
      <c r="B226" t="s">
        <v>21</v>
      </c>
      <c r="C226" t="s">
        <v>387</v>
      </c>
      <c r="D226" t="s">
        <v>370</v>
      </c>
      <c r="E226" t="s">
        <v>7</v>
      </c>
      <c r="F226" s="17" t="s">
        <v>299</v>
      </c>
      <c r="G226">
        <v>8913</v>
      </c>
      <c r="H226">
        <v>4</v>
      </c>
      <c r="I226" s="15">
        <v>2544000</v>
      </c>
      <c r="J226" s="15">
        <v>636000</v>
      </c>
      <c r="L226">
        <v>4</v>
      </c>
      <c r="M226" t="s">
        <v>151</v>
      </c>
      <c r="N226" s="17" t="s">
        <v>157</v>
      </c>
      <c r="O226" t="s">
        <v>130</v>
      </c>
      <c r="P226" t="s">
        <v>378</v>
      </c>
      <c r="Q226" t="s">
        <v>66</v>
      </c>
      <c r="R226" t="s">
        <v>132</v>
      </c>
      <c r="T226">
        <v>8913</v>
      </c>
      <c r="V226" s="17">
        <v>1</v>
      </c>
      <c r="W226" t="s">
        <v>379</v>
      </c>
      <c r="Y226" s="14">
        <v>44635</v>
      </c>
      <c r="Z226" s="16">
        <v>21</v>
      </c>
      <c r="AA226" s="14">
        <v>44656</v>
      </c>
      <c r="AB226" s="14">
        <v>44594</v>
      </c>
      <c r="AC226">
        <v>15</v>
      </c>
      <c r="AD226" s="14">
        <v>44609</v>
      </c>
      <c r="AE226" s="14">
        <v>44611</v>
      </c>
      <c r="AF226">
        <v>11</v>
      </c>
      <c r="AG226" s="14">
        <v>44622</v>
      </c>
      <c r="AH226" s="14">
        <v>44625</v>
      </c>
      <c r="AI226">
        <v>20</v>
      </c>
      <c r="AJ226" s="14">
        <v>44645</v>
      </c>
      <c r="AK226" s="16">
        <v>7</v>
      </c>
      <c r="AL226" s="14">
        <v>44859</v>
      </c>
      <c r="AM226" s="14">
        <v>44919</v>
      </c>
      <c r="AN226" s="15"/>
      <c r="AO226" s="15"/>
      <c r="AP226" s="15">
        <v>127200</v>
      </c>
      <c r="AQ226" s="15"/>
      <c r="AR226" s="15">
        <v>2416800</v>
      </c>
      <c r="AS226" s="15"/>
      <c r="AT226" s="15"/>
      <c r="AU226" s="15"/>
      <c r="AV226" s="15"/>
      <c r="AW226" s="15"/>
      <c r="AX226" s="15"/>
      <c r="AY226" s="15"/>
      <c r="AZ226" s="15">
        <f t="shared" si="16"/>
        <v>2544000</v>
      </c>
      <c r="BA226" s="15">
        <f t="shared" si="17"/>
        <v>2544000</v>
      </c>
      <c r="BB226" t="str">
        <f t="shared" si="18"/>
        <v>OK</v>
      </c>
      <c r="BC226">
        <f t="shared" si="19"/>
        <v>2</v>
      </c>
    </row>
    <row r="227" spans="2:55" hidden="1">
      <c r="B227" t="s">
        <v>21</v>
      </c>
      <c r="C227" t="s">
        <v>388</v>
      </c>
      <c r="D227" t="s">
        <v>370</v>
      </c>
      <c r="E227" t="s">
        <v>7</v>
      </c>
      <c r="F227" s="17" t="s">
        <v>299</v>
      </c>
      <c r="G227">
        <v>8913</v>
      </c>
      <c r="H227">
        <v>10</v>
      </c>
      <c r="I227" s="15">
        <v>6360000</v>
      </c>
      <c r="J227" s="15">
        <v>636000</v>
      </c>
      <c r="L227">
        <v>10</v>
      </c>
      <c r="M227" t="s">
        <v>151</v>
      </c>
      <c r="N227" s="17" t="s">
        <v>157</v>
      </c>
      <c r="O227" t="s">
        <v>130</v>
      </c>
      <c r="P227" t="s">
        <v>378</v>
      </c>
      <c r="Q227" t="s">
        <v>66</v>
      </c>
      <c r="R227" t="s">
        <v>132</v>
      </c>
      <c r="T227">
        <v>8913</v>
      </c>
      <c r="V227" s="17">
        <v>1</v>
      </c>
      <c r="W227" t="s">
        <v>379</v>
      </c>
      <c r="Y227" s="14">
        <v>44635</v>
      </c>
      <c r="Z227" s="16">
        <v>21</v>
      </c>
      <c r="AA227" s="14">
        <v>44656</v>
      </c>
      <c r="AB227" s="14">
        <v>44594</v>
      </c>
      <c r="AC227">
        <v>15</v>
      </c>
      <c r="AD227" s="14">
        <v>44609</v>
      </c>
      <c r="AE227" s="14">
        <v>44611</v>
      </c>
      <c r="AF227">
        <v>11</v>
      </c>
      <c r="AG227" s="14">
        <v>44622</v>
      </c>
      <c r="AH227" s="14">
        <v>44625</v>
      </c>
      <c r="AI227">
        <v>20</v>
      </c>
      <c r="AJ227" s="14">
        <v>44645</v>
      </c>
      <c r="AK227" s="16">
        <v>7</v>
      </c>
      <c r="AL227" s="14">
        <v>44859</v>
      </c>
      <c r="AM227" s="14">
        <v>44919</v>
      </c>
      <c r="AN227" s="15"/>
      <c r="AO227" s="15"/>
      <c r="AP227" s="15">
        <v>318000</v>
      </c>
      <c r="AQ227" s="15"/>
      <c r="AR227" s="15">
        <v>6042000</v>
      </c>
      <c r="AS227" s="15"/>
      <c r="AT227" s="15"/>
      <c r="AU227" s="15"/>
      <c r="AV227" s="15"/>
      <c r="AW227" s="15"/>
      <c r="AX227" s="15"/>
      <c r="AY227" s="15"/>
      <c r="AZ227" s="15">
        <f t="shared" si="16"/>
        <v>6360000</v>
      </c>
      <c r="BA227" s="15">
        <f t="shared" si="17"/>
        <v>6360000</v>
      </c>
      <c r="BB227" t="str">
        <f t="shared" si="18"/>
        <v>OK</v>
      </c>
      <c r="BC227">
        <f t="shared" si="19"/>
        <v>2</v>
      </c>
    </row>
    <row r="228" spans="2:55" hidden="1">
      <c r="B228" t="s">
        <v>21</v>
      </c>
      <c r="C228" t="s">
        <v>389</v>
      </c>
      <c r="D228" t="s">
        <v>385</v>
      </c>
      <c r="E228" t="s">
        <v>7</v>
      </c>
      <c r="F228" s="17" t="s">
        <v>299</v>
      </c>
      <c r="G228">
        <v>8913</v>
      </c>
      <c r="H228">
        <v>9</v>
      </c>
      <c r="I228" s="15">
        <v>5724000</v>
      </c>
      <c r="J228" s="15">
        <v>636000</v>
      </c>
      <c r="L228">
        <v>9</v>
      </c>
      <c r="M228" t="s">
        <v>151</v>
      </c>
      <c r="N228" s="17" t="s">
        <v>157</v>
      </c>
      <c r="O228" t="s">
        <v>130</v>
      </c>
      <c r="P228" t="s">
        <v>378</v>
      </c>
      <c r="Q228" t="s">
        <v>66</v>
      </c>
      <c r="R228" t="s">
        <v>132</v>
      </c>
      <c r="T228">
        <v>8913</v>
      </c>
      <c r="V228" s="17">
        <v>1</v>
      </c>
      <c r="W228" t="s">
        <v>379</v>
      </c>
      <c r="Y228" s="14">
        <v>44635</v>
      </c>
      <c r="Z228" s="16">
        <v>21</v>
      </c>
      <c r="AA228" s="14">
        <v>44656</v>
      </c>
      <c r="AB228" s="14">
        <v>44594</v>
      </c>
      <c r="AC228">
        <v>15</v>
      </c>
      <c r="AD228" s="14">
        <v>44609</v>
      </c>
      <c r="AE228" s="14">
        <v>44611</v>
      </c>
      <c r="AF228">
        <v>11</v>
      </c>
      <c r="AG228" s="14">
        <v>44622</v>
      </c>
      <c r="AH228" s="14">
        <v>44625</v>
      </c>
      <c r="AI228">
        <v>20</v>
      </c>
      <c r="AJ228" s="14">
        <v>44645</v>
      </c>
      <c r="AK228" s="16">
        <v>7</v>
      </c>
      <c r="AL228" s="14">
        <v>44859</v>
      </c>
      <c r="AM228" s="14">
        <v>44919</v>
      </c>
      <c r="AN228" s="15"/>
      <c r="AO228" s="15"/>
      <c r="AP228" s="15">
        <v>286200</v>
      </c>
      <c r="AQ228" s="15"/>
      <c r="AR228" s="15">
        <v>5437800</v>
      </c>
      <c r="AS228" s="15"/>
      <c r="AT228" s="15"/>
      <c r="AU228" s="15"/>
      <c r="AV228" s="15"/>
      <c r="AW228" s="15"/>
      <c r="AX228" s="15"/>
      <c r="AY228" s="15"/>
      <c r="AZ228" s="15">
        <f t="shared" si="16"/>
        <v>5724000</v>
      </c>
      <c r="BA228" s="15">
        <f t="shared" si="17"/>
        <v>5724000</v>
      </c>
      <c r="BB228" t="str">
        <f t="shared" si="18"/>
        <v>OK</v>
      </c>
      <c r="BC228">
        <f t="shared" si="19"/>
        <v>2</v>
      </c>
    </row>
    <row r="229" spans="2:55" hidden="1">
      <c r="B229" t="s">
        <v>21</v>
      </c>
      <c r="C229" t="s">
        <v>390</v>
      </c>
      <c r="D229" t="s">
        <v>385</v>
      </c>
      <c r="E229" t="s">
        <v>7</v>
      </c>
      <c r="F229" t="s">
        <v>299</v>
      </c>
      <c r="G229">
        <v>8913</v>
      </c>
      <c r="H229">
        <v>5</v>
      </c>
      <c r="I229" s="15">
        <v>3180000</v>
      </c>
      <c r="J229" s="15">
        <v>636000</v>
      </c>
      <c r="L229">
        <v>5</v>
      </c>
      <c r="M229" t="s">
        <v>151</v>
      </c>
      <c r="N229" s="17" t="s">
        <v>157</v>
      </c>
      <c r="O229" t="s">
        <v>130</v>
      </c>
      <c r="P229" t="s">
        <v>378</v>
      </c>
      <c r="Q229" t="s">
        <v>66</v>
      </c>
      <c r="R229" t="s">
        <v>132</v>
      </c>
      <c r="T229">
        <v>8913</v>
      </c>
      <c r="V229" s="17">
        <v>1</v>
      </c>
      <c r="W229" t="s">
        <v>379</v>
      </c>
      <c r="Y229" s="14">
        <v>44635</v>
      </c>
      <c r="Z229" s="16">
        <v>21</v>
      </c>
      <c r="AA229" s="14">
        <v>44656</v>
      </c>
      <c r="AB229" s="14">
        <v>44594</v>
      </c>
      <c r="AC229">
        <v>15</v>
      </c>
      <c r="AD229" s="14">
        <v>44609</v>
      </c>
      <c r="AE229" s="14">
        <v>44611</v>
      </c>
      <c r="AF229">
        <v>11</v>
      </c>
      <c r="AG229" s="14">
        <v>44622</v>
      </c>
      <c r="AH229" s="14">
        <v>44625</v>
      </c>
      <c r="AI229">
        <v>20</v>
      </c>
      <c r="AJ229" s="14">
        <v>44645</v>
      </c>
      <c r="AK229" s="16">
        <v>7</v>
      </c>
      <c r="AL229" s="14">
        <v>44859</v>
      </c>
      <c r="AM229" s="14">
        <v>44919</v>
      </c>
      <c r="AN229" s="15"/>
      <c r="AO229" s="15"/>
      <c r="AP229" s="15">
        <v>159000</v>
      </c>
      <c r="AQ229" s="15"/>
      <c r="AR229" s="15">
        <v>3021000</v>
      </c>
      <c r="AS229" s="15"/>
      <c r="AT229" s="15"/>
      <c r="AU229" s="15"/>
      <c r="AV229" s="15"/>
      <c r="AW229" s="15"/>
      <c r="AX229" s="15"/>
      <c r="AY229" s="15"/>
      <c r="AZ229" s="15">
        <f t="shared" si="16"/>
        <v>3180000</v>
      </c>
      <c r="BA229" s="15">
        <f t="shared" si="17"/>
        <v>3180000</v>
      </c>
      <c r="BB229" t="str">
        <f t="shared" si="18"/>
        <v>OK</v>
      </c>
      <c r="BC229">
        <f t="shared" si="19"/>
        <v>2</v>
      </c>
    </row>
    <row r="230" spans="2:55" hidden="1">
      <c r="B230" t="s">
        <v>21</v>
      </c>
      <c r="C230" t="s">
        <v>391</v>
      </c>
      <c r="D230" t="s">
        <v>384</v>
      </c>
      <c r="E230" t="s">
        <v>7</v>
      </c>
      <c r="F230" t="s">
        <v>299</v>
      </c>
      <c r="G230">
        <v>8913</v>
      </c>
      <c r="H230">
        <v>2</v>
      </c>
      <c r="I230" s="15">
        <v>1272000</v>
      </c>
      <c r="J230" s="15">
        <v>636000</v>
      </c>
      <c r="L230">
        <v>2</v>
      </c>
      <c r="M230" t="s">
        <v>151</v>
      </c>
      <c r="N230" s="17" t="s">
        <v>157</v>
      </c>
      <c r="O230" t="s">
        <v>130</v>
      </c>
      <c r="P230" t="s">
        <v>378</v>
      </c>
      <c r="Q230" t="s">
        <v>66</v>
      </c>
      <c r="R230" t="s">
        <v>132</v>
      </c>
      <c r="T230">
        <v>8913</v>
      </c>
      <c r="V230" s="17">
        <v>1</v>
      </c>
      <c r="W230" t="s">
        <v>379</v>
      </c>
      <c r="Y230" s="14">
        <v>44635</v>
      </c>
      <c r="Z230" s="16">
        <v>21</v>
      </c>
      <c r="AA230" s="14">
        <v>44656</v>
      </c>
      <c r="AB230" s="14">
        <v>44594</v>
      </c>
      <c r="AC230">
        <v>15</v>
      </c>
      <c r="AD230" s="14">
        <v>44609</v>
      </c>
      <c r="AE230" s="14">
        <v>44611</v>
      </c>
      <c r="AF230">
        <v>11</v>
      </c>
      <c r="AG230" s="14">
        <v>44622</v>
      </c>
      <c r="AH230" s="14">
        <v>44625</v>
      </c>
      <c r="AI230">
        <v>20</v>
      </c>
      <c r="AJ230" s="14">
        <v>44645</v>
      </c>
      <c r="AK230" s="16">
        <v>7</v>
      </c>
      <c r="AL230" s="14">
        <v>44859</v>
      </c>
      <c r="AM230" s="14">
        <v>44919</v>
      </c>
      <c r="AN230" s="15"/>
      <c r="AO230" s="15"/>
      <c r="AP230" s="15">
        <v>63600</v>
      </c>
      <c r="AQ230" s="15"/>
      <c r="AR230" s="15">
        <v>1208400</v>
      </c>
      <c r="AS230" s="15"/>
      <c r="AT230" s="15"/>
      <c r="AU230" s="15"/>
      <c r="AV230" s="15"/>
      <c r="AW230" s="15"/>
      <c r="AX230" s="15"/>
      <c r="AY230" s="15"/>
      <c r="AZ230" s="15">
        <f t="shared" si="16"/>
        <v>1272000</v>
      </c>
      <c r="BA230" s="15">
        <f t="shared" si="17"/>
        <v>1272000</v>
      </c>
      <c r="BB230" t="str">
        <f t="shared" si="18"/>
        <v>OK</v>
      </c>
      <c r="BC230">
        <f t="shared" si="19"/>
        <v>2</v>
      </c>
    </row>
    <row r="231" spans="2:55" hidden="1">
      <c r="B231" t="s">
        <v>21</v>
      </c>
      <c r="C231" t="s">
        <v>363</v>
      </c>
      <c r="D231" t="s">
        <v>385</v>
      </c>
      <c r="E231" t="s">
        <v>7</v>
      </c>
      <c r="F231" t="s">
        <v>299</v>
      </c>
      <c r="G231">
        <v>8913</v>
      </c>
      <c r="H231">
        <v>2</v>
      </c>
      <c r="I231" s="15">
        <v>1272000</v>
      </c>
      <c r="J231" s="15">
        <v>636000</v>
      </c>
      <c r="L231">
        <v>2</v>
      </c>
      <c r="M231" t="s">
        <v>151</v>
      </c>
      <c r="N231" s="17" t="s">
        <v>157</v>
      </c>
      <c r="O231" t="s">
        <v>130</v>
      </c>
      <c r="P231" t="s">
        <v>378</v>
      </c>
      <c r="Q231" t="s">
        <v>66</v>
      </c>
      <c r="R231" t="s">
        <v>132</v>
      </c>
      <c r="T231">
        <v>8913</v>
      </c>
      <c r="V231" s="17">
        <v>1</v>
      </c>
      <c r="W231" t="s">
        <v>379</v>
      </c>
      <c r="Y231" s="14">
        <v>44635</v>
      </c>
      <c r="Z231" s="16">
        <v>21</v>
      </c>
      <c r="AA231" s="14">
        <v>44656</v>
      </c>
      <c r="AB231" s="14">
        <v>44594</v>
      </c>
      <c r="AC231">
        <v>15</v>
      </c>
      <c r="AD231" s="14">
        <v>44609</v>
      </c>
      <c r="AE231" s="14">
        <v>44611</v>
      </c>
      <c r="AF231">
        <v>11</v>
      </c>
      <c r="AG231" s="14">
        <v>44622</v>
      </c>
      <c r="AH231" s="14">
        <v>44625</v>
      </c>
      <c r="AI231">
        <v>20</v>
      </c>
      <c r="AJ231" s="14">
        <v>44645</v>
      </c>
      <c r="AK231" s="16">
        <v>7</v>
      </c>
      <c r="AL231" s="14">
        <v>44859</v>
      </c>
      <c r="AM231" s="14">
        <v>44919</v>
      </c>
      <c r="AN231" s="15"/>
      <c r="AO231" s="15"/>
      <c r="AP231" s="15">
        <v>63600</v>
      </c>
      <c r="AQ231" s="15"/>
      <c r="AR231" s="15">
        <v>1208400</v>
      </c>
      <c r="AS231" s="15"/>
      <c r="AT231" s="15"/>
      <c r="AU231" s="15"/>
      <c r="AV231" s="15"/>
      <c r="AW231" s="15"/>
      <c r="AX231" s="15"/>
      <c r="AY231" s="15"/>
      <c r="AZ231" s="15">
        <f t="shared" si="16"/>
        <v>1272000</v>
      </c>
      <c r="BA231" s="15">
        <f t="shared" si="17"/>
        <v>1272000</v>
      </c>
      <c r="BB231" t="str">
        <f t="shared" si="18"/>
        <v>OK</v>
      </c>
      <c r="BC231">
        <f t="shared" si="19"/>
        <v>2</v>
      </c>
    </row>
    <row r="232" spans="2:55" hidden="1">
      <c r="B232" t="s">
        <v>21</v>
      </c>
      <c r="C232" t="s">
        <v>355</v>
      </c>
      <c r="D232" t="s">
        <v>353</v>
      </c>
      <c r="E232" t="s">
        <v>7</v>
      </c>
      <c r="F232" t="s">
        <v>299</v>
      </c>
      <c r="G232">
        <v>8913</v>
      </c>
      <c r="H232">
        <v>2</v>
      </c>
      <c r="I232" s="15">
        <v>1272000</v>
      </c>
      <c r="J232" s="15">
        <v>636000</v>
      </c>
      <c r="L232">
        <v>2</v>
      </c>
      <c r="M232" t="s">
        <v>151</v>
      </c>
      <c r="N232" s="17" t="s">
        <v>157</v>
      </c>
      <c r="O232" t="s">
        <v>130</v>
      </c>
      <c r="P232" t="s">
        <v>378</v>
      </c>
      <c r="Q232" t="s">
        <v>66</v>
      </c>
      <c r="R232" t="s">
        <v>132</v>
      </c>
      <c r="T232">
        <v>8913</v>
      </c>
      <c r="V232" s="17">
        <v>1</v>
      </c>
      <c r="W232" t="s">
        <v>379</v>
      </c>
      <c r="Y232" s="14">
        <v>44635</v>
      </c>
      <c r="Z232" s="16">
        <v>21</v>
      </c>
      <c r="AA232" s="14">
        <v>44656</v>
      </c>
      <c r="AB232" s="14">
        <v>44594</v>
      </c>
      <c r="AC232">
        <v>15</v>
      </c>
      <c r="AD232" s="14">
        <v>44609</v>
      </c>
      <c r="AE232" s="14">
        <v>44611</v>
      </c>
      <c r="AF232">
        <v>11</v>
      </c>
      <c r="AG232" s="14">
        <v>44622</v>
      </c>
      <c r="AH232" s="14">
        <v>44625</v>
      </c>
      <c r="AI232">
        <v>20</v>
      </c>
      <c r="AJ232" s="14">
        <v>44645</v>
      </c>
      <c r="AK232" s="16">
        <v>7</v>
      </c>
      <c r="AL232" s="14">
        <v>44859</v>
      </c>
      <c r="AM232" s="14">
        <v>44919</v>
      </c>
      <c r="AN232" s="15"/>
      <c r="AO232" s="15"/>
      <c r="AP232" s="15">
        <v>63600</v>
      </c>
      <c r="AQ232" s="15"/>
      <c r="AR232" s="15">
        <v>1208400</v>
      </c>
      <c r="AS232" s="15"/>
      <c r="AT232" s="15"/>
      <c r="AU232" s="15"/>
      <c r="AV232" s="15"/>
      <c r="AW232" s="15"/>
      <c r="AX232" s="15"/>
      <c r="AY232" s="15"/>
      <c r="AZ232" s="15">
        <f t="shared" si="16"/>
        <v>1272000</v>
      </c>
      <c r="BA232" s="15">
        <f t="shared" si="17"/>
        <v>1272000</v>
      </c>
      <c r="BB232" t="str">
        <f t="shared" si="18"/>
        <v>OK</v>
      </c>
      <c r="BC232">
        <f t="shared" si="19"/>
        <v>2</v>
      </c>
    </row>
    <row r="233" spans="2:55" hidden="1">
      <c r="B233" t="s">
        <v>21</v>
      </c>
      <c r="D233" t="s">
        <v>392</v>
      </c>
      <c r="E233" t="s">
        <v>8</v>
      </c>
      <c r="F233" t="s">
        <v>156</v>
      </c>
      <c r="G233">
        <v>4883</v>
      </c>
      <c r="H233">
        <v>23</v>
      </c>
      <c r="I233" s="15">
        <v>25300000</v>
      </c>
      <c r="J233" s="15">
        <v>1100000</v>
      </c>
      <c r="K233">
        <v>23</v>
      </c>
      <c r="M233" t="s">
        <v>128</v>
      </c>
      <c r="N233" t="s">
        <v>157</v>
      </c>
      <c r="O233" t="s">
        <v>130</v>
      </c>
      <c r="P233" t="s">
        <v>393</v>
      </c>
      <c r="Q233" t="s">
        <v>66</v>
      </c>
      <c r="R233" t="s">
        <v>132</v>
      </c>
      <c r="S233">
        <v>2</v>
      </c>
      <c r="T233">
        <v>488302</v>
      </c>
      <c r="V233" s="17">
        <v>1</v>
      </c>
      <c r="W233" t="s">
        <v>394</v>
      </c>
      <c r="Y233" s="14">
        <v>44635</v>
      </c>
      <c r="Z233" s="16">
        <v>25</v>
      </c>
      <c r="AA233" s="14">
        <v>44656</v>
      </c>
      <c r="AB233" s="14">
        <v>44636</v>
      </c>
      <c r="AC233">
        <v>25</v>
      </c>
      <c r="AD233" s="14">
        <v>44661</v>
      </c>
      <c r="AE233" s="14">
        <v>44664</v>
      </c>
      <c r="AF233">
        <v>25</v>
      </c>
      <c r="AG233" s="14">
        <v>44689</v>
      </c>
      <c r="AH233" s="14">
        <v>44708</v>
      </c>
      <c r="AI233">
        <v>20</v>
      </c>
      <c r="AJ233" s="14">
        <v>44728</v>
      </c>
      <c r="AK233" s="16">
        <v>8</v>
      </c>
      <c r="AL233" s="14">
        <v>44973</v>
      </c>
      <c r="AM233" s="14">
        <v>45033</v>
      </c>
      <c r="AN233" s="15"/>
      <c r="AO233" s="15"/>
      <c r="AP233" s="15"/>
      <c r="AQ233" s="15"/>
      <c r="AR233" s="15"/>
      <c r="AS233" s="15"/>
      <c r="AT233" s="15">
        <v>1265000</v>
      </c>
      <c r="AU233" s="15"/>
      <c r="AV233" s="15"/>
      <c r="AW233" s="15">
        <v>24035000</v>
      </c>
      <c r="AX233" s="15"/>
      <c r="AY233" s="15"/>
      <c r="AZ233" s="15">
        <f t="shared" si="16"/>
        <v>25300000</v>
      </c>
      <c r="BA233" s="15">
        <f t="shared" si="17"/>
        <v>25300000</v>
      </c>
      <c r="BB233" t="str">
        <f t="shared" si="18"/>
        <v>OK</v>
      </c>
      <c r="BC233">
        <f t="shared" si="19"/>
        <v>2</v>
      </c>
    </row>
    <row r="234" spans="2:55" hidden="1">
      <c r="B234" t="s">
        <v>21</v>
      </c>
      <c r="D234" t="s">
        <v>392</v>
      </c>
      <c r="E234" t="s">
        <v>8</v>
      </c>
      <c r="F234" t="s">
        <v>156</v>
      </c>
      <c r="G234">
        <v>4883</v>
      </c>
      <c r="H234">
        <v>2</v>
      </c>
      <c r="I234" s="15">
        <v>2200000</v>
      </c>
      <c r="J234" s="15">
        <v>1100000</v>
      </c>
      <c r="K234">
        <v>2</v>
      </c>
      <c r="M234" t="s">
        <v>128</v>
      </c>
      <c r="N234" t="s">
        <v>157</v>
      </c>
      <c r="O234" t="s">
        <v>130</v>
      </c>
      <c r="P234" t="s">
        <v>393</v>
      </c>
      <c r="Q234" t="s">
        <v>66</v>
      </c>
      <c r="R234" t="s">
        <v>132</v>
      </c>
      <c r="S234">
        <v>2</v>
      </c>
      <c r="T234">
        <v>488302</v>
      </c>
      <c r="V234" s="17">
        <v>1</v>
      </c>
      <c r="W234" t="s">
        <v>394</v>
      </c>
      <c r="Y234" s="14">
        <v>44635</v>
      </c>
      <c r="Z234" s="16">
        <v>25</v>
      </c>
      <c r="AA234" s="14">
        <v>44656</v>
      </c>
      <c r="AB234" s="14">
        <v>44636</v>
      </c>
      <c r="AC234">
        <v>25</v>
      </c>
      <c r="AD234" s="14">
        <v>44661</v>
      </c>
      <c r="AE234" s="14">
        <v>44664</v>
      </c>
      <c r="AF234">
        <v>25</v>
      </c>
      <c r="AG234" s="14">
        <v>44689</v>
      </c>
      <c r="AH234" s="14">
        <v>44708</v>
      </c>
      <c r="AI234">
        <v>20</v>
      </c>
      <c r="AJ234" s="14">
        <v>44728</v>
      </c>
      <c r="AK234" s="16">
        <v>8</v>
      </c>
      <c r="AL234" s="14">
        <v>44973</v>
      </c>
      <c r="AM234" s="14">
        <v>45033</v>
      </c>
      <c r="AN234" s="15"/>
      <c r="AO234" s="15"/>
      <c r="AP234" s="15"/>
      <c r="AQ234" s="15"/>
      <c r="AR234" s="15"/>
      <c r="AS234" s="15"/>
      <c r="AT234" s="15">
        <v>110000</v>
      </c>
      <c r="AU234" s="15"/>
      <c r="AV234" s="15"/>
      <c r="AW234" s="15">
        <v>2090000</v>
      </c>
      <c r="AX234" s="15"/>
      <c r="AY234" s="15"/>
      <c r="AZ234" s="15">
        <f t="shared" si="16"/>
        <v>2200000</v>
      </c>
      <c r="BA234" s="15">
        <f t="shared" si="17"/>
        <v>2200000</v>
      </c>
      <c r="BB234" t="str">
        <f t="shared" si="18"/>
        <v>OK</v>
      </c>
      <c r="BC234">
        <f t="shared" si="19"/>
        <v>2</v>
      </c>
    </row>
    <row r="235" spans="2:55" hidden="1">
      <c r="B235" t="s">
        <v>21</v>
      </c>
      <c r="D235" t="s">
        <v>383</v>
      </c>
      <c r="E235" t="s">
        <v>8</v>
      </c>
      <c r="F235" t="s">
        <v>156</v>
      </c>
      <c r="G235">
        <v>4883</v>
      </c>
      <c r="H235">
        <v>23</v>
      </c>
      <c r="I235" s="15">
        <v>25300000</v>
      </c>
      <c r="J235" s="15">
        <v>1100000</v>
      </c>
      <c r="K235">
        <v>23</v>
      </c>
      <c r="M235" t="s">
        <v>128</v>
      </c>
      <c r="N235" t="s">
        <v>157</v>
      </c>
      <c r="O235" t="s">
        <v>130</v>
      </c>
      <c r="P235" t="s">
        <v>393</v>
      </c>
      <c r="Q235" t="s">
        <v>66</v>
      </c>
      <c r="R235" t="s">
        <v>132</v>
      </c>
      <c r="S235">
        <v>2</v>
      </c>
      <c r="T235">
        <v>488302</v>
      </c>
      <c r="V235" s="17">
        <v>2</v>
      </c>
      <c r="W235" t="s">
        <v>395</v>
      </c>
      <c r="Y235" s="14">
        <v>44635</v>
      </c>
      <c r="Z235" s="16">
        <v>25</v>
      </c>
      <c r="AA235" s="14">
        <v>44656</v>
      </c>
      <c r="AB235" s="14">
        <v>44636</v>
      </c>
      <c r="AC235">
        <v>25</v>
      </c>
      <c r="AD235" s="14">
        <v>44661</v>
      </c>
      <c r="AE235" s="14">
        <v>44664</v>
      </c>
      <c r="AF235">
        <v>25</v>
      </c>
      <c r="AG235" s="14">
        <v>44689</v>
      </c>
      <c r="AH235" s="14">
        <v>44708</v>
      </c>
      <c r="AI235">
        <v>20</v>
      </c>
      <c r="AJ235" s="14">
        <v>44728</v>
      </c>
      <c r="AK235" s="16">
        <v>8</v>
      </c>
      <c r="AL235" s="14">
        <v>44973</v>
      </c>
      <c r="AM235" s="14">
        <v>45033</v>
      </c>
      <c r="AN235" s="15"/>
      <c r="AO235" s="15"/>
      <c r="AP235" s="15"/>
      <c r="AQ235" s="15"/>
      <c r="AR235" s="15"/>
      <c r="AS235" s="15"/>
      <c r="AT235" s="15">
        <v>1265000</v>
      </c>
      <c r="AU235" s="15"/>
      <c r="AV235" s="15"/>
      <c r="AW235" s="15">
        <v>24035000</v>
      </c>
      <c r="AX235" s="15"/>
      <c r="AY235" s="15"/>
      <c r="AZ235" s="15">
        <f t="shared" si="16"/>
        <v>25300000</v>
      </c>
      <c r="BA235" s="15">
        <f t="shared" si="17"/>
        <v>25300000</v>
      </c>
      <c r="BB235" t="str">
        <f t="shared" si="18"/>
        <v>OK</v>
      </c>
      <c r="BC235">
        <f t="shared" si="19"/>
        <v>2</v>
      </c>
    </row>
    <row r="236" spans="2:55" hidden="1">
      <c r="B236" t="s">
        <v>21</v>
      </c>
      <c r="D236" t="s">
        <v>383</v>
      </c>
      <c r="E236" t="s">
        <v>8</v>
      </c>
      <c r="F236" t="s">
        <v>156</v>
      </c>
      <c r="G236">
        <v>4883</v>
      </c>
      <c r="H236">
        <v>2</v>
      </c>
      <c r="I236" s="15">
        <v>2200000</v>
      </c>
      <c r="J236" s="15">
        <v>1100000</v>
      </c>
      <c r="K236">
        <v>2</v>
      </c>
      <c r="M236" t="s">
        <v>128</v>
      </c>
      <c r="N236" t="s">
        <v>157</v>
      </c>
      <c r="O236" t="s">
        <v>130</v>
      </c>
      <c r="P236" t="s">
        <v>393</v>
      </c>
      <c r="Q236" t="s">
        <v>66</v>
      </c>
      <c r="R236" t="s">
        <v>132</v>
      </c>
      <c r="S236">
        <v>2</v>
      </c>
      <c r="T236">
        <v>488302</v>
      </c>
      <c r="V236" s="17">
        <v>2</v>
      </c>
      <c r="W236" t="s">
        <v>395</v>
      </c>
      <c r="Y236" s="14">
        <v>44635</v>
      </c>
      <c r="Z236" s="16">
        <v>25</v>
      </c>
      <c r="AA236" s="14">
        <v>44656</v>
      </c>
      <c r="AB236" s="14">
        <v>44636</v>
      </c>
      <c r="AC236">
        <v>25</v>
      </c>
      <c r="AD236" s="14">
        <v>44661</v>
      </c>
      <c r="AE236" s="14">
        <v>44664</v>
      </c>
      <c r="AF236">
        <v>25</v>
      </c>
      <c r="AG236" s="14">
        <v>44689</v>
      </c>
      <c r="AH236" s="14">
        <v>44708</v>
      </c>
      <c r="AI236">
        <v>20</v>
      </c>
      <c r="AJ236" s="14">
        <v>44728</v>
      </c>
      <c r="AK236" s="16">
        <v>8</v>
      </c>
      <c r="AL236" s="14">
        <v>44973</v>
      </c>
      <c r="AM236" s="14">
        <v>45033</v>
      </c>
      <c r="AN236" s="15"/>
      <c r="AO236" s="15"/>
      <c r="AP236" s="15"/>
      <c r="AQ236" s="15"/>
      <c r="AR236" s="15"/>
      <c r="AS236" s="15"/>
      <c r="AT236" s="15">
        <v>110000</v>
      </c>
      <c r="AU236" s="15"/>
      <c r="AV236" s="15"/>
      <c r="AW236" s="15">
        <v>2090000</v>
      </c>
      <c r="AX236" s="15"/>
      <c r="AY236" s="15"/>
      <c r="AZ236" s="15">
        <f t="shared" si="16"/>
        <v>2200000</v>
      </c>
      <c r="BA236" s="15">
        <f t="shared" si="17"/>
        <v>2200000</v>
      </c>
      <c r="BB236" t="str">
        <f t="shared" si="18"/>
        <v>OK</v>
      </c>
      <c r="BC236">
        <f t="shared" si="19"/>
        <v>2</v>
      </c>
    </row>
    <row r="237" spans="2:55" hidden="1">
      <c r="B237" t="s">
        <v>21</v>
      </c>
      <c r="D237" t="s">
        <v>396</v>
      </c>
      <c r="E237" t="s">
        <v>8</v>
      </c>
      <c r="F237" t="s">
        <v>156</v>
      </c>
      <c r="G237">
        <v>4883</v>
      </c>
      <c r="H237">
        <v>11</v>
      </c>
      <c r="I237" s="15">
        <v>12100000</v>
      </c>
      <c r="J237" s="15">
        <v>1100000</v>
      </c>
      <c r="K237">
        <v>11</v>
      </c>
      <c r="M237" t="s">
        <v>128</v>
      </c>
      <c r="N237" t="s">
        <v>157</v>
      </c>
      <c r="O237" t="s">
        <v>130</v>
      </c>
      <c r="P237" t="s">
        <v>393</v>
      </c>
      <c r="Q237" t="s">
        <v>66</v>
      </c>
      <c r="R237" t="s">
        <v>132</v>
      </c>
      <c r="S237">
        <v>2</v>
      </c>
      <c r="T237">
        <v>488302</v>
      </c>
      <c r="V237" s="17">
        <v>3</v>
      </c>
      <c r="W237" t="s">
        <v>397</v>
      </c>
      <c r="Y237" s="14">
        <v>44635</v>
      </c>
      <c r="Z237" s="16">
        <v>25</v>
      </c>
      <c r="AA237" s="14">
        <v>44656</v>
      </c>
      <c r="AB237" s="14">
        <v>44636</v>
      </c>
      <c r="AC237">
        <v>25</v>
      </c>
      <c r="AD237" s="14">
        <v>44661</v>
      </c>
      <c r="AE237" s="14">
        <v>44664</v>
      </c>
      <c r="AF237">
        <v>25</v>
      </c>
      <c r="AG237" s="14">
        <v>44689</v>
      </c>
      <c r="AH237" s="14">
        <v>44708</v>
      </c>
      <c r="AI237">
        <v>20</v>
      </c>
      <c r="AJ237" s="14">
        <v>44728</v>
      </c>
      <c r="AK237" s="16">
        <v>8</v>
      </c>
      <c r="AL237" s="14">
        <v>44973</v>
      </c>
      <c r="AM237" s="14">
        <v>45033</v>
      </c>
      <c r="AN237" s="15"/>
      <c r="AO237" s="15"/>
      <c r="AP237" s="15"/>
      <c r="AQ237" s="15"/>
      <c r="AR237" s="15"/>
      <c r="AS237" s="15"/>
      <c r="AT237" s="15">
        <v>605000</v>
      </c>
      <c r="AU237" s="15"/>
      <c r="AV237" s="15"/>
      <c r="AW237" s="15">
        <v>11495000</v>
      </c>
      <c r="AX237" s="15"/>
      <c r="AY237" s="15"/>
      <c r="AZ237" s="15">
        <f t="shared" si="16"/>
        <v>12100000</v>
      </c>
      <c r="BA237" s="15">
        <f t="shared" si="17"/>
        <v>12100000</v>
      </c>
      <c r="BB237" t="str">
        <f t="shared" si="18"/>
        <v>OK</v>
      </c>
      <c r="BC237">
        <f t="shared" si="19"/>
        <v>2</v>
      </c>
    </row>
    <row r="238" spans="2:55" hidden="1">
      <c r="B238" t="s">
        <v>21</v>
      </c>
      <c r="D238" t="s">
        <v>396</v>
      </c>
      <c r="E238" t="s">
        <v>8</v>
      </c>
      <c r="F238" t="s">
        <v>156</v>
      </c>
      <c r="G238">
        <v>4883</v>
      </c>
      <c r="H238">
        <v>4</v>
      </c>
      <c r="I238" s="15">
        <v>4400000</v>
      </c>
      <c r="J238" s="15">
        <v>1100000</v>
      </c>
      <c r="K238">
        <v>4</v>
      </c>
      <c r="M238" t="s">
        <v>128</v>
      </c>
      <c r="N238" t="s">
        <v>157</v>
      </c>
      <c r="O238" t="s">
        <v>130</v>
      </c>
      <c r="P238" t="s">
        <v>393</v>
      </c>
      <c r="Q238" t="s">
        <v>66</v>
      </c>
      <c r="R238" t="s">
        <v>132</v>
      </c>
      <c r="S238">
        <v>2</v>
      </c>
      <c r="T238">
        <v>488302</v>
      </c>
      <c r="V238" s="17">
        <v>3</v>
      </c>
      <c r="W238" t="s">
        <v>397</v>
      </c>
      <c r="Y238" s="14">
        <v>44635</v>
      </c>
      <c r="Z238" s="16">
        <v>25</v>
      </c>
      <c r="AA238" s="14">
        <v>44656</v>
      </c>
      <c r="AB238" s="14">
        <v>44636</v>
      </c>
      <c r="AC238">
        <v>25</v>
      </c>
      <c r="AD238" s="14">
        <v>44661</v>
      </c>
      <c r="AE238" s="14">
        <v>44664</v>
      </c>
      <c r="AF238">
        <v>25</v>
      </c>
      <c r="AG238" s="14">
        <v>44689</v>
      </c>
      <c r="AH238" s="14">
        <v>44708</v>
      </c>
      <c r="AI238">
        <v>20</v>
      </c>
      <c r="AJ238" s="14">
        <v>44728</v>
      </c>
      <c r="AK238" s="16">
        <v>8</v>
      </c>
      <c r="AL238" s="14">
        <v>44973</v>
      </c>
      <c r="AM238" s="14">
        <v>45033</v>
      </c>
      <c r="AN238" s="15"/>
      <c r="AO238" s="15"/>
      <c r="AP238" s="15"/>
      <c r="AQ238" s="15"/>
      <c r="AR238" s="15"/>
      <c r="AS238" s="15"/>
      <c r="AT238" s="15">
        <v>220000</v>
      </c>
      <c r="AU238" s="15"/>
      <c r="AV238" s="15"/>
      <c r="AW238" s="15">
        <v>4180000</v>
      </c>
      <c r="AX238" s="15"/>
      <c r="AY238" s="15"/>
      <c r="AZ238" s="15">
        <f t="shared" si="16"/>
        <v>4400000</v>
      </c>
      <c r="BA238" s="15">
        <f t="shared" si="17"/>
        <v>4400000</v>
      </c>
      <c r="BB238" t="str">
        <f t="shared" si="18"/>
        <v>OK</v>
      </c>
      <c r="BC238">
        <f t="shared" si="19"/>
        <v>2</v>
      </c>
    </row>
    <row r="239" spans="2:55" hidden="1">
      <c r="B239" t="s">
        <v>21</v>
      </c>
      <c r="D239" t="s">
        <v>396</v>
      </c>
      <c r="E239" t="s">
        <v>8</v>
      </c>
      <c r="F239" t="s">
        <v>156</v>
      </c>
      <c r="G239">
        <v>4883</v>
      </c>
      <c r="H239">
        <v>2</v>
      </c>
      <c r="I239" s="15">
        <v>2200000</v>
      </c>
      <c r="J239" s="15">
        <v>1100000</v>
      </c>
      <c r="K239">
        <v>2</v>
      </c>
      <c r="M239" t="s">
        <v>128</v>
      </c>
      <c r="N239" t="s">
        <v>157</v>
      </c>
      <c r="O239" t="s">
        <v>130</v>
      </c>
      <c r="P239" t="s">
        <v>393</v>
      </c>
      <c r="Q239" t="s">
        <v>66</v>
      </c>
      <c r="R239" t="s">
        <v>132</v>
      </c>
      <c r="S239">
        <v>2</v>
      </c>
      <c r="T239">
        <v>488302</v>
      </c>
      <c r="V239" s="17">
        <v>3</v>
      </c>
      <c r="W239" t="s">
        <v>397</v>
      </c>
      <c r="Y239" s="14">
        <v>44635</v>
      </c>
      <c r="Z239" s="16">
        <v>25</v>
      </c>
      <c r="AA239" s="14">
        <v>44656</v>
      </c>
      <c r="AB239" s="14">
        <v>44636</v>
      </c>
      <c r="AC239">
        <v>25</v>
      </c>
      <c r="AD239" s="14">
        <v>44661</v>
      </c>
      <c r="AE239" s="14">
        <v>44664</v>
      </c>
      <c r="AF239">
        <v>25</v>
      </c>
      <c r="AG239" s="14">
        <v>44689</v>
      </c>
      <c r="AH239" s="14">
        <v>44708</v>
      </c>
      <c r="AI239">
        <v>20</v>
      </c>
      <c r="AJ239" s="14">
        <v>44728</v>
      </c>
      <c r="AK239" s="16">
        <v>8</v>
      </c>
      <c r="AL239" s="14">
        <v>44973</v>
      </c>
      <c r="AM239" s="14">
        <v>45033</v>
      </c>
      <c r="AN239" s="15"/>
      <c r="AO239" s="15"/>
      <c r="AP239" s="15"/>
      <c r="AQ239" s="15"/>
      <c r="AR239" s="15"/>
      <c r="AS239" s="15"/>
      <c r="AT239" s="15">
        <v>110000</v>
      </c>
      <c r="AU239" s="15"/>
      <c r="AV239" s="15"/>
      <c r="AW239" s="15">
        <v>2090000</v>
      </c>
      <c r="AX239" s="15"/>
      <c r="AY239" s="15"/>
      <c r="AZ239" s="15">
        <f t="shared" si="16"/>
        <v>2200000</v>
      </c>
      <c r="BA239" s="15">
        <f t="shared" si="17"/>
        <v>2200000</v>
      </c>
      <c r="BB239" t="str">
        <f t="shared" si="18"/>
        <v>OK</v>
      </c>
      <c r="BC239">
        <f t="shared" si="19"/>
        <v>2</v>
      </c>
    </row>
    <row r="240" spans="2:55" hidden="1">
      <c r="B240" t="s">
        <v>21</v>
      </c>
      <c r="D240" t="s">
        <v>396</v>
      </c>
      <c r="E240" t="s">
        <v>8</v>
      </c>
      <c r="F240" t="s">
        <v>156</v>
      </c>
      <c r="G240">
        <v>4883</v>
      </c>
      <c r="H240">
        <v>8</v>
      </c>
      <c r="I240" s="15">
        <v>8800000</v>
      </c>
      <c r="J240" s="15">
        <v>1100000</v>
      </c>
      <c r="K240">
        <v>8</v>
      </c>
      <c r="M240" t="s">
        <v>128</v>
      </c>
      <c r="N240" t="s">
        <v>157</v>
      </c>
      <c r="O240" t="s">
        <v>130</v>
      </c>
      <c r="P240" t="s">
        <v>393</v>
      </c>
      <c r="Q240" t="s">
        <v>66</v>
      </c>
      <c r="R240" t="s">
        <v>132</v>
      </c>
      <c r="S240">
        <v>2</v>
      </c>
      <c r="T240">
        <v>488302</v>
      </c>
      <c r="V240" s="17">
        <v>3</v>
      </c>
      <c r="W240" t="s">
        <v>397</v>
      </c>
      <c r="Y240" s="14">
        <v>44635</v>
      </c>
      <c r="Z240" s="16">
        <v>25</v>
      </c>
      <c r="AA240" s="14">
        <v>44656</v>
      </c>
      <c r="AB240" s="14">
        <v>44636</v>
      </c>
      <c r="AC240">
        <v>25</v>
      </c>
      <c r="AD240" s="14">
        <v>44661</v>
      </c>
      <c r="AE240" s="14">
        <v>44664</v>
      </c>
      <c r="AF240">
        <v>25</v>
      </c>
      <c r="AG240" s="14">
        <v>44689</v>
      </c>
      <c r="AH240" s="14">
        <v>44708</v>
      </c>
      <c r="AI240">
        <v>20</v>
      </c>
      <c r="AJ240" s="14">
        <v>44728</v>
      </c>
      <c r="AK240" s="16">
        <v>8</v>
      </c>
      <c r="AL240" s="14">
        <v>44973</v>
      </c>
      <c r="AM240" s="14">
        <v>45033</v>
      </c>
      <c r="AN240" s="15"/>
      <c r="AO240" s="15"/>
      <c r="AP240" s="15"/>
      <c r="AQ240" s="15"/>
      <c r="AR240" s="15"/>
      <c r="AS240" s="15"/>
      <c r="AT240" s="15">
        <v>440000</v>
      </c>
      <c r="AU240" s="15"/>
      <c r="AV240" s="15"/>
      <c r="AW240" s="15">
        <v>8360000</v>
      </c>
      <c r="AX240" s="15"/>
      <c r="AY240" s="15"/>
      <c r="AZ240" s="15">
        <f t="shared" si="16"/>
        <v>8800000</v>
      </c>
      <c r="BA240" s="15">
        <f t="shared" si="17"/>
        <v>8800000</v>
      </c>
      <c r="BB240" t="str">
        <f t="shared" si="18"/>
        <v>OK</v>
      </c>
      <c r="BC240">
        <f t="shared" si="19"/>
        <v>2</v>
      </c>
    </row>
    <row r="241" spans="2:55" hidden="1">
      <c r="B241" t="s">
        <v>21</v>
      </c>
      <c r="D241" t="s">
        <v>353</v>
      </c>
      <c r="E241" t="s">
        <v>8</v>
      </c>
      <c r="F241" t="s">
        <v>156</v>
      </c>
      <c r="G241">
        <v>4883</v>
      </c>
      <c r="H241">
        <v>12</v>
      </c>
      <c r="I241" s="15">
        <v>13200000</v>
      </c>
      <c r="J241" s="15">
        <v>1100000</v>
      </c>
      <c r="K241">
        <v>12</v>
      </c>
      <c r="M241" t="s">
        <v>128</v>
      </c>
      <c r="N241" t="s">
        <v>157</v>
      </c>
      <c r="O241" t="s">
        <v>130</v>
      </c>
      <c r="P241" t="s">
        <v>393</v>
      </c>
      <c r="Q241" t="s">
        <v>66</v>
      </c>
      <c r="R241" t="s">
        <v>132</v>
      </c>
      <c r="S241">
        <v>2</v>
      </c>
      <c r="T241">
        <v>488302</v>
      </c>
      <c r="V241" s="17">
        <v>4</v>
      </c>
      <c r="W241" t="s">
        <v>398</v>
      </c>
      <c r="Y241" s="14">
        <v>44635</v>
      </c>
      <c r="Z241" s="16">
        <v>25</v>
      </c>
      <c r="AA241" s="14">
        <v>44656</v>
      </c>
      <c r="AB241" s="14">
        <v>44636</v>
      </c>
      <c r="AC241">
        <v>25</v>
      </c>
      <c r="AD241" s="14">
        <v>44661</v>
      </c>
      <c r="AE241" s="14">
        <v>44664</v>
      </c>
      <c r="AF241">
        <v>25</v>
      </c>
      <c r="AG241" s="14">
        <v>44689</v>
      </c>
      <c r="AH241" s="14">
        <v>44708</v>
      </c>
      <c r="AI241">
        <v>20</v>
      </c>
      <c r="AJ241" s="14">
        <v>44728</v>
      </c>
      <c r="AK241" s="16">
        <v>8</v>
      </c>
      <c r="AL241" s="14">
        <v>44973</v>
      </c>
      <c r="AM241" s="14">
        <v>45033</v>
      </c>
      <c r="AN241" s="15"/>
      <c r="AO241" s="15"/>
      <c r="AP241" s="15"/>
      <c r="AQ241" s="15"/>
      <c r="AR241" s="15"/>
      <c r="AS241" s="15"/>
      <c r="AT241" s="15">
        <v>660000</v>
      </c>
      <c r="AU241" s="15"/>
      <c r="AV241" s="15"/>
      <c r="AW241" s="15">
        <v>12540000</v>
      </c>
      <c r="AX241" s="15"/>
      <c r="AY241" s="15"/>
      <c r="AZ241" s="15">
        <f t="shared" si="16"/>
        <v>13200000</v>
      </c>
      <c r="BA241" s="15">
        <f t="shared" si="17"/>
        <v>13200000</v>
      </c>
      <c r="BB241" t="str">
        <f t="shared" si="18"/>
        <v>OK</v>
      </c>
      <c r="BC241">
        <f t="shared" si="19"/>
        <v>2</v>
      </c>
    </row>
    <row r="242" spans="2:55" hidden="1">
      <c r="B242" t="s">
        <v>21</v>
      </c>
      <c r="D242" t="s">
        <v>353</v>
      </c>
      <c r="E242" t="s">
        <v>8</v>
      </c>
      <c r="F242" t="s">
        <v>156</v>
      </c>
      <c r="G242">
        <v>4883</v>
      </c>
      <c r="H242">
        <v>2</v>
      </c>
      <c r="I242" s="15">
        <v>2200000</v>
      </c>
      <c r="J242" s="15">
        <v>1100000</v>
      </c>
      <c r="K242">
        <v>2</v>
      </c>
      <c r="M242" t="s">
        <v>128</v>
      </c>
      <c r="N242" t="s">
        <v>157</v>
      </c>
      <c r="O242" t="s">
        <v>130</v>
      </c>
      <c r="P242" t="s">
        <v>393</v>
      </c>
      <c r="Q242" t="s">
        <v>66</v>
      </c>
      <c r="R242" t="s">
        <v>132</v>
      </c>
      <c r="S242">
        <v>2</v>
      </c>
      <c r="T242">
        <v>488302</v>
      </c>
      <c r="V242" s="17">
        <v>4</v>
      </c>
      <c r="W242" t="s">
        <v>398</v>
      </c>
      <c r="Y242" s="14">
        <v>44635</v>
      </c>
      <c r="Z242" s="16">
        <v>25</v>
      </c>
      <c r="AA242" s="14">
        <v>44656</v>
      </c>
      <c r="AB242" s="14">
        <v>44636</v>
      </c>
      <c r="AC242">
        <v>25</v>
      </c>
      <c r="AD242" s="14">
        <v>44661</v>
      </c>
      <c r="AE242" s="14">
        <v>44664</v>
      </c>
      <c r="AF242">
        <v>25</v>
      </c>
      <c r="AG242" s="14">
        <v>44689</v>
      </c>
      <c r="AH242" s="14">
        <v>44708</v>
      </c>
      <c r="AI242">
        <v>20</v>
      </c>
      <c r="AJ242" s="14">
        <v>44728</v>
      </c>
      <c r="AK242" s="16">
        <v>8</v>
      </c>
      <c r="AL242" s="14">
        <v>44973</v>
      </c>
      <c r="AM242" s="14">
        <v>45033</v>
      </c>
      <c r="AN242" s="15"/>
      <c r="AO242" s="15"/>
      <c r="AP242" s="15"/>
      <c r="AQ242" s="15"/>
      <c r="AR242" s="15"/>
      <c r="AS242" s="15"/>
      <c r="AT242" s="15">
        <v>110000</v>
      </c>
      <c r="AU242" s="15"/>
      <c r="AV242" s="15"/>
      <c r="AW242" s="15">
        <v>2090000</v>
      </c>
      <c r="AX242" s="15"/>
      <c r="AY242" s="15"/>
      <c r="AZ242" s="15">
        <f t="shared" si="16"/>
        <v>2200000</v>
      </c>
      <c r="BA242" s="15">
        <f t="shared" si="17"/>
        <v>2200000</v>
      </c>
      <c r="BB242" t="str">
        <f t="shared" si="18"/>
        <v>OK</v>
      </c>
      <c r="BC242">
        <f t="shared" si="19"/>
        <v>2</v>
      </c>
    </row>
    <row r="243" spans="2:55" hidden="1">
      <c r="B243" t="s">
        <v>21</v>
      </c>
      <c r="D243" t="s">
        <v>353</v>
      </c>
      <c r="E243" t="s">
        <v>8</v>
      </c>
      <c r="F243" t="s">
        <v>156</v>
      </c>
      <c r="G243">
        <v>4883</v>
      </c>
      <c r="H243">
        <v>4</v>
      </c>
      <c r="I243" s="15">
        <v>4400000</v>
      </c>
      <c r="J243" s="15">
        <v>1100000</v>
      </c>
      <c r="K243">
        <v>4</v>
      </c>
      <c r="M243" t="s">
        <v>128</v>
      </c>
      <c r="N243" t="s">
        <v>157</v>
      </c>
      <c r="O243" t="s">
        <v>130</v>
      </c>
      <c r="P243" t="s">
        <v>393</v>
      </c>
      <c r="Q243" t="s">
        <v>66</v>
      </c>
      <c r="R243" t="s">
        <v>132</v>
      </c>
      <c r="S243">
        <v>2</v>
      </c>
      <c r="T243">
        <v>488302</v>
      </c>
      <c r="V243" s="17">
        <v>4</v>
      </c>
      <c r="W243" t="s">
        <v>398</v>
      </c>
      <c r="Y243" s="14">
        <v>44635</v>
      </c>
      <c r="Z243" s="16">
        <v>25</v>
      </c>
      <c r="AA243" s="14">
        <v>44656</v>
      </c>
      <c r="AB243" s="14">
        <v>44636</v>
      </c>
      <c r="AC243">
        <v>25</v>
      </c>
      <c r="AD243" s="14">
        <v>44661</v>
      </c>
      <c r="AE243" s="14">
        <v>44664</v>
      </c>
      <c r="AF243">
        <v>25</v>
      </c>
      <c r="AG243" s="14">
        <v>44689</v>
      </c>
      <c r="AH243" s="14">
        <v>44708</v>
      </c>
      <c r="AI243">
        <v>20</v>
      </c>
      <c r="AJ243" s="14">
        <v>44728</v>
      </c>
      <c r="AK243" s="16">
        <v>8</v>
      </c>
      <c r="AL243" s="14">
        <v>44973</v>
      </c>
      <c r="AM243" s="14">
        <v>45033</v>
      </c>
      <c r="AN243" s="15"/>
      <c r="AO243" s="15"/>
      <c r="AP243" s="15"/>
      <c r="AQ243" s="15"/>
      <c r="AR243" s="15"/>
      <c r="AS243" s="15"/>
      <c r="AT243" s="15">
        <v>220000</v>
      </c>
      <c r="AU243" s="15"/>
      <c r="AV243" s="15"/>
      <c r="AW243" s="15">
        <v>4180000</v>
      </c>
      <c r="AX243" s="15"/>
      <c r="AY243" s="15"/>
      <c r="AZ243" s="15">
        <f t="shared" si="16"/>
        <v>4400000</v>
      </c>
      <c r="BA243" s="15">
        <f t="shared" si="17"/>
        <v>4400000</v>
      </c>
      <c r="BB243" t="str">
        <f t="shared" si="18"/>
        <v>OK</v>
      </c>
      <c r="BC243">
        <f t="shared" si="19"/>
        <v>2</v>
      </c>
    </row>
    <row r="244" spans="2:55" hidden="1">
      <c r="B244" t="s">
        <v>21</v>
      </c>
      <c r="D244" t="s">
        <v>353</v>
      </c>
      <c r="E244" t="s">
        <v>8</v>
      </c>
      <c r="F244" t="s">
        <v>156</v>
      </c>
      <c r="G244">
        <v>4883</v>
      </c>
      <c r="H244">
        <v>3</v>
      </c>
      <c r="I244" s="15">
        <v>3300000</v>
      </c>
      <c r="J244" s="15">
        <v>1100000</v>
      </c>
      <c r="K244">
        <v>3</v>
      </c>
      <c r="M244" t="s">
        <v>128</v>
      </c>
      <c r="N244" t="s">
        <v>157</v>
      </c>
      <c r="O244" t="s">
        <v>130</v>
      </c>
      <c r="P244" t="s">
        <v>393</v>
      </c>
      <c r="Q244" t="s">
        <v>66</v>
      </c>
      <c r="R244" t="s">
        <v>132</v>
      </c>
      <c r="S244">
        <v>2</v>
      </c>
      <c r="T244">
        <v>488302</v>
      </c>
      <c r="V244" s="17">
        <v>4</v>
      </c>
      <c r="W244" t="s">
        <v>398</v>
      </c>
      <c r="Y244" s="14">
        <v>44635</v>
      </c>
      <c r="Z244" s="16">
        <v>25</v>
      </c>
      <c r="AA244" s="14">
        <v>44656</v>
      </c>
      <c r="AB244" s="14">
        <v>44636</v>
      </c>
      <c r="AC244">
        <v>25</v>
      </c>
      <c r="AD244" s="14">
        <v>44661</v>
      </c>
      <c r="AE244" s="14">
        <v>44664</v>
      </c>
      <c r="AF244">
        <v>25</v>
      </c>
      <c r="AG244" s="14">
        <v>44689</v>
      </c>
      <c r="AH244" s="14">
        <v>44708</v>
      </c>
      <c r="AI244">
        <v>20</v>
      </c>
      <c r="AJ244" s="14">
        <v>44728</v>
      </c>
      <c r="AK244" s="16">
        <v>8</v>
      </c>
      <c r="AL244" s="14">
        <v>44973</v>
      </c>
      <c r="AM244" s="14">
        <v>45033</v>
      </c>
      <c r="AN244" s="15"/>
      <c r="AO244" s="15"/>
      <c r="AP244" s="15"/>
      <c r="AQ244" s="15"/>
      <c r="AR244" s="15"/>
      <c r="AS244" s="15"/>
      <c r="AT244" s="15">
        <v>165000</v>
      </c>
      <c r="AU244" s="15"/>
      <c r="AV244" s="15"/>
      <c r="AW244" s="15">
        <v>3135000</v>
      </c>
      <c r="AX244" s="15"/>
      <c r="AY244" s="15"/>
      <c r="AZ244" s="15">
        <f t="shared" si="16"/>
        <v>3300000</v>
      </c>
      <c r="BA244" s="15">
        <f t="shared" si="17"/>
        <v>3300000</v>
      </c>
      <c r="BB244" t="str">
        <f t="shared" si="18"/>
        <v>OK</v>
      </c>
      <c r="BC244">
        <f t="shared" si="19"/>
        <v>2</v>
      </c>
    </row>
    <row r="245" spans="2:55" hidden="1">
      <c r="B245" t="s">
        <v>21</v>
      </c>
      <c r="D245" t="s">
        <v>353</v>
      </c>
      <c r="E245" t="s">
        <v>8</v>
      </c>
      <c r="F245" t="s">
        <v>156</v>
      </c>
      <c r="G245">
        <v>4883</v>
      </c>
      <c r="H245">
        <v>3</v>
      </c>
      <c r="I245" s="15">
        <v>3300000</v>
      </c>
      <c r="J245" s="15">
        <v>1100000</v>
      </c>
      <c r="K245">
        <v>3</v>
      </c>
      <c r="M245" t="s">
        <v>128</v>
      </c>
      <c r="N245" t="s">
        <v>157</v>
      </c>
      <c r="O245" t="s">
        <v>130</v>
      </c>
      <c r="P245" t="s">
        <v>393</v>
      </c>
      <c r="Q245" t="s">
        <v>66</v>
      </c>
      <c r="R245" t="s">
        <v>132</v>
      </c>
      <c r="S245">
        <v>2</v>
      </c>
      <c r="T245">
        <v>488302</v>
      </c>
      <c r="V245" s="17">
        <v>4</v>
      </c>
      <c r="W245" t="s">
        <v>398</v>
      </c>
      <c r="Y245" s="14">
        <v>44635</v>
      </c>
      <c r="Z245" s="16">
        <v>25</v>
      </c>
      <c r="AA245" s="14">
        <v>44656</v>
      </c>
      <c r="AB245" s="14">
        <v>44636</v>
      </c>
      <c r="AC245">
        <v>25</v>
      </c>
      <c r="AD245" s="14">
        <v>44661</v>
      </c>
      <c r="AE245" s="14">
        <v>44664</v>
      </c>
      <c r="AF245">
        <v>25</v>
      </c>
      <c r="AG245" s="14">
        <v>44689</v>
      </c>
      <c r="AH245" s="14">
        <v>44708</v>
      </c>
      <c r="AI245">
        <v>20</v>
      </c>
      <c r="AJ245" s="14">
        <v>44728</v>
      </c>
      <c r="AK245" s="16">
        <v>8</v>
      </c>
      <c r="AL245" s="14">
        <v>44973</v>
      </c>
      <c r="AM245" s="14">
        <v>45033</v>
      </c>
      <c r="AN245" s="15"/>
      <c r="AO245" s="15"/>
      <c r="AP245" s="15"/>
      <c r="AQ245" s="15"/>
      <c r="AR245" s="15"/>
      <c r="AS245" s="15"/>
      <c r="AT245" s="15">
        <v>165000</v>
      </c>
      <c r="AU245" s="15"/>
      <c r="AV245" s="15"/>
      <c r="AW245" s="15">
        <v>3135000</v>
      </c>
      <c r="AX245" s="15"/>
      <c r="AY245" s="15"/>
      <c r="AZ245" s="15">
        <f t="shared" si="16"/>
        <v>3300000</v>
      </c>
      <c r="BA245" s="15">
        <f t="shared" si="17"/>
        <v>3300000</v>
      </c>
      <c r="BB245" t="str">
        <f t="shared" si="18"/>
        <v>OK</v>
      </c>
      <c r="BC245">
        <f t="shared" si="19"/>
        <v>2</v>
      </c>
    </row>
    <row r="246" spans="2:55" hidden="1">
      <c r="B246" t="s">
        <v>21</v>
      </c>
      <c r="D246" t="s">
        <v>353</v>
      </c>
      <c r="E246" t="s">
        <v>8</v>
      </c>
      <c r="F246" t="s">
        <v>156</v>
      </c>
      <c r="G246">
        <v>4883</v>
      </c>
      <c r="H246">
        <v>1</v>
      </c>
      <c r="I246" s="15">
        <v>1100000</v>
      </c>
      <c r="J246" s="15">
        <v>1100000</v>
      </c>
      <c r="K246">
        <v>1</v>
      </c>
      <c r="M246" t="s">
        <v>128</v>
      </c>
      <c r="N246" t="s">
        <v>157</v>
      </c>
      <c r="O246" t="s">
        <v>130</v>
      </c>
      <c r="P246" t="s">
        <v>393</v>
      </c>
      <c r="Q246" t="s">
        <v>66</v>
      </c>
      <c r="R246" t="s">
        <v>132</v>
      </c>
      <c r="S246">
        <v>2</v>
      </c>
      <c r="T246">
        <v>488302</v>
      </c>
      <c r="V246" s="17">
        <v>4</v>
      </c>
      <c r="W246" t="s">
        <v>398</v>
      </c>
      <c r="Y246" s="14">
        <v>44635</v>
      </c>
      <c r="Z246" s="16">
        <v>25</v>
      </c>
      <c r="AA246" s="14">
        <v>44656</v>
      </c>
      <c r="AB246" s="14">
        <v>44636</v>
      </c>
      <c r="AC246">
        <v>25</v>
      </c>
      <c r="AD246" s="14">
        <v>44661</v>
      </c>
      <c r="AE246" s="14">
        <v>44664</v>
      </c>
      <c r="AF246">
        <v>25</v>
      </c>
      <c r="AG246" s="14">
        <v>44689</v>
      </c>
      <c r="AH246" s="14">
        <v>44708</v>
      </c>
      <c r="AI246">
        <v>20</v>
      </c>
      <c r="AJ246" s="14">
        <v>44728</v>
      </c>
      <c r="AK246" s="16">
        <v>8</v>
      </c>
      <c r="AL246" s="14">
        <v>44973</v>
      </c>
      <c r="AM246" s="14">
        <v>45033</v>
      </c>
      <c r="AN246" s="15"/>
      <c r="AO246" s="15"/>
      <c r="AP246" s="15"/>
      <c r="AQ246" s="15"/>
      <c r="AR246" s="15"/>
      <c r="AS246" s="15"/>
      <c r="AT246" s="15">
        <v>55000</v>
      </c>
      <c r="AU246" s="15"/>
      <c r="AV246" s="15"/>
      <c r="AW246" s="15">
        <v>1045000</v>
      </c>
      <c r="AX246" s="15"/>
      <c r="AY246" s="15"/>
      <c r="AZ246" s="15">
        <f t="shared" si="16"/>
        <v>1100000</v>
      </c>
      <c r="BA246" s="15">
        <f t="shared" si="17"/>
        <v>1100000</v>
      </c>
      <c r="BB246" t="str">
        <f t="shared" si="18"/>
        <v>OK</v>
      </c>
      <c r="BC246">
        <f t="shared" si="19"/>
        <v>2</v>
      </c>
    </row>
    <row r="247" spans="2:55" hidden="1">
      <c r="B247" t="s">
        <v>21</v>
      </c>
      <c r="D247" t="s">
        <v>370</v>
      </c>
      <c r="E247" t="s">
        <v>8</v>
      </c>
      <c r="F247" t="s">
        <v>156</v>
      </c>
      <c r="G247">
        <v>4883</v>
      </c>
      <c r="H247">
        <v>11</v>
      </c>
      <c r="I247" s="15">
        <v>12100000</v>
      </c>
      <c r="J247" s="15">
        <v>1100000</v>
      </c>
      <c r="K247">
        <v>11</v>
      </c>
      <c r="M247" t="s">
        <v>128</v>
      </c>
      <c r="N247" t="s">
        <v>157</v>
      </c>
      <c r="O247" t="s">
        <v>130</v>
      </c>
      <c r="P247" t="s">
        <v>393</v>
      </c>
      <c r="Q247" t="s">
        <v>66</v>
      </c>
      <c r="R247" t="s">
        <v>132</v>
      </c>
      <c r="S247">
        <v>2</v>
      </c>
      <c r="T247">
        <v>488302</v>
      </c>
      <c r="V247" s="17">
        <v>5</v>
      </c>
      <c r="W247" t="s">
        <v>399</v>
      </c>
      <c r="Y247" s="14">
        <v>44635</v>
      </c>
      <c r="Z247" s="16">
        <v>25</v>
      </c>
      <c r="AA247" s="14">
        <v>44656</v>
      </c>
      <c r="AB247" s="14">
        <v>44636</v>
      </c>
      <c r="AC247">
        <v>25</v>
      </c>
      <c r="AD247" s="14">
        <v>44661</v>
      </c>
      <c r="AE247" s="14">
        <v>44664</v>
      </c>
      <c r="AF247">
        <v>25</v>
      </c>
      <c r="AG247" s="14">
        <v>44689</v>
      </c>
      <c r="AH247" s="14">
        <v>44708</v>
      </c>
      <c r="AI247">
        <v>20</v>
      </c>
      <c r="AJ247" s="14">
        <v>44728</v>
      </c>
      <c r="AK247" s="16">
        <v>8</v>
      </c>
      <c r="AL247" s="14">
        <v>44973</v>
      </c>
      <c r="AM247" s="14">
        <v>45033</v>
      </c>
      <c r="AN247" s="15"/>
      <c r="AO247" s="15"/>
      <c r="AP247" s="15"/>
      <c r="AQ247" s="15"/>
      <c r="AR247" s="15"/>
      <c r="AS247" s="15"/>
      <c r="AT247" s="15">
        <v>605000</v>
      </c>
      <c r="AU247" s="15"/>
      <c r="AV247" s="15"/>
      <c r="AW247" s="15">
        <v>11495000</v>
      </c>
      <c r="AX247" s="15"/>
      <c r="AY247" s="15"/>
      <c r="AZ247" s="15">
        <f t="shared" si="16"/>
        <v>12100000</v>
      </c>
      <c r="BA247" s="15">
        <f t="shared" si="17"/>
        <v>12100000</v>
      </c>
      <c r="BB247" t="str">
        <f t="shared" si="18"/>
        <v>OK</v>
      </c>
      <c r="BC247">
        <f t="shared" si="19"/>
        <v>2</v>
      </c>
    </row>
    <row r="248" spans="2:55" hidden="1">
      <c r="B248" t="s">
        <v>21</v>
      </c>
      <c r="D248" t="s">
        <v>370</v>
      </c>
      <c r="E248" t="s">
        <v>8</v>
      </c>
      <c r="F248" t="s">
        <v>156</v>
      </c>
      <c r="G248">
        <v>4883</v>
      </c>
      <c r="H248">
        <v>7</v>
      </c>
      <c r="I248" s="15">
        <v>7700000</v>
      </c>
      <c r="J248" s="15">
        <v>1100000</v>
      </c>
      <c r="K248">
        <v>7</v>
      </c>
      <c r="M248" t="s">
        <v>128</v>
      </c>
      <c r="N248" t="s">
        <v>157</v>
      </c>
      <c r="O248" t="s">
        <v>130</v>
      </c>
      <c r="P248" t="s">
        <v>393</v>
      </c>
      <c r="Q248" t="s">
        <v>66</v>
      </c>
      <c r="R248" t="s">
        <v>132</v>
      </c>
      <c r="S248">
        <v>2</v>
      </c>
      <c r="T248">
        <v>488302</v>
      </c>
      <c r="V248" s="17">
        <v>5</v>
      </c>
      <c r="W248" t="s">
        <v>399</v>
      </c>
      <c r="Y248" s="14">
        <v>44635</v>
      </c>
      <c r="Z248" s="16">
        <v>25</v>
      </c>
      <c r="AA248" s="14">
        <v>44656</v>
      </c>
      <c r="AB248" s="14">
        <v>44636</v>
      </c>
      <c r="AC248">
        <v>25</v>
      </c>
      <c r="AD248" s="14">
        <v>44661</v>
      </c>
      <c r="AE248" s="14">
        <v>44664</v>
      </c>
      <c r="AF248">
        <v>25</v>
      </c>
      <c r="AG248" s="14">
        <v>44689</v>
      </c>
      <c r="AH248" s="14">
        <v>44708</v>
      </c>
      <c r="AI248">
        <v>20</v>
      </c>
      <c r="AJ248" s="14">
        <v>44728</v>
      </c>
      <c r="AK248" s="16">
        <v>8</v>
      </c>
      <c r="AL248" s="14">
        <v>44973</v>
      </c>
      <c r="AM248" s="14">
        <v>45033</v>
      </c>
      <c r="AN248" s="15"/>
      <c r="AO248" s="15"/>
      <c r="AP248" s="15"/>
      <c r="AQ248" s="15"/>
      <c r="AR248" s="15"/>
      <c r="AS248" s="15"/>
      <c r="AT248" s="15">
        <v>385000</v>
      </c>
      <c r="AU248" s="15"/>
      <c r="AV248" s="15"/>
      <c r="AW248" s="15">
        <v>7315000</v>
      </c>
      <c r="AX248" s="15"/>
      <c r="AY248" s="15"/>
      <c r="AZ248" s="15">
        <f t="shared" si="16"/>
        <v>7700000</v>
      </c>
      <c r="BA248" s="15">
        <f t="shared" si="17"/>
        <v>7700000</v>
      </c>
      <c r="BB248" t="str">
        <f t="shared" si="18"/>
        <v>OK</v>
      </c>
      <c r="BC248">
        <f t="shared" si="19"/>
        <v>2</v>
      </c>
    </row>
    <row r="249" spans="2:55" hidden="1">
      <c r="B249" t="s">
        <v>21</v>
      </c>
      <c r="D249" t="s">
        <v>370</v>
      </c>
      <c r="E249" t="s">
        <v>8</v>
      </c>
      <c r="F249" t="s">
        <v>156</v>
      </c>
      <c r="G249">
        <v>4883</v>
      </c>
      <c r="H249">
        <v>2</v>
      </c>
      <c r="I249" s="15">
        <v>2200000</v>
      </c>
      <c r="J249" s="15">
        <v>1100000</v>
      </c>
      <c r="K249">
        <v>2</v>
      </c>
      <c r="M249" t="s">
        <v>128</v>
      </c>
      <c r="N249" t="s">
        <v>157</v>
      </c>
      <c r="O249" t="s">
        <v>130</v>
      </c>
      <c r="P249" t="s">
        <v>393</v>
      </c>
      <c r="Q249" t="s">
        <v>66</v>
      </c>
      <c r="R249" t="s">
        <v>132</v>
      </c>
      <c r="S249">
        <v>2</v>
      </c>
      <c r="T249">
        <v>488302</v>
      </c>
      <c r="V249" s="17">
        <v>5</v>
      </c>
      <c r="W249" t="s">
        <v>399</v>
      </c>
      <c r="Y249" s="14">
        <v>44635</v>
      </c>
      <c r="Z249" s="16">
        <v>25</v>
      </c>
      <c r="AA249" s="14">
        <v>44656</v>
      </c>
      <c r="AB249" s="14">
        <v>44636</v>
      </c>
      <c r="AC249">
        <v>25</v>
      </c>
      <c r="AD249" s="14">
        <v>44661</v>
      </c>
      <c r="AE249" s="14">
        <v>44664</v>
      </c>
      <c r="AF249">
        <v>25</v>
      </c>
      <c r="AG249" s="14">
        <v>44689</v>
      </c>
      <c r="AH249" s="14">
        <v>44708</v>
      </c>
      <c r="AI249">
        <v>20</v>
      </c>
      <c r="AJ249" s="14">
        <v>44728</v>
      </c>
      <c r="AK249" s="16">
        <v>8</v>
      </c>
      <c r="AL249" s="14">
        <v>44973</v>
      </c>
      <c r="AM249" s="14">
        <v>45033</v>
      </c>
      <c r="AN249" s="15"/>
      <c r="AO249" s="15"/>
      <c r="AP249" s="15"/>
      <c r="AQ249" s="15"/>
      <c r="AR249" s="15"/>
      <c r="AS249" s="15"/>
      <c r="AT249" s="15">
        <v>110000</v>
      </c>
      <c r="AU249" s="15"/>
      <c r="AV249" s="15"/>
      <c r="AW249" s="15">
        <v>2090000</v>
      </c>
      <c r="AX249" s="15"/>
      <c r="AY249" s="15"/>
      <c r="AZ249" s="15">
        <f t="shared" si="16"/>
        <v>2200000</v>
      </c>
      <c r="BA249" s="15">
        <f t="shared" si="17"/>
        <v>2200000</v>
      </c>
      <c r="BB249" t="str">
        <f t="shared" si="18"/>
        <v>OK</v>
      </c>
      <c r="BC249">
        <f t="shared" si="19"/>
        <v>2</v>
      </c>
    </row>
    <row r="250" spans="2:55" hidden="1">
      <c r="B250" t="s">
        <v>21</v>
      </c>
      <c r="D250" t="s">
        <v>370</v>
      </c>
      <c r="E250" t="s">
        <v>8</v>
      </c>
      <c r="F250" t="s">
        <v>156</v>
      </c>
      <c r="G250">
        <v>4883</v>
      </c>
      <c r="H250">
        <v>2</v>
      </c>
      <c r="I250" s="15">
        <v>2200000</v>
      </c>
      <c r="J250" s="15">
        <v>1100000</v>
      </c>
      <c r="K250">
        <v>2</v>
      </c>
      <c r="M250" t="s">
        <v>128</v>
      </c>
      <c r="N250" t="s">
        <v>157</v>
      </c>
      <c r="O250" t="s">
        <v>130</v>
      </c>
      <c r="P250" t="s">
        <v>393</v>
      </c>
      <c r="Q250" t="s">
        <v>66</v>
      </c>
      <c r="R250" t="s">
        <v>132</v>
      </c>
      <c r="S250">
        <v>2</v>
      </c>
      <c r="T250">
        <v>488302</v>
      </c>
      <c r="V250" s="17">
        <v>5</v>
      </c>
      <c r="W250" t="s">
        <v>399</v>
      </c>
      <c r="Y250" s="14">
        <v>44635</v>
      </c>
      <c r="Z250" s="16">
        <v>25</v>
      </c>
      <c r="AA250" s="14">
        <v>44656</v>
      </c>
      <c r="AB250" s="14">
        <v>44636</v>
      </c>
      <c r="AC250">
        <v>25</v>
      </c>
      <c r="AD250" s="14">
        <v>44661</v>
      </c>
      <c r="AE250" s="14">
        <v>44664</v>
      </c>
      <c r="AF250">
        <v>25</v>
      </c>
      <c r="AG250" s="14">
        <v>44689</v>
      </c>
      <c r="AH250" s="14">
        <v>44708</v>
      </c>
      <c r="AI250">
        <v>20</v>
      </c>
      <c r="AJ250" s="14">
        <v>44728</v>
      </c>
      <c r="AK250" s="16">
        <v>8</v>
      </c>
      <c r="AL250" s="14">
        <v>44973</v>
      </c>
      <c r="AM250" s="14">
        <v>45033</v>
      </c>
      <c r="AN250" s="15"/>
      <c r="AO250" s="15"/>
      <c r="AP250" s="15"/>
      <c r="AQ250" s="15"/>
      <c r="AR250" s="15"/>
      <c r="AS250" s="15"/>
      <c r="AT250" s="15">
        <v>110000</v>
      </c>
      <c r="AU250" s="15"/>
      <c r="AV250" s="15"/>
      <c r="AW250" s="15">
        <v>2090000</v>
      </c>
      <c r="AX250" s="15"/>
      <c r="AY250" s="15"/>
      <c r="AZ250" s="15">
        <f t="shared" si="16"/>
        <v>2200000</v>
      </c>
      <c r="BA250" s="15">
        <f t="shared" si="17"/>
        <v>2200000</v>
      </c>
      <c r="BB250" t="str">
        <f t="shared" si="18"/>
        <v>OK</v>
      </c>
      <c r="BC250">
        <f t="shared" si="19"/>
        <v>2</v>
      </c>
    </row>
    <row r="251" spans="2:55" hidden="1">
      <c r="B251" t="s">
        <v>21</v>
      </c>
      <c r="D251" t="s">
        <v>370</v>
      </c>
      <c r="E251" t="s">
        <v>8</v>
      </c>
      <c r="F251" t="s">
        <v>156</v>
      </c>
      <c r="G251">
        <v>4883</v>
      </c>
      <c r="H251">
        <v>3</v>
      </c>
      <c r="I251" s="15">
        <v>3300000</v>
      </c>
      <c r="J251" s="15">
        <v>1100000</v>
      </c>
      <c r="K251">
        <v>3</v>
      </c>
      <c r="M251" t="s">
        <v>128</v>
      </c>
      <c r="N251" t="s">
        <v>157</v>
      </c>
      <c r="O251" t="s">
        <v>130</v>
      </c>
      <c r="P251" t="s">
        <v>393</v>
      </c>
      <c r="Q251" t="s">
        <v>66</v>
      </c>
      <c r="R251" t="s">
        <v>132</v>
      </c>
      <c r="S251">
        <v>2</v>
      </c>
      <c r="T251">
        <v>488302</v>
      </c>
      <c r="V251" s="17">
        <v>5</v>
      </c>
      <c r="W251" t="s">
        <v>399</v>
      </c>
      <c r="Y251" s="14">
        <v>44635</v>
      </c>
      <c r="Z251" s="16">
        <v>25</v>
      </c>
      <c r="AA251" s="14">
        <v>44656</v>
      </c>
      <c r="AB251" s="14">
        <v>44636</v>
      </c>
      <c r="AC251">
        <v>25</v>
      </c>
      <c r="AD251" s="14">
        <v>44661</v>
      </c>
      <c r="AE251" s="14">
        <v>44664</v>
      </c>
      <c r="AF251">
        <v>25</v>
      </c>
      <c r="AG251" s="14">
        <v>44689</v>
      </c>
      <c r="AH251" s="14">
        <v>44708</v>
      </c>
      <c r="AI251">
        <v>20</v>
      </c>
      <c r="AJ251" s="14">
        <v>44728</v>
      </c>
      <c r="AK251" s="16">
        <v>8</v>
      </c>
      <c r="AL251" s="14">
        <v>44973</v>
      </c>
      <c r="AM251" s="14">
        <v>45033</v>
      </c>
      <c r="AN251" s="15"/>
      <c r="AO251" s="15"/>
      <c r="AP251" s="15"/>
      <c r="AQ251" s="15"/>
      <c r="AR251" s="15"/>
      <c r="AS251" s="15"/>
      <c r="AT251" s="15">
        <v>165000</v>
      </c>
      <c r="AU251" s="15"/>
      <c r="AV251" s="15"/>
      <c r="AW251" s="15">
        <v>3135000</v>
      </c>
      <c r="AX251" s="15"/>
      <c r="AY251" s="15"/>
      <c r="AZ251" s="15">
        <f t="shared" si="16"/>
        <v>3300000</v>
      </c>
      <c r="BA251" s="15">
        <f t="shared" si="17"/>
        <v>3300000</v>
      </c>
      <c r="BB251" t="str">
        <f t="shared" si="18"/>
        <v>OK</v>
      </c>
      <c r="BC251">
        <f t="shared" si="19"/>
        <v>2</v>
      </c>
    </row>
    <row r="252" spans="2:55" hidden="1">
      <c r="B252" t="s">
        <v>21</v>
      </c>
      <c r="D252" t="s">
        <v>345</v>
      </c>
      <c r="E252" t="s">
        <v>8</v>
      </c>
      <c r="F252" t="s">
        <v>156</v>
      </c>
      <c r="G252">
        <v>4883</v>
      </c>
      <c r="H252">
        <v>12</v>
      </c>
      <c r="I252" s="15">
        <v>13200000</v>
      </c>
      <c r="J252" s="15">
        <v>1100000</v>
      </c>
      <c r="K252">
        <v>12</v>
      </c>
      <c r="M252" t="s">
        <v>128</v>
      </c>
      <c r="N252" t="s">
        <v>157</v>
      </c>
      <c r="O252" t="s">
        <v>130</v>
      </c>
      <c r="P252" t="s">
        <v>393</v>
      </c>
      <c r="Q252" t="s">
        <v>66</v>
      </c>
      <c r="R252" t="s">
        <v>132</v>
      </c>
      <c r="S252">
        <v>2</v>
      </c>
      <c r="T252">
        <v>488302</v>
      </c>
      <c r="V252" s="17">
        <v>6</v>
      </c>
      <c r="W252" t="s">
        <v>400</v>
      </c>
      <c r="Y252" s="14">
        <v>44635</v>
      </c>
      <c r="Z252" s="16">
        <v>25</v>
      </c>
      <c r="AA252" s="14">
        <v>44656</v>
      </c>
      <c r="AB252" s="14">
        <v>44636</v>
      </c>
      <c r="AC252">
        <v>25</v>
      </c>
      <c r="AD252" s="14">
        <v>44661</v>
      </c>
      <c r="AE252" s="14">
        <v>44664</v>
      </c>
      <c r="AF252">
        <v>25</v>
      </c>
      <c r="AG252" s="14">
        <v>44689</v>
      </c>
      <c r="AH252" s="14">
        <v>44708</v>
      </c>
      <c r="AI252">
        <v>20</v>
      </c>
      <c r="AJ252" s="14">
        <v>44728</v>
      </c>
      <c r="AK252" s="16">
        <v>8</v>
      </c>
      <c r="AL252" s="14">
        <v>44973</v>
      </c>
      <c r="AM252" s="14">
        <v>45033</v>
      </c>
      <c r="AN252" s="15"/>
      <c r="AO252" s="15"/>
      <c r="AP252" s="15"/>
      <c r="AQ252" s="15"/>
      <c r="AR252" s="15"/>
      <c r="AS252" s="15"/>
      <c r="AT252" s="15">
        <v>660000</v>
      </c>
      <c r="AU252" s="15"/>
      <c r="AV252" s="15"/>
      <c r="AW252" s="15">
        <v>12540000</v>
      </c>
      <c r="AX252" s="15"/>
      <c r="AY252" s="15"/>
      <c r="AZ252" s="15">
        <f t="shared" si="16"/>
        <v>13200000</v>
      </c>
      <c r="BA252" s="15">
        <f t="shared" si="17"/>
        <v>13200000</v>
      </c>
      <c r="BB252" t="str">
        <f t="shared" si="18"/>
        <v>OK</v>
      </c>
      <c r="BC252">
        <f t="shared" si="19"/>
        <v>2</v>
      </c>
    </row>
    <row r="253" spans="2:55" hidden="1">
      <c r="B253" t="s">
        <v>21</v>
      </c>
      <c r="D253" t="s">
        <v>345</v>
      </c>
      <c r="E253" t="s">
        <v>8</v>
      </c>
      <c r="F253" t="s">
        <v>156</v>
      </c>
      <c r="G253">
        <v>4883</v>
      </c>
      <c r="H253">
        <v>3</v>
      </c>
      <c r="I253" s="15">
        <v>3300000</v>
      </c>
      <c r="J253" s="15">
        <v>1100000</v>
      </c>
      <c r="K253">
        <v>3</v>
      </c>
      <c r="M253" t="s">
        <v>128</v>
      </c>
      <c r="N253" t="s">
        <v>157</v>
      </c>
      <c r="O253" t="s">
        <v>130</v>
      </c>
      <c r="P253" t="s">
        <v>393</v>
      </c>
      <c r="Q253" t="s">
        <v>66</v>
      </c>
      <c r="R253" t="s">
        <v>132</v>
      </c>
      <c r="S253">
        <v>2</v>
      </c>
      <c r="T253">
        <v>488302</v>
      </c>
      <c r="V253" s="17">
        <v>6</v>
      </c>
      <c r="W253" t="s">
        <v>400</v>
      </c>
      <c r="Y253" s="14">
        <v>44635</v>
      </c>
      <c r="Z253" s="16">
        <v>25</v>
      </c>
      <c r="AA253" s="14">
        <v>44656</v>
      </c>
      <c r="AB253" s="14">
        <v>44636</v>
      </c>
      <c r="AC253">
        <v>25</v>
      </c>
      <c r="AD253" s="14">
        <v>44661</v>
      </c>
      <c r="AE253" s="14">
        <v>44664</v>
      </c>
      <c r="AF253">
        <v>25</v>
      </c>
      <c r="AG253" s="14">
        <v>44689</v>
      </c>
      <c r="AH253" s="14">
        <v>44708</v>
      </c>
      <c r="AI253">
        <v>20</v>
      </c>
      <c r="AJ253" s="14">
        <v>44728</v>
      </c>
      <c r="AK253" s="16">
        <v>8</v>
      </c>
      <c r="AL253" s="14">
        <v>44973</v>
      </c>
      <c r="AM253" s="14">
        <v>45033</v>
      </c>
      <c r="AN253" s="15"/>
      <c r="AO253" s="15"/>
      <c r="AP253" s="15"/>
      <c r="AQ253" s="15"/>
      <c r="AR253" s="15"/>
      <c r="AS253" s="15"/>
      <c r="AT253" s="15">
        <v>165000</v>
      </c>
      <c r="AU253" s="15"/>
      <c r="AV253" s="15"/>
      <c r="AW253" s="15">
        <v>3135000</v>
      </c>
      <c r="AX253" s="15"/>
      <c r="AY253" s="15"/>
      <c r="AZ253" s="15">
        <f t="shared" si="16"/>
        <v>3300000</v>
      </c>
      <c r="BA253" s="15">
        <f t="shared" si="17"/>
        <v>3300000</v>
      </c>
      <c r="BB253" t="str">
        <f t="shared" si="18"/>
        <v>OK</v>
      </c>
      <c r="BC253">
        <f t="shared" si="19"/>
        <v>2</v>
      </c>
    </row>
    <row r="254" spans="2:55" hidden="1">
      <c r="B254" t="s">
        <v>21</v>
      </c>
      <c r="D254" t="s">
        <v>345</v>
      </c>
      <c r="E254" t="s">
        <v>8</v>
      </c>
      <c r="F254" t="s">
        <v>156</v>
      </c>
      <c r="G254">
        <v>4883</v>
      </c>
      <c r="H254">
        <v>4</v>
      </c>
      <c r="I254" s="15">
        <v>4400000</v>
      </c>
      <c r="J254" s="15">
        <v>1100000</v>
      </c>
      <c r="K254">
        <v>4</v>
      </c>
      <c r="M254" t="s">
        <v>128</v>
      </c>
      <c r="N254" t="s">
        <v>157</v>
      </c>
      <c r="O254" t="s">
        <v>130</v>
      </c>
      <c r="P254" t="s">
        <v>393</v>
      </c>
      <c r="Q254" t="s">
        <v>66</v>
      </c>
      <c r="R254" t="s">
        <v>132</v>
      </c>
      <c r="S254">
        <v>2</v>
      </c>
      <c r="T254">
        <v>488302</v>
      </c>
      <c r="V254" s="17">
        <v>6</v>
      </c>
      <c r="W254" t="s">
        <v>400</v>
      </c>
      <c r="Y254" s="14">
        <v>44635</v>
      </c>
      <c r="Z254" s="16">
        <v>25</v>
      </c>
      <c r="AA254" s="14">
        <v>44656</v>
      </c>
      <c r="AB254" s="14">
        <v>44636</v>
      </c>
      <c r="AC254">
        <v>25</v>
      </c>
      <c r="AD254" s="14">
        <v>44661</v>
      </c>
      <c r="AE254" s="14">
        <v>44664</v>
      </c>
      <c r="AF254">
        <v>25</v>
      </c>
      <c r="AG254" s="14">
        <v>44689</v>
      </c>
      <c r="AH254" s="14">
        <v>44708</v>
      </c>
      <c r="AI254">
        <v>20</v>
      </c>
      <c r="AJ254" s="14">
        <v>44728</v>
      </c>
      <c r="AK254" s="16">
        <v>8</v>
      </c>
      <c r="AL254" s="14">
        <v>44973</v>
      </c>
      <c r="AM254" s="14">
        <v>45033</v>
      </c>
      <c r="AN254" s="15"/>
      <c r="AO254" s="15"/>
      <c r="AP254" s="15"/>
      <c r="AQ254" s="15"/>
      <c r="AR254" s="15"/>
      <c r="AS254" s="15"/>
      <c r="AT254" s="15">
        <v>220000</v>
      </c>
      <c r="AU254" s="15"/>
      <c r="AV254" s="15"/>
      <c r="AW254" s="15">
        <v>4180000</v>
      </c>
      <c r="AX254" s="15"/>
      <c r="AY254" s="15"/>
      <c r="AZ254" s="15">
        <f t="shared" si="16"/>
        <v>4400000</v>
      </c>
      <c r="BA254" s="15">
        <f t="shared" si="17"/>
        <v>4400000</v>
      </c>
      <c r="BB254" t="str">
        <f t="shared" si="18"/>
        <v>OK</v>
      </c>
      <c r="BC254">
        <f t="shared" si="19"/>
        <v>2</v>
      </c>
    </row>
    <row r="255" spans="2:55" hidden="1">
      <c r="B255" t="s">
        <v>21</v>
      </c>
      <c r="D255" t="s">
        <v>345</v>
      </c>
      <c r="E255" t="s">
        <v>8</v>
      </c>
      <c r="F255" t="s">
        <v>156</v>
      </c>
      <c r="G255">
        <v>4883</v>
      </c>
      <c r="H255">
        <v>2</v>
      </c>
      <c r="I255" s="15">
        <v>2200000</v>
      </c>
      <c r="J255" s="15">
        <v>1100000</v>
      </c>
      <c r="K255">
        <v>2</v>
      </c>
      <c r="M255" t="s">
        <v>128</v>
      </c>
      <c r="N255" t="s">
        <v>157</v>
      </c>
      <c r="O255" t="s">
        <v>130</v>
      </c>
      <c r="P255" t="s">
        <v>393</v>
      </c>
      <c r="Q255" t="s">
        <v>66</v>
      </c>
      <c r="R255" t="s">
        <v>132</v>
      </c>
      <c r="S255">
        <v>2</v>
      </c>
      <c r="T255">
        <v>488302</v>
      </c>
      <c r="V255" s="17">
        <v>6</v>
      </c>
      <c r="W255" t="s">
        <v>400</v>
      </c>
      <c r="Y255" s="14">
        <v>44635</v>
      </c>
      <c r="Z255" s="16">
        <v>25</v>
      </c>
      <c r="AA255" s="14">
        <v>44656</v>
      </c>
      <c r="AB255" s="14">
        <v>44636</v>
      </c>
      <c r="AC255">
        <v>25</v>
      </c>
      <c r="AD255" s="14">
        <v>44661</v>
      </c>
      <c r="AE255" s="14">
        <v>44664</v>
      </c>
      <c r="AF255">
        <v>25</v>
      </c>
      <c r="AG255" s="14">
        <v>44689</v>
      </c>
      <c r="AH255" s="14">
        <v>44708</v>
      </c>
      <c r="AI255">
        <v>20</v>
      </c>
      <c r="AJ255" s="14">
        <v>44728</v>
      </c>
      <c r="AK255" s="16">
        <v>8</v>
      </c>
      <c r="AL255" s="14">
        <v>44973</v>
      </c>
      <c r="AM255" s="14">
        <v>45033</v>
      </c>
      <c r="AN255" s="15"/>
      <c r="AO255" s="15"/>
      <c r="AP255" s="15"/>
      <c r="AQ255" s="15"/>
      <c r="AR255" s="15"/>
      <c r="AS255" s="15"/>
      <c r="AT255" s="15">
        <v>110000</v>
      </c>
      <c r="AU255" s="15"/>
      <c r="AV255" s="15"/>
      <c r="AW255" s="15">
        <v>2090000</v>
      </c>
      <c r="AX255" s="15"/>
      <c r="AY255" s="15"/>
      <c r="AZ255" s="15">
        <f t="shared" si="16"/>
        <v>2200000</v>
      </c>
      <c r="BA255" s="15">
        <f t="shared" si="17"/>
        <v>2200000</v>
      </c>
      <c r="BB255" t="str">
        <f t="shared" si="18"/>
        <v>OK</v>
      </c>
      <c r="BC255">
        <f t="shared" si="19"/>
        <v>2</v>
      </c>
    </row>
    <row r="256" spans="2:55" hidden="1">
      <c r="B256" t="s">
        <v>21</v>
      </c>
      <c r="D256" t="s">
        <v>345</v>
      </c>
      <c r="E256" t="s">
        <v>8</v>
      </c>
      <c r="F256" t="s">
        <v>156</v>
      </c>
      <c r="G256">
        <v>4883</v>
      </c>
      <c r="H256">
        <v>1</v>
      </c>
      <c r="I256" s="15">
        <v>1100000</v>
      </c>
      <c r="J256" s="15">
        <v>1100000</v>
      </c>
      <c r="K256">
        <v>1</v>
      </c>
      <c r="M256" t="s">
        <v>128</v>
      </c>
      <c r="N256" t="s">
        <v>157</v>
      </c>
      <c r="O256" t="s">
        <v>130</v>
      </c>
      <c r="P256" t="s">
        <v>393</v>
      </c>
      <c r="Q256" t="s">
        <v>66</v>
      </c>
      <c r="R256" t="s">
        <v>132</v>
      </c>
      <c r="S256">
        <v>2</v>
      </c>
      <c r="T256">
        <v>488302</v>
      </c>
      <c r="V256" s="17">
        <v>6</v>
      </c>
      <c r="W256" t="s">
        <v>400</v>
      </c>
      <c r="Y256" s="14">
        <v>44635</v>
      </c>
      <c r="Z256" s="16">
        <v>25</v>
      </c>
      <c r="AA256" s="14">
        <v>44656</v>
      </c>
      <c r="AB256" s="14">
        <v>44636</v>
      </c>
      <c r="AC256">
        <v>25</v>
      </c>
      <c r="AD256" s="14">
        <v>44661</v>
      </c>
      <c r="AE256" s="14">
        <v>44664</v>
      </c>
      <c r="AF256">
        <v>25</v>
      </c>
      <c r="AG256" s="14">
        <v>44689</v>
      </c>
      <c r="AH256" s="14">
        <v>44708</v>
      </c>
      <c r="AI256">
        <v>20</v>
      </c>
      <c r="AJ256" s="14">
        <v>44728</v>
      </c>
      <c r="AK256" s="16">
        <v>8</v>
      </c>
      <c r="AL256" s="14">
        <v>44973</v>
      </c>
      <c r="AM256" s="14">
        <v>45033</v>
      </c>
      <c r="AN256" s="15"/>
      <c r="AO256" s="15"/>
      <c r="AP256" s="15"/>
      <c r="AQ256" s="15"/>
      <c r="AR256" s="15"/>
      <c r="AS256" s="15"/>
      <c r="AT256" s="15">
        <v>55000</v>
      </c>
      <c r="AU256" s="15"/>
      <c r="AV256" s="15"/>
      <c r="AW256" s="15">
        <v>1045000</v>
      </c>
      <c r="AX256" s="15"/>
      <c r="AY256" s="15"/>
      <c r="AZ256" s="15">
        <f t="shared" si="16"/>
        <v>1100000</v>
      </c>
      <c r="BA256" s="15">
        <f t="shared" si="17"/>
        <v>1100000</v>
      </c>
      <c r="BB256" t="str">
        <f t="shared" si="18"/>
        <v>OK</v>
      </c>
      <c r="BC256">
        <f t="shared" si="19"/>
        <v>2</v>
      </c>
    </row>
    <row r="257" spans="2:55" hidden="1">
      <c r="B257" t="s">
        <v>21</v>
      </c>
      <c r="D257" t="s">
        <v>345</v>
      </c>
      <c r="E257" t="s">
        <v>8</v>
      </c>
      <c r="F257" t="s">
        <v>156</v>
      </c>
      <c r="G257">
        <v>4883</v>
      </c>
      <c r="H257">
        <v>3</v>
      </c>
      <c r="I257" s="15">
        <v>3300000</v>
      </c>
      <c r="J257" s="15">
        <v>1100000</v>
      </c>
      <c r="K257">
        <v>3</v>
      </c>
      <c r="M257" t="s">
        <v>128</v>
      </c>
      <c r="N257" t="s">
        <v>157</v>
      </c>
      <c r="O257" t="s">
        <v>130</v>
      </c>
      <c r="P257" t="s">
        <v>393</v>
      </c>
      <c r="Q257" t="s">
        <v>66</v>
      </c>
      <c r="R257" t="s">
        <v>132</v>
      </c>
      <c r="S257">
        <v>2</v>
      </c>
      <c r="T257">
        <v>488302</v>
      </c>
      <c r="V257" s="17">
        <v>6</v>
      </c>
      <c r="W257" t="s">
        <v>400</v>
      </c>
      <c r="Y257" s="14">
        <v>44635</v>
      </c>
      <c r="Z257" s="16">
        <v>25</v>
      </c>
      <c r="AA257" s="14">
        <v>44656</v>
      </c>
      <c r="AB257" s="14">
        <v>44636</v>
      </c>
      <c r="AC257">
        <v>25</v>
      </c>
      <c r="AD257" s="14">
        <v>44661</v>
      </c>
      <c r="AE257" s="14">
        <v>44664</v>
      </c>
      <c r="AF257">
        <v>25</v>
      </c>
      <c r="AG257" s="14">
        <v>44689</v>
      </c>
      <c r="AH257" s="14">
        <v>44708</v>
      </c>
      <c r="AI257">
        <v>20</v>
      </c>
      <c r="AJ257" s="14">
        <v>44728</v>
      </c>
      <c r="AK257" s="16">
        <v>8</v>
      </c>
      <c r="AL257" s="14">
        <v>44973</v>
      </c>
      <c r="AM257" s="14">
        <v>45033</v>
      </c>
      <c r="AN257" s="15"/>
      <c r="AO257" s="15"/>
      <c r="AP257" s="15"/>
      <c r="AQ257" s="15"/>
      <c r="AR257" s="15"/>
      <c r="AS257" s="15"/>
      <c r="AT257" s="15">
        <v>165000</v>
      </c>
      <c r="AU257" s="15"/>
      <c r="AV257" s="15"/>
      <c r="AW257" s="15">
        <v>3135000</v>
      </c>
      <c r="AX257" s="15"/>
      <c r="AY257" s="15"/>
      <c r="AZ257" s="15">
        <f t="shared" si="16"/>
        <v>3300000</v>
      </c>
      <c r="BA257" s="15">
        <f t="shared" si="17"/>
        <v>3300000</v>
      </c>
      <c r="BB257" t="str">
        <f t="shared" si="18"/>
        <v>OK</v>
      </c>
      <c r="BC257">
        <f t="shared" si="19"/>
        <v>2</v>
      </c>
    </row>
    <row r="258" spans="2:55" hidden="1">
      <c r="B258" t="s">
        <v>21</v>
      </c>
      <c r="D258" t="s">
        <v>401</v>
      </c>
      <c r="E258" t="s">
        <v>8</v>
      </c>
      <c r="F258" t="s">
        <v>156</v>
      </c>
      <c r="G258">
        <v>4883</v>
      </c>
      <c r="H258">
        <v>14</v>
      </c>
      <c r="I258" s="15">
        <v>15400000</v>
      </c>
      <c r="J258" s="15">
        <v>1100000</v>
      </c>
      <c r="K258">
        <v>14</v>
      </c>
      <c r="M258" t="s">
        <v>128</v>
      </c>
      <c r="N258" t="s">
        <v>157</v>
      </c>
      <c r="O258" t="s">
        <v>130</v>
      </c>
      <c r="P258" t="s">
        <v>393</v>
      </c>
      <c r="Q258" t="s">
        <v>66</v>
      </c>
      <c r="R258" t="s">
        <v>132</v>
      </c>
      <c r="S258">
        <v>2</v>
      </c>
      <c r="T258">
        <v>488302</v>
      </c>
      <c r="V258" s="17">
        <v>7</v>
      </c>
      <c r="W258" t="s">
        <v>402</v>
      </c>
      <c r="Y258" s="14">
        <v>44635</v>
      </c>
      <c r="Z258" s="16">
        <v>25</v>
      </c>
      <c r="AA258" s="14">
        <v>44656</v>
      </c>
      <c r="AB258" s="14">
        <v>44636</v>
      </c>
      <c r="AC258">
        <v>25</v>
      </c>
      <c r="AD258" s="14">
        <v>44661</v>
      </c>
      <c r="AE258" s="14">
        <v>44664</v>
      </c>
      <c r="AF258">
        <v>25</v>
      </c>
      <c r="AG258" s="14">
        <v>44689</v>
      </c>
      <c r="AH258" s="14">
        <v>44708</v>
      </c>
      <c r="AI258">
        <v>20</v>
      </c>
      <c r="AJ258" s="14">
        <v>44728</v>
      </c>
      <c r="AK258" s="16">
        <v>8</v>
      </c>
      <c r="AL258" s="14">
        <v>44973</v>
      </c>
      <c r="AM258" s="14">
        <v>45033</v>
      </c>
      <c r="AN258" s="15"/>
      <c r="AO258" s="15"/>
      <c r="AP258" s="15"/>
      <c r="AQ258" s="15"/>
      <c r="AR258" s="15"/>
      <c r="AS258" s="15"/>
      <c r="AT258" s="15">
        <v>770000</v>
      </c>
      <c r="AU258" s="15"/>
      <c r="AV258" s="15"/>
      <c r="AW258" s="15">
        <v>14630000</v>
      </c>
      <c r="AX258" s="15"/>
      <c r="AY258" s="15"/>
      <c r="AZ258" s="15">
        <f t="shared" ref="AZ258:AZ321" si="20">IF((SUM(AN258:AY258)=0),"---",(SUM(AN258:AY258)))</f>
        <v>15400000</v>
      </c>
      <c r="BA258" s="15">
        <f t="shared" ref="BA258:BA321" si="21">I258</f>
        <v>15400000</v>
      </c>
      <c r="BB258" t="str">
        <f t="shared" ref="BB258:BB321" si="22">IF(OR(BA258="---",AZ258="---"),"---",IF(BA258-AZ258=0,"OK","REVISAR"))</f>
        <v>OK</v>
      </c>
      <c r="BC258">
        <f t="shared" ref="BC258:BC321" si="23">COUNT(AN258:AY258)</f>
        <v>2</v>
      </c>
    </row>
    <row r="259" spans="2:55" hidden="1">
      <c r="B259" t="s">
        <v>21</v>
      </c>
      <c r="D259" t="s">
        <v>401</v>
      </c>
      <c r="E259" t="s">
        <v>8</v>
      </c>
      <c r="F259" t="s">
        <v>156</v>
      </c>
      <c r="G259">
        <v>4883</v>
      </c>
      <c r="H259">
        <v>4</v>
      </c>
      <c r="I259" s="15">
        <v>4400000</v>
      </c>
      <c r="J259" s="15">
        <v>1100000</v>
      </c>
      <c r="K259">
        <v>4</v>
      </c>
      <c r="M259" t="s">
        <v>128</v>
      </c>
      <c r="N259" t="s">
        <v>157</v>
      </c>
      <c r="O259" t="s">
        <v>130</v>
      </c>
      <c r="P259" t="s">
        <v>393</v>
      </c>
      <c r="Q259" t="s">
        <v>66</v>
      </c>
      <c r="R259" t="s">
        <v>132</v>
      </c>
      <c r="S259">
        <v>2</v>
      </c>
      <c r="T259">
        <v>488302</v>
      </c>
      <c r="V259" s="17">
        <v>7</v>
      </c>
      <c r="W259" t="s">
        <v>402</v>
      </c>
      <c r="Y259" s="14">
        <v>44635</v>
      </c>
      <c r="Z259" s="16">
        <v>25</v>
      </c>
      <c r="AA259" s="14">
        <v>44656</v>
      </c>
      <c r="AB259" s="14">
        <v>44636</v>
      </c>
      <c r="AC259">
        <v>25</v>
      </c>
      <c r="AD259" s="14">
        <v>44661</v>
      </c>
      <c r="AE259" s="14">
        <v>44664</v>
      </c>
      <c r="AF259">
        <v>25</v>
      </c>
      <c r="AG259" s="14">
        <v>44689</v>
      </c>
      <c r="AH259" s="14">
        <v>44708</v>
      </c>
      <c r="AI259">
        <v>20</v>
      </c>
      <c r="AJ259" s="14">
        <v>44728</v>
      </c>
      <c r="AK259" s="16">
        <v>8</v>
      </c>
      <c r="AL259" s="14">
        <v>44973</v>
      </c>
      <c r="AM259" s="14">
        <v>45033</v>
      </c>
      <c r="AN259" s="15"/>
      <c r="AO259" s="15"/>
      <c r="AP259" s="15"/>
      <c r="AQ259" s="15"/>
      <c r="AR259" s="15"/>
      <c r="AS259" s="15"/>
      <c r="AT259" s="15">
        <v>220000</v>
      </c>
      <c r="AU259" s="15"/>
      <c r="AV259" s="15"/>
      <c r="AW259" s="15">
        <v>4180000</v>
      </c>
      <c r="AX259" s="15"/>
      <c r="AY259" s="15"/>
      <c r="AZ259" s="15">
        <f t="shared" si="20"/>
        <v>4400000</v>
      </c>
      <c r="BA259" s="15">
        <f t="shared" si="21"/>
        <v>4400000</v>
      </c>
      <c r="BB259" t="str">
        <f t="shared" si="22"/>
        <v>OK</v>
      </c>
      <c r="BC259">
        <f t="shared" si="23"/>
        <v>2</v>
      </c>
    </row>
    <row r="260" spans="2:55" hidden="1">
      <c r="B260" t="s">
        <v>21</v>
      </c>
      <c r="D260" t="s">
        <v>401</v>
      </c>
      <c r="E260" t="s">
        <v>8</v>
      </c>
      <c r="F260" t="s">
        <v>156</v>
      </c>
      <c r="G260">
        <v>4883</v>
      </c>
      <c r="H260">
        <v>3</v>
      </c>
      <c r="I260" s="15">
        <v>3300000</v>
      </c>
      <c r="J260" s="15">
        <v>1100000</v>
      </c>
      <c r="K260">
        <v>3</v>
      </c>
      <c r="M260" t="s">
        <v>128</v>
      </c>
      <c r="N260" t="s">
        <v>157</v>
      </c>
      <c r="O260" t="s">
        <v>130</v>
      </c>
      <c r="P260" t="s">
        <v>393</v>
      </c>
      <c r="Q260" t="s">
        <v>66</v>
      </c>
      <c r="R260" t="s">
        <v>132</v>
      </c>
      <c r="S260">
        <v>2</v>
      </c>
      <c r="T260">
        <v>488302</v>
      </c>
      <c r="V260" s="17">
        <v>7</v>
      </c>
      <c r="W260" t="s">
        <v>402</v>
      </c>
      <c r="Y260" s="14">
        <v>44635</v>
      </c>
      <c r="Z260" s="16">
        <v>25</v>
      </c>
      <c r="AA260" s="14">
        <v>44656</v>
      </c>
      <c r="AB260" s="14">
        <v>44636</v>
      </c>
      <c r="AC260">
        <v>25</v>
      </c>
      <c r="AD260" s="14">
        <v>44661</v>
      </c>
      <c r="AE260" s="14">
        <v>44664</v>
      </c>
      <c r="AF260">
        <v>25</v>
      </c>
      <c r="AG260" s="14">
        <v>44689</v>
      </c>
      <c r="AH260" s="14">
        <v>44708</v>
      </c>
      <c r="AI260">
        <v>20</v>
      </c>
      <c r="AJ260" s="14">
        <v>44728</v>
      </c>
      <c r="AK260" s="16">
        <v>8</v>
      </c>
      <c r="AL260" s="14">
        <v>44973</v>
      </c>
      <c r="AM260" s="14">
        <v>45033</v>
      </c>
      <c r="AN260" s="15"/>
      <c r="AO260" s="15"/>
      <c r="AP260" s="15"/>
      <c r="AQ260" s="15"/>
      <c r="AR260" s="15"/>
      <c r="AS260" s="15"/>
      <c r="AT260" s="15">
        <v>165000</v>
      </c>
      <c r="AU260" s="15"/>
      <c r="AV260" s="15"/>
      <c r="AW260" s="15">
        <v>3135000</v>
      </c>
      <c r="AX260" s="15"/>
      <c r="AY260" s="15"/>
      <c r="AZ260" s="15">
        <f t="shared" si="20"/>
        <v>3300000</v>
      </c>
      <c r="BA260" s="15">
        <f t="shared" si="21"/>
        <v>3300000</v>
      </c>
      <c r="BB260" t="str">
        <f t="shared" si="22"/>
        <v>OK</v>
      </c>
      <c r="BC260">
        <f t="shared" si="23"/>
        <v>2</v>
      </c>
    </row>
    <row r="261" spans="2:55" hidden="1">
      <c r="B261" t="s">
        <v>21</v>
      </c>
      <c r="D261" t="s">
        <v>401</v>
      </c>
      <c r="E261" t="s">
        <v>8</v>
      </c>
      <c r="F261" t="s">
        <v>156</v>
      </c>
      <c r="G261">
        <v>4883</v>
      </c>
      <c r="H261">
        <v>4</v>
      </c>
      <c r="I261" s="15">
        <v>4400000</v>
      </c>
      <c r="J261" s="15">
        <v>1100000</v>
      </c>
      <c r="K261">
        <v>4</v>
      </c>
      <c r="M261" t="s">
        <v>128</v>
      </c>
      <c r="N261" s="17" t="s">
        <v>157</v>
      </c>
      <c r="O261" t="s">
        <v>130</v>
      </c>
      <c r="P261" t="s">
        <v>393</v>
      </c>
      <c r="Q261" t="s">
        <v>66</v>
      </c>
      <c r="R261" t="s">
        <v>132</v>
      </c>
      <c r="S261">
        <v>2</v>
      </c>
      <c r="T261">
        <v>488302</v>
      </c>
      <c r="V261" s="17">
        <v>7</v>
      </c>
      <c r="W261" t="s">
        <v>402</v>
      </c>
      <c r="Y261" s="14">
        <v>44635</v>
      </c>
      <c r="Z261" s="16">
        <v>25</v>
      </c>
      <c r="AA261" s="14">
        <v>44656</v>
      </c>
      <c r="AB261" s="14">
        <v>44636</v>
      </c>
      <c r="AC261">
        <v>25</v>
      </c>
      <c r="AD261" s="14">
        <v>44661</v>
      </c>
      <c r="AE261" s="14">
        <v>44664</v>
      </c>
      <c r="AF261">
        <v>25</v>
      </c>
      <c r="AG261" s="14">
        <v>44689</v>
      </c>
      <c r="AH261" s="14">
        <v>44708</v>
      </c>
      <c r="AI261">
        <v>20</v>
      </c>
      <c r="AJ261" s="14">
        <v>44728</v>
      </c>
      <c r="AK261" s="16">
        <v>8</v>
      </c>
      <c r="AL261" s="14">
        <v>44973</v>
      </c>
      <c r="AM261" s="14">
        <v>45033</v>
      </c>
      <c r="AN261" s="15"/>
      <c r="AO261" s="15"/>
      <c r="AP261" s="15"/>
      <c r="AQ261" s="15"/>
      <c r="AR261" s="15"/>
      <c r="AS261" s="15"/>
      <c r="AT261" s="15">
        <v>220000</v>
      </c>
      <c r="AU261" s="15"/>
      <c r="AV261" s="15"/>
      <c r="AW261" s="15">
        <v>4180000</v>
      </c>
      <c r="AX261" s="15"/>
      <c r="AY261" s="15"/>
      <c r="AZ261" s="15">
        <f t="shared" si="20"/>
        <v>4400000</v>
      </c>
      <c r="BA261" s="15">
        <f t="shared" si="21"/>
        <v>4400000</v>
      </c>
      <c r="BB261" t="str">
        <f t="shared" si="22"/>
        <v>OK</v>
      </c>
      <c r="BC261">
        <f t="shared" si="23"/>
        <v>2</v>
      </c>
    </row>
    <row r="262" spans="2:55" hidden="1">
      <c r="B262" t="s">
        <v>21</v>
      </c>
      <c r="D262" t="s">
        <v>392</v>
      </c>
      <c r="E262" t="s">
        <v>8</v>
      </c>
      <c r="F262" t="s">
        <v>160</v>
      </c>
      <c r="G262">
        <v>4881</v>
      </c>
      <c r="H262">
        <v>166</v>
      </c>
      <c r="I262" s="15">
        <v>149400000</v>
      </c>
      <c r="J262" s="15">
        <v>900000</v>
      </c>
      <c r="K262">
        <v>166</v>
      </c>
      <c r="M262" t="s">
        <v>128</v>
      </c>
      <c r="N262" s="17" t="s">
        <v>157</v>
      </c>
      <c r="O262" t="s">
        <v>130</v>
      </c>
      <c r="P262" t="s">
        <v>403</v>
      </c>
      <c r="Q262" t="s">
        <v>66</v>
      </c>
      <c r="R262" t="s">
        <v>132</v>
      </c>
      <c r="S262">
        <v>1</v>
      </c>
      <c r="T262">
        <v>488101</v>
      </c>
      <c r="V262" s="17">
        <v>1</v>
      </c>
      <c r="W262" t="s">
        <v>404</v>
      </c>
      <c r="Y262" s="14">
        <v>44635</v>
      </c>
      <c r="Z262" s="16">
        <v>21</v>
      </c>
      <c r="AA262" s="14">
        <v>44656</v>
      </c>
      <c r="AB262" s="14">
        <v>44623</v>
      </c>
      <c r="AC262">
        <v>25</v>
      </c>
      <c r="AD262" s="14">
        <v>44648</v>
      </c>
      <c r="AE262" s="14">
        <v>44651</v>
      </c>
      <c r="AF262">
        <v>25</v>
      </c>
      <c r="AG262" s="14">
        <v>44676</v>
      </c>
      <c r="AH262" s="14">
        <v>44701</v>
      </c>
      <c r="AI262">
        <v>20</v>
      </c>
      <c r="AJ262" s="14">
        <v>44721</v>
      </c>
      <c r="AK262" s="16">
        <v>9</v>
      </c>
      <c r="AL262" s="14">
        <v>44966</v>
      </c>
      <c r="AM262" s="14">
        <v>45026</v>
      </c>
      <c r="AN262" s="15"/>
      <c r="AO262" s="15"/>
      <c r="AP262" s="15"/>
      <c r="AQ262" s="15"/>
      <c r="AR262" s="15"/>
      <c r="AS262" s="15">
        <v>7470000</v>
      </c>
      <c r="AT262" s="15"/>
      <c r="AU262" s="15"/>
      <c r="AV262" s="15">
        <v>141930000</v>
      </c>
      <c r="AW262" s="15"/>
      <c r="AX262" s="15"/>
      <c r="AY262" s="15"/>
      <c r="AZ262" s="15">
        <f t="shared" si="20"/>
        <v>149400000</v>
      </c>
      <c r="BA262" s="15">
        <f t="shared" si="21"/>
        <v>149400000</v>
      </c>
      <c r="BB262" t="str">
        <f t="shared" si="22"/>
        <v>OK</v>
      </c>
      <c r="BC262">
        <f t="shared" si="23"/>
        <v>2</v>
      </c>
    </row>
    <row r="263" spans="2:55" hidden="1">
      <c r="B263" t="s">
        <v>21</v>
      </c>
      <c r="D263" t="s">
        <v>392</v>
      </c>
      <c r="E263" t="s">
        <v>8</v>
      </c>
      <c r="F263" t="s">
        <v>160</v>
      </c>
      <c r="G263">
        <v>4881</v>
      </c>
      <c r="H263">
        <v>14</v>
      </c>
      <c r="I263" s="15">
        <v>12600000</v>
      </c>
      <c r="J263" s="15">
        <v>900000</v>
      </c>
      <c r="K263">
        <v>14</v>
      </c>
      <c r="M263" t="s">
        <v>128</v>
      </c>
      <c r="N263" s="17" t="s">
        <v>157</v>
      </c>
      <c r="O263" t="s">
        <v>130</v>
      </c>
      <c r="P263" t="s">
        <v>403</v>
      </c>
      <c r="Q263" t="s">
        <v>66</v>
      </c>
      <c r="R263" t="s">
        <v>132</v>
      </c>
      <c r="S263">
        <v>1</v>
      </c>
      <c r="T263">
        <v>488101</v>
      </c>
      <c r="V263" s="17">
        <v>1</v>
      </c>
      <c r="W263" t="s">
        <v>404</v>
      </c>
      <c r="Y263" s="14">
        <v>44635</v>
      </c>
      <c r="Z263" s="16">
        <v>21</v>
      </c>
      <c r="AA263" s="14">
        <v>44656</v>
      </c>
      <c r="AB263" s="14">
        <v>44623</v>
      </c>
      <c r="AC263">
        <v>25</v>
      </c>
      <c r="AD263" s="14">
        <v>44648</v>
      </c>
      <c r="AE263" s="14">
        <v>44651</v>
      </c>
      <c r="AF263">
        <v>25</v>
      </c>
      <c r="AG263" s="14">
        <v>44676</v>
      </c>
      <c r="AH263" s="14">
        <v>44701</v>
      </c>
      <c r="AI263">
        <v>20</v>
      </c>
      <c r="AJ263" s="14">
        <v>44721</v>
      </c>
      <c r="AK263" s="16">
        <v>9</v>
      </c>
      <c r="AL263" s="14">
        <v>44966</v>
      </c>
      <c r="AM263" s="14">
        <v>45026</v>
      </c>
      <c r="AN263" s="15"/>
      <c r="AO263" s="15"/>
      <c r="AP263" s="15"/>
      <c r="AQ263" s="15"/>
      <c r="AR263" s="15"/>
      <c r="AS263" s="15">
        <v>630000</v>
      </c>
      <c r="AT263" s="15"/>
      <c r="AU263" s="15"/>
      <c r="AV263" s="15">
        <v>11970000</v>
      </c>
      <c r="AW263" s="15"/>
      <c r="AX263" s="15"/>
      <c r="AY263" s="15"/>
      <c r="AZ263" s="15">
        <f t="shared" si="20"/>
        <v>12600000</v>
      </c>
      <c r="BA263" s="15">
        <f t="shared" si="21"/>
        <v>12600000</v>
      </c>
      <c r="BB263" t="str">
        <f t="shared" si="22"/>
        <v>OK</v>
      </c>
      <c r="BC263">
        <f t="shared" si="23"/>
        <v>2</v>
      </c>
    </row>
    <row r="264" spans="2:55" hidden="1">
      <c r="B264" t="s">
        <v>21</v>
      </c>
      <c r="D264" t="s">
        <v>383</v>
      </c>
      <c r="E264" t="s">
        <v>8</v>
      </c>
      <c r="F264" t="s">
        <v>160</v>
      </c>
      <c r="G264">
        <v>4881</v>
      </c>
      <c r="H264">
        <v>146</v>
      </c>
      <c r="I264" s="15">
        <v>131400000</v>
      </c>
      <c r="J264" s="15">
        <v>900000</v>
      </c>
      <c r="K264">
        <v>146</v>
      </c>
      <c r="M264" t="s">
        <v>128</v>
      </c>
      <c r="N264" s="17" t="s">
        <v>157</v>
      </c>
      <c r="O264" t="s">
        <v>130</v>
      </c>
      <c r="P264" t="s">
        <v>403</v>
      </c>
      <c r="Q264" t="s">
        <v>66</v>
      </c>
      <c r="R264" t="s">
        <v>132</v>
      </c>
      <c r="S264">
        <v>1</v>
      </c>
      <c r="T264">
        <v>488101</v>
      </c>
      <c r="V264" s="17">
        <v>2</v>
      </c>
      <c r="W264" t="s">
        <v>405</v>
      </c>
      <c r="Y264" s="14">
        <v>44635</v>
      </c>
      <c r="Z264" s="16">
        <v>21</v>
      </c>
      <c r="AA264" s="14">
        <v>44656</v>
      </c>
      <c r="AB264" s="14">
        <v>44623</v>
      </c>
      <c r="AC264">
        <v>25</v>
      </c>
      <c r="AD264" s="14">
        <v>44648</v>
      </c>
      <c r="AE264" s="14">
        <v>44651</v>
      </c>
      <c r="AF264">
        <v>25</v>
      </c>
      <c r="AG264" s="14">
        <v>44676</v>
      </c>
      <c r="AH264" s="14">
        <v>44701</v>
      </c>
      <c r="AI264">
        <v>20</v>
      </c>
      <c r="AJ264" s="14">
        <v>44721</v>
      </c>
      <c r="AK264" s="16">
        <v>9</v>
      </c>
      <c r="AL264" s="14">
        <v>44966</v>
      </c>
      <c r="AM264" s="14">
        <v>45026</v>
      </c>
      <c r="AN264" s="15"/>
      <c r="AO264" s="15"/>
      <c r="AP264" s="15"/>
      <c r="AQ264" s="15"/>
      <c r="AR264" s="15"/>
      <c r="AS264" s="15">
        <v>6570000</v>
      </c>
      <c r="AT264" s="15"/>
      <c r="AU264" s="15"/>
      <c r="AV264" s="15">
        <v>124830000</v>
      </c>
      <c r="AW264" s="15"/>
      <c r="AX264" s="15"/>
      <c r="AY264" s="15"/>
      <c r="AZ264" s="15">
        <f t="shared" si="20"/>
        <v>131400000</v>
      </c>
      <c r="BA264" s="15">
        <f t="shared" si="21"/>
        <v>131400000</v>
      </c>
      <c r="BB264" t="str">
        <f t="shared" si="22"/>
        <v>OK</v>
      </c>
      <c r="BC264">
        <f t="shared" si="23"/>
        <v>2</v>
      </c>
    </row>
    <row r="265" spans="2:55" hidden="1">
      <c r="B265" t="s">
        <v>21</v>
      </c>
      <c r="D265" t="s">
        <v>383</v>
      </c>
      <c r="E265" t="s">
        <v>8</v>
      </c>
      <c r="F265" t="s">
        <v>160</v>
      </c>
      <c r="G265">
        <v>4881</v>
      </c>
      <c r="H265">
        <v>14</v>
      </c>
      <c r="I265" s="15">
        <v>12600000</v>
      </c>
      <c r="J265" s="15">
        <v>900000</v>
      </c>
      <c r="K265">
        <v>14</v>
      </c>
      <c r="M265" t="s">
        <v>128</v>
      </c>
      <c r="N265" s="17" t="s">
        <v>157</v>
      </c>
      <c r="O265" t="s">
        <v>130</v>
      </c>
      <c r="P265" t="s">
        <v>403</v>
      </c>
      <c r="Q265" t="s">
        <v>66</v>
      </c>
      <c r="R265" t="s">
        <v>132</v>
      </c>
      <c r="S265">
        <v>1</v>
      </c>
      <c r="T265">
        <v>488101</v>
      </c>
      <c r="V265" s="17">
        <v>2</v>
      </c>
      <c r="W265" t="s">
        <v>405</v>
      </c>
      <c r="Y265" s="14">
        <v>44635</v>
      </c>
      <c r="Z265" s="16">
        <v>21</v>
      </c>
      <c r="AA265" s="14">
        <v>44656</v>
      </c>
      <c r="AB265" s="14">
        <v>44623</v>
      </c>
      <c r="AC265">
        <v>25</v>
      </c>
      <c r="AD265" s="14">
        <v>44648</v>
      </c>
      <c r="AE265" s="14">
        <v>44651</v>
      </c>
      <c r="AF265">
        <v>25</v>
      </c>
      <c r="AG265" s="14">
        <v>44676</v>
      </c>
      <c r="AH265" s="14">
        <v>44701</v>
      </c>
      <c r="AI265">
        <v>20</v>
      </c>
      <c r="AJ265" s="14">
        <v>44721</v>
      </c>
      <c r="AK265" s="16">
        <v>9</v>
      </c>
      <c r="AL265" s="14">
        <v>44966</v>
      </c>
      <c r="AM265" s="14">
        <v>45026</v>
      </c>
      <c r="AN265" s="15"/>
      <c r="AO265" s="15"/>
      <c r="AP265" s="15"/>
      <c r="AQ265" s="15"/>
      <c r="AR265" s="15"/>
      <c r="AS265" s="15">
        <v>630000</v>
      </c>
      <c r="AT265" s="15"/>
      <c r="AU265" s="15"/>
      <c r="AV265" s="15">
        <v>11970000</v>
      </c>
      <c r="AW265" s="15"/>
      <c r="AX265" s="15"/>
      <c r="AY265" s="15"/>
      <c r="AZ265" s="15">
        <f t="shared" si="20"/>
        <v>12600000</v>
      </c>
      <c r="BA265" s="15">
        <f t="shared" si="21"/>
        <v>12600000</v>
      </c>
      <c r="BB265" t="str">
        <f t="shared" si="22"/>
        <v>OK</v>
      </c>
      <c r="BC265">
        <f t="shared" si="23"/>
        <v>2</v>
      </c>
    </row>
    <row r="266" spans="2:55" hidden="1">
      <c r="B266" t="s">
        <v>21</v>
      </c>
      <c r="D266" t="s">
        <v>365</v>
      </c>
      <c r="E266" t="s">
        <v>8</v>
      </c>
      <c r="F266" t="s">
        <v>160</v>
      </c>
      <c r="G266">
        <v>4881</v>
      </c>
      <c r="H266">
        <v>27</v>
      </c>
      <c r="I266" s="15">
        <v>24300000</v>
      </c>
      <c r="J266" s="15">
        <v>900000</v>
      </c>
      <c r="K266">
        <v>27</v>
      </c>
      <c r="M266" t="s">
        <v>128</v>
      </c>
      <c r="N266" s="17" t="s">
        <v>157</v>
      </c>
      <c r="O266" t="s">
        <v>130</v>
      </c>
      <c r="P266" t="s">
        <v>403</v>
      </c>
      <c r="Q266" t="s">
        <v>66</v>
      </c>
      <c r="R266" t="s">
        <v>132</v>
      </c>
      <c r="S266">
        <v>1</v>
      </c>
      <c r="T266">
        <v>488101</v>
      </c>
      <c r="V266" s="17">
        <v>3</v>
      </c>
      <c r="W266" t="s">
        <v>406</v>
      </c>
      <c r="Y266" s="14">
        <v>44635</v>
      </c>
      <c r="Z266" s="16">
        <v>21</v>
      </c>
      <c r="AA266" s="14">
        <v>44656</v>
      </c>
      <c r="AB266" s="14">
        <v>44623</v>
      </c>
      <c r="AC266">
        <v>25</v>
      </c>
      <c r="AD266" s="14">
        <v>44648</v>
      </c>
      <c r="AE266" s="14">
        <v>44651</v>
      </c>
      <c r="AF266">
        <v>25</v>
      </c>
      <c r="AG266" s="14">
        <v>44676</v>
      </c>
      <c r="AH266" s="14">
        <v>44701</v>
      </c>
      <c r="AI266">
        <v>20</v>
      </c>
      <c r="AJ266" s="14">
        <v>44721</v>
      </c>
      <c r="AK266" s="16">
        <v>9</v>
      </c>
      <c r="AL266" s="14">
        <v>44966</v>
      </c>
      <c r="AM266" s="14">
        <v>45026</v>
      </c>
      <c r="AN266" s="15"/>
      <c r="AO266" s="15"/>
      <c r="AP266" s="15"/>
      <c r="AQ266" s="15"/>
      <c r="AR266" s="15"/>
      <c r="AS266" s="15">
        <v>1215000</v>
      </c>
      <c r="AT266" s="15"/>
      <c r="AU266" s="15"/>
      <c r="AV266" s="15">
        <v>23085000</v>
      </c>
      <c r="AW266" s="15"/>
      <c r="AX266" s="15"/>
      <c r="AY266" s="15"/>
      <c r="AZ266" s="15">
        <f t="shared" si="20"/>
        <v>24300000</v>
      </c>
      <c r="BA266" s="15">
        <f t="shared" si="21"/>
        <v>24300000</v>
      </c>
      <c r="BB266" t="str">
        <f t="shared" si="22"/>
        <v>OK</v>
      </c>
      <c r="BC266">
        <f t="shared" si="23"/>
        <v>2</v>
      </c>
    </row>
    <row r="267" spans="2:55" hidden="1">
      <c r="B267" t="s">
        <v>21</v>
      </c>
      <c r="D267" t="s">
        <v>365</v>
      </c>
      <c r="E267" t="s">
        <v>8</v>
      </c>
      <c r="F267" t="s">
        <v>160</v>
      </c>
      <c r="G267">
        <v>4881</v>
      </c>
      <c r="H267">
        <v>18</v>
      </c>
      <c r="I267" s="15">
        <v>16200000</v>
      </c>
      <c r="J267" s="15">
        <v>900000</v>
      </c>
      <c r="K267">
        <v>18</v>
      </c>
      <c r="M267" t="s">
        <v>128</v>
      </c>
      <c r="N267" s="17" t="s">
        <v>157</v>
      </c>
      <c r="O267" t="s">
        <v>130</v>
      </c>
      <c r="P267" t="s">
        <v>403</v>
      </c>
      <c r="Q267" t="s">
        <v>66</v>
      </c>
      <c r="R267" t="s">
        <v>132</v>
      </c>
      <c r="S267">
        <v>1</v>
      </c>
      <c r="T267">
        <v>488101</v>
      </c>
      <c r="V267" s="17">
        <v>3</v>
      </c>
      <c r="W267" t="s">
        <v>406</v>
      </c>
      <c r="Y267" s="14">
        <v>44635</v>
      </c>
      <c r="Z267" s="16">
        <v>21</v>
      </c>
      <c r="AA267" s="14">
        <v>44656</v>
      </c>
      <c r="AB267" s="14">
        <v>44623</v>
      </c>
      <c r="AC267">
        <v>25</v>
      </c>
      <c r="AD267" s="14">
        <v>44648</v>
      </c>
      <c r="AE267" s="14">
        <v>44651</v>
      </c>
      <c r="AF267">
        <v>25</v>
      </c>
      <c r="AG267" s="14">
        <v>44676</v>
      </c>
      <c r="AH267" s="14">
        <v>44701</v>
      </c>
      <c r="AI267">
        <v>20</v>
      </c>
      <c r="AJ267" s="14">
        <v>44721</v>
      </c>
      <c r="AK267" s="16">
        <v>9</v>
      </c>
      <c r="AL267" s="14">
        <v>44966</v>
      </c>
      <c r="AM267" s="14">
        <v>45026</v>
      </c>
      <c r="AN267" s="15"/>
      <c r="AO267" s="15"/>
      <c r="AP267" s="15"/>
      <c r="AQ267" s="15"/>
      <c r="AR267" s="15"/>
      <c r="AS267" s="15">
        <v>810000</v>
      </c>
      <c r="AT267" s="15"/>
      <c r="AU267" s="15"/>
      <c r="AV267" s="15">
        <v>15390000</v>
      </c>
      <c r="AW267" s="15"/>
      <c r="AX267" s="15"/>
      <c r="AY267" s="15"/>
      <c r="AZ267" s="15">
        <f t="shared" si="20"/>
        <v>16200000</v>
      </c>
      <c r="BA267" s="15">
        <f t="shared" si="21"/>
        <v>16200000</v>
      </c>
      <c r="BB267" t="str">
        <f t="shared" si="22"/>
        <v>OK</v>
      </c>
      <c r="BC267">
        <f t="shared" si="23"/>
        <v>2</v>
      </c>
    </row>
    <row r="268" spans="2:55" hidden="1">
      <c r="B268" t="s">
        <v>21</v>
      </c>
      <c r="D268" t="s">
        <v>396</v>
      </c>
      <c r="E268" t="s">
        <v>8</v>
      </c>
      <c r="F268" t="s">
        <v>160</v>
      </c>
      <c r="G268">
        <v>4881</v>
      </c>
      <c r="H268">
        <v>67</v>
      </c>
      <c r="I268" s="15">
        <v>60300000</v>
      </c>
      <c r="J268" s="15">
        <v>900000</v>
      </c>
      <c r="K268">
        <v>67</v>
      </c>
      <c r="M268" t="s">
        <v>128</v>
      </c>
      <c r="N268" s="17" t="s">
        <v>157</v>
      </c>
      <c r="O268" t="s">
        <v>130</v>
      </c>
      <c r="P268" t="s">
        <v>403</v>
      </c>
      <c r="Q268" t="s">
        <v>66</v>
      </c>
      <c r="R268" t="s">
        <v>132</v>
      </c>
      <c r="S268">
        <v>1</v>
      </c>
      <c r="T268">
        <v>488101</v>
      </c>
      <c r="V268" s="17">
        <v>4</v>
      </c>
      <c r="W268" t="s">
        <v>407</v>
      </c>
      <c r="Y268" s="14">
        <v>44635</v>
      </c>
      <c r="Z268" s="16">
        <v>21</v>
      </c>
      <c r="AA268" s="14">
        <v>44656</v>
      </c>
      <c r="AB268" s="14">
        <v>44623</v>
      </c>
      <c r="AC268">
        <v>25</v>
      </c>
      <c r="AD268" s="14">
        <v>44648</v>
      </c>
      <c r="AE268" s="14">
        <v>44651</v>
      </c>
      <c r="AF268">
        <v>25</v>
      </c>
      <c r="AG268" s="14">
        <v>44676</v>
      </c>
      <c r="AH268" s="14">
        <v>44701</v>
      </c>
      <c r="AI268">
        <v>20</v>
      </c>
      <c r="AJ268" s="14">
        <v>44721</v>
      </c>
      <c r="AK268" s="16">
        <v>9</v>
      </c>
      <c r="AL268" s="14">
        <v>44966</v>
      </c>
      <c r="AM268" s="14">
        <v>45026</v>
      </c>
      <c r="AN268" s="15"/>
      <c r="AO268" s="15"/>
      <c r="AP268" s="15"/>
      <c r="AQ268" s="15"/>
      <c r="AR268" s="15"/>
      <c r="AS268" s="15">
        <v>3015000</v>
      </c>
      <c r="AT268" s="15"/>
      <c r="AU268" s="15"/>
      <c r="AV268" s="15">
        <v>57285000</v>
      </c>
      <c r="AW268" s="15"/>
      <c r="AX268" s="15"/>
      <c r="AY268" s="15"/>
      <c r="AZ268" s="15">
        <f t="shared" si="20"/>
        <v>60300000</v>
      </c>
      <c r="BA268" s="15">
        <f t="shared" si="21"/>
        <v>60300000</v>
      </c>
      <c r="BB268" t="str">
        <f t="shared" si="22"/>
        <v>OK</v>
      </c>
      <c r="BC268">
        <f t="shared" si="23"/>
        <v>2</v>
      </c>
    </row>
    <row r="269" spans="2:55" hidden="1">
      <c r="B269" t="s">
        <v>21</v>
      </c>
      <c r="D269" t="s">
        <v>396</v>
      </c>
      <c r="E269" t="s">
        <v>8</v>
      </c>
      <c r="F269" t="s">
        <v>160</v>
      </c>
      <c r="G269">
        <v>4881</v>
      </c>
      <c r="H269">
        <v>48</v>
      </c>
      <c r="I269" s="15">
        <v>43200000</v>
      </c>
      <c r="J269" s="15">
        <v>900000</v>
      </c>
      <c r="K269">
        <v>48</v>
      </c>
      <c r="M269" t="s">
        <v>128</v>
      </c>
      <c r="N269" s="17" t="s">
        <v>157</v>
      </c>
      <c r="O269" t="s">
        <v>130</v>
      </c>
      <c r="P269" t="s">
        <v>403</v>
      </c>
      <c r="Q269" t="s">
        <v>66</v>
      </c>
      <c r="R269" t="s">
        <v>132</v>
      </c>
      <c r="S269">
        <v>1</v>
      </c>
      <c r="T269">
        <v>488101</v>
      </c>
      <c r="V269" s="17">
        <v>4</v>
      </c>
      <c r="W269" t="s">
        <v>407</v>
      </c>
      <c r="Y269" s="14">
        <v>44635</v>
      </c>
      <c r="Z269" s="16">
        <v>21</v>
      </c>
      <c r="AA269" s="14">
        <v>44656</v>
      </c>
      <c r="AB269" s="14">
        <v>44623</v>
      </c>
      <c r="AC269">
        <v>25</v>
      </c>
      <c r="AD269" s="14">
        <v>44648</v>
      </c>
      <c r="AE269" s="14">
        <v>44651</v>
      </c>
      <c r="AF269">
        <v>25</v>
      </c>
      <c r="AG269" s="14">
        <v>44676</v>
      </c>
      <c r="AH269" s="14">
        <v>44701</v>
      </c>
      <c r="AI269">
        <v>20</v>
      </c>
      <c r="AJ269" s="14">
        <v>44721</v>
      </c>
      <c r="AK269" s="16">
        <v>9</v>
      </c>
      <c r="AL269" s="14">
        <v>44966</v>
      </c>
      <c r="AM269" s="14">
        <v>45026</v>
      </c>
      <c r="AN269" s="15"/>
      <c r="AO269" s="15"/>
      <c r="AP269" s="15"/>
      <c r="AQ269" s="15"/>
      <c r="AR269" s="15"/>
      <c r="AS269" s="15">
        <v>2160000</v>
      </c>
      <c r="AT269" s="15"/>
      <c r="AU269" s="15"/>
      <c r="AV269" s="15">
        <v>41040000</v>
      </c>
      <c r="AW269" s="15"/>
      <c r="AX269" s="15"/>
      <c r="AY269" s="15"/>
      <c r="AZ269" s="15">
        <f t="shared" si="20"/>
        <v>43200000</v>
      </c>
      <c r="BA269" s="15">
        <f t="shared" si="21"/>
        <v>43200000</v>
      </c>
      <c r="BB269" t="str">
        <f t="shared" si="22"/>
        <v>OK</v>
      </c>
      <c r="BC269">
        <f t="shared" si="23"/>
        <v>2</v>
      </c>
    </row>
    <row r="270" spans="2:55" hidden="1">
      <c r="B270" t="s">
        <v>21</v>
      </c>
      <c r="D270" t="s">
        <v>396</v>
      </c>
      <c r="E270" t="s">
        <v>8</v>
      </c>
      <c r="F270" t="s">
        <v>160</v>
      </c>
      <c r="G270">
        <v>4881</v>
      </c>
      <c r="H270">
        <v>24</v>
      </c>
      <c r="I270" s="15">
        <v>21600000</v>
      </c>
      <c r="J270" s="15">
        <v>900000</v>
      </c>
      <c r="K270">
        <v>24</v>
      </c>
      <c r="M270" t="s">
        <v>128</v>
      </c>
      <c r="N270" s="17" t="s">
        <v>157</v>
      </c>
      <c r="O270" t="s">
        <v>130</v>
      </c>
      <c r="P270" t="s">
        <v>403</v>
      </c>
      <c r="Q270" t="s">
        <v>66</v>
      </c>
      <c r="R270" t="s">
        <v>132</v>
      </c>
      <c r="S270">
        <v>1</v>
      </c>
      <c r="T270">
        <v>488101</v>
      </c>
      <c r="V270" s="17">
        <v>4</v>
      </c>
      <c r="W270" t="s">
        <v>407</v>
      </c>
      <c r="Y270" s="14">
        <v>44635</v>
      </c>
      <c r="Z270" s="16">
        <v>21</v>
      </c>
      <c r="AA270" s="14">
        <v>44656</v>
      </c>
      <c r="AB270" s="14">
        <v>44623</v>
      </c>
      <c r="AC270">
        <v>25</v>
      </c>
      <c r="AD270" s="14">
        <v>44648</v>
      </c>
      <c r="AE270" s="14">
        <v>44651</v>
      </c>
      <c r="AF270">
        <v>25</v>
      </c>
      <c r="AG270" s="14">
        <v>44676</v>
      </c>
      <c r="AH270" s="14">
        <v>44701</v>
      </c>
      <c r="AI270">
        <v>20</v>
      </c>
      <c r="AJ270" s="14">
        <v>44721</v>
      </c>
      <c r="AK270" s="16">
        <v>9</v>
      </c>
      <c r="AL270" s="14">
        <v>44966</v>
      </c>
      <c r="AM270" s="14">
        <v>45026</v>
      </c>
      <c r="AN270" s="15"/>
      <c r="AO270" s="15"/>
      <c r="AP270" s="15"/>
      <c r="AQ270" s="15"/>
      <c r="AR270" s="15"/>
      <c r="AS270" s="15">
        <v>1080000</v>
      </c>
      <c r="AT270" s="15"/>
      <c r="AU270" s="15"/>
      <c r="AV270" s="15">
        <v>20520000</v>
      </c>
      <c r="AW270" s="15"/>
      <c r="AX270" s="15"/>
      <c r="AY270" s="15"/>
      <c r="AZ270" s="15">
        <f t="shared" si="20"/>
        <v>21600000</v>
      </c>
      <c r="BA270" s="15">
        <f t="shared" si="21"/>
        <v>21600000</v>
      </c>
      <c r="BB270" t="str">
        <f t="shared" si="22"/>
        <v>OK</v>
      </c>
      <c r="BC270">
        <f t="shared" si="23"/>
        <v>2</v>
      </c>
    </row>
    <row r="271" spans="2:55" hidden="1">
      <c r="B271" t="s">
        <v>21</v>
      </c>
      <c r="D271" t="s">
        <v>396</v>
      </c>
      <c r="E271" t="s">
        <v>8</v>
      </c>
      <c r="F271" t="s">
        <v>160</v>
      </c>
      <c r="G271">
        <v>4881</v>
      </c>
      <c r="H271">
        <v>11</v>
      </c>
      <c r="I271" s="15">
        <v>9900000</v>
      </c>
      <c r="J271" s="15">
        <v>900000</v>
      </c>
      <c r="K271">
        <v>11</v>
      </c>
      <c r="M271" t="s">
        <v>128</v>
      </c>
      <c r="N271" s="17" t="s">
        <v>157</v>
      </c>
      <c r="O271" t="s">
        <v>130</v>
      </c>
      <c r="P271" t="s">
        <v>403</v>
      </c>
      <c r="Q271" t="s">
        <v>66</v>
      </c>
      <c r="R271" t="s">
        <v>132</v>
      </c>
      <c r="S271">
        <v>1</v>
      </c>
      <c r="T271">
        <v>488101</v>
      </c>
      <c r="V271" s="17">
        <v>4</v>
      </c>
      <c r="W271" t="s">
        <v>407</v>
      </c>
      <c r="Y271" s="14">
        <v>44635</v>
      </c>
      <c r="Z271" s="16">
        <v>21</v>
      </c>
      <c r="AA271" s="14">
        <v>44656</v>
      </c>
      <c r="AB271" s="14">
        <v>44623</v>
      </c>
      <c r="AC271">
        <v>25</v>
      </c>
      <c r="AD271" s="14">
        <v>44648</v>
      </c>
      <c r="AE271" s="14">
        <v>44651</v>
      </c>
      <c r="AF271">
        <v>25</v>
      </c>
      <c r="AG271" s="14">
        <v>44676</v>
      </c>
      <c r="AH271" s="14">
        <v>44701</v>
      </c>
      <c r="AI271">
        <v>20</v>
      </c>
      <c r="AJ271" s="14">
        <v>44721</v>
      </c>
      <c r="AK271" s="16">
        <v>9</v>
      </c>
      <c r="AL271" s="14">
        <v>44966</v>
      </c>
      <c r="AM271" s="14">
        <v>45026</v>
      </c>
      <c r="AN271" s="15"/>
      <c r="AO271" s="15"/>
      <c r="AP271" s="15"/>
      <c r="AQ271" s="15"/>
      <c r="AR271" s="15"/>
      <c r="AS271" s="15">
        <v>495000</v>
      </c>
      <c r="AT271" s="15"/>
      <c r="AU271" s="15"/>
      <c r="AV271" s="15">
        <v>9405000</v>
      </c>
      <c r="AW271" s="15"/>
      <c r="AX271" s="15"/>
      <c r="AY271" s="15"/>
      <c r="AZ271" s="15">
        <f t="shared" si="20"/>
        <v>9900000</v>
      </c>
      <c r="BA271" s="15">
        <f t="shared" si="21"/>
        <v>9900000</v>
      </c>
      <c r="BB271" t="str">
        <f t="shared" si="22"/>
        <v>OK</v>
      </c>
      <c r="BC271">
        <f t="shared" si="23"/>
        <v>2</v>
      </c>
    </row>
    <row r="272" spans="2:55" hidden="1">
      <c r="B272" t="s">
        <v>21</v>
      </c>
      <c r="D272" t="s">
        <v>353</v>
      </c>
      <c r="E272" t="s">
        <v>8</v>
      </c>
      <c r="F272" t="s">
        <v>160</v>
      </c>
      <c r="G272">
        <v>4881</v>
      </c>
      <c r="H272">
        <v>51</v>
      </c>
      <c r="I272" s="15">
        <v>45900000</v>
      </c>
      <c r="J272" s="15">
        <v>900000</v>
      </c>
      <c r="K272">
        <v>51</v>
      </c>
      <c r="M272" t="s">
        <v>128</v>
      </c>
      <c r="N272" s="17" t="s">
        <v>157</v>
      </c>
      <c r="O272" t="s">
        <v>130</v>
      </c>
      <c r="P272" t="s">
        <v>403</v>
      </c>
      <c r="Q272" t="s">
        <v>66</v>
      </c>
      <c r="R272" t="s">
        <v>132</v>
      </c>
      <c r="S272">
        <v>1</v>
      </c>
      <c r="T272">
        <v>488101</v>
      </c>
      <c r="V272" s="17">
        <v>5</v>
      </c>
      <c r="W272" t="s">
        <v>408</v>
      </c>
      <c r="Y272" s="14">
        <v>44635</v>
      </c>
      <c r="Z272" s="16">
        <v>21</v>
      </c>
      <c r="AA272" s="14">
        <v>44656</v>
      </c>
      <c r="AB272" s="14">
        <v>44623</v>
      </c>
      <c r="AC272">
        <v>25</v>
      </c>
      <c r="AD272" s="14">
        <v>44648</v>
      </c>
      <c r="AE272" s="14">
        <v>44651</v>
      </c>
      <c r="AF272">
        <v>25</v>
      </c>
      <c r="AG272" s="14">
        <v>44676</v>
      </c>
      <c r="AH272" s="14">
        <v>44701</v>
      </c>
      <c r="AI272">
        <v>20</v>
      </c>
      <c r="AJ272" s="14">
        <v>44721</v>
      </c>
      <c r="AK272" s="16">
        <v>9</v>
      </c>
      <c r="AL272" s="14">
        <v>44966</v>
      </c>
      <c r="AM272" s="14">
        <v>45026</v>
      </c>
      <c r="AN272" s="15"/>
      <c r="AO272" s="15"/>
      <c r="AP272" s="15"/>
      <c r="AQ272" s="15"/>
      <c r="AR272" s="15"/>
      <c r="AS272" s="15">
        <v>2295000</v>
      </c>
      <c r="AT272" s="15"/>
      <c r="AU272" s="15"/>
      <c r="AV272" s="15">
        <v>43605000</v>
      </c>
      <c r="AW272" s="15"/>
      <c r="AX272" s="15"/>
      <c r="AY272" s="15"/>
      <c r="AZ272" s="15">
        <f t="shared" si="20"/>
        <v>45900000</v>
      </c>
      <c r="BA272" s="15">
        <f t="shared" si="21"/>
        <v>45900000</v>
      </c>
      <c r="BB272" t="str">
        <f t="shared" si="22"/>
        <v>OK</v>
      </c>
      <c r="BC272">
        <f t="shared" si="23"/>
        <v>2</v>
      </c>
    </row>
    <row r="273" spans="2:55" hidden="1">
      <c r="B273" t="s">
        <v>21</v>
      </c>
      <c r="D273" t="s">
        <v>353</v>
      </c>
      <c r="E273" t="s">
        <v>8</v>
      </c>
      <c r="F273" t="s">
        <v>160</v>
      </c>
      <c r="G273">
        <v>4881</v>
      </c>
      <c r="H273">
        <v>9</v>
      </c>
      <c r="I273" s="15">
        <v>8100000</v>
      </c>
      <c r="J273" s="15">
        <v>900000</v>
      </c>
      <c r="K273">
        <v>9</v>
      </c>
      <c r="M273" t="s">
        <v>128</v>
      </c>
      <c r="N273" s="17" t="s">
        <v>157</v>
      </c>
      <c r="O273" t="s">
        <v>130</v>
      </c>
      <c r="P273" t="s">
        <v>403</v>
      </c>
      <c r="Q273" t="s">
        <v>66</v>
      </c>
      <c r="R273" t="s">
        <v>132</v>
      </c>
      <c r="S273">
        <v>1</v>
      </c>
      <c r="T273">
        <v>488101</v>
      </c>
      <c r="V273" s="17">
        <v>5</v>
      </c>
      <c r="W273" t="s">
        <v>408</v>
      </c>
      <c r="Y273" s="14">
        <v>44635</v>
      </c>
      <c r="Z273" s="16">
        <v>21</v>
      </c>
      <c r="AA273" s="14">
        <v>44656</v>
      </c>
      <c r="AB273" s="14">
        <v>44623</v>
      </c>
      <c r="AC273">
        <v>25</v>
      </c>
      <c r="AD273" s="14">
        <v>44648</v>
      </c>
      <c r="AE273" s="14">
        <v>44651</v>
      </c>
      <c r="AF273">
        <v>25</v>
      </c>
      <c r="AG273" s="14">
        <v>44676</v>
      </c>
      <c r="AH273" s="14">
        <v>44701</v>
      </c>
      <c r="AI273">
        <v>20</v>
      </c>
      <c r="AJ273" s="14">
        <v>44721</v>
      </c>
      <c r="AK273" s="16">
        <v>9</v>
      </c>
      <c r="AL273" s="14">
        <v>44966</v>
      </c>
      <c r="AM273" s="14">
        <v>45026</v>
      </c>
      <c r="AN273" s="15"/>
      <c r="AO273" s="15"/>
      <c r="AP273" s="15"/>
      <c r="AQ273" s="15"/>
      <c r="AR273" s="15"/>
      <c r="AS273" s="15">
        <v>405000</v>
      </c>
      <c r="AT273" s="15"/>
      <c r="AU273" s="15"/>
      <c r="AV273" s="15">
        <v>7695000</v>
      </c>
      <c r="AW273" s="15"/>
      <c r="AX273" s="15"/>
      <c r="AY273" s="15"/>
      <c r="AZ273" s="15">
        <f t="shared" si="20"/>
        <v>8100000</v>
      </c>
      <c r="BA273" s="15">
        <f t="shared" si="21"/>
        <v>8100000</v>
      </c>
      <c r="BB273" t="str">
        <f t="shared" si="22"/>
        <v>OK</v>
      </c>
      <c r="BC273">
        <f t="shared" si="23"/>
        <v>2</v>
      </c>
    </row>
    <row r="274" spans="2:55" hidden="1">
      <c r="B274" t="s">
        <v>21</v>
      </c>
      <c r="D274" t="s">
        <v>353</v>
      </c>
      <c r="E274" t="s">
        <v>8</v>
      </c>
      <c r="F274" t="s">
        <v>160</v>
      </c>
      <c r="G274">
        <v>4881</v>
      </c>
      <c r="H274">
        <v>18</v>
      </c>
      <c r="I274" s="15">
        <v>16200000</v>
      </c>
      <c r="J274" s="15">
        <v>900000</v>
      </c>
      <c r="K274">
        <v>18</v>
      </c>
      <c r="M274" t="s">
        <v>128</v>
      </c>
      <c r="N274" s="17" t="s">
        <v>157</v>
      </c>
      <c r="O274" t="s">
        <v>130</v>
      </c>
      <c r="P274" t="s">
        <v>403</v>
      </c>
      <c r="Q274" t="s">
        <v>66</v>
      </c>
      <c r="R274" t="s">
        <v>132</v>
      </c>
      <c r="S274">
        <v>1</v>
      </c>
      <c r="T274">
        <v>488101</v>
      </c>
      <c r="V274" s="17">
        <v>5</v>
      </c>
      <c r="W274" t="s">
        <v>408</v>
      </c>
      <c r="Y274" s="14">
        <v>44635</v>
      </c>
      <c r="Z274" s="16">
        <v>21</v>
      </c>
      <c r="AA274" s="14">
        <v>44656</v>
      </c>
      <c r="AB274" s="14">
        <v>44623</v>
      </c>
      <c r="AC274">
        <v>25</v>
      </c>
      <c r="AD274" s="14">
        <v>44648</v>
      </c>
      <c r="AE274" s="14">
        <v>44651</v>
      </c>
      <c r="AF274">
        <v>25</v>
      </c>
      <c r="AG274" s="14">
        <v>44676</v>
      </c>
      <c r="AH274" s="14">
        <v>44701</v>
      </c>
      <c r="AI274">
        <v>20</v>
      </c>
      <c r="AJ274" s="14">
        <v>44721</v>
      </c>
      <c r="AK274" s="16">
        <v>9</v>
      </c>
      <c r="AL274" s="14">
        <v>44966</v>
      </c>
      <c r="AM274" s="14">
        <v>45026</v>
      </c>
      <c r="AN274" s="15"/>
      <c r="AO274" s="15"/>
      <c r="AP274" s="15"/>
      <c r="AQ274" s="15"/>
      <c r="AR274" s="15"/>
      <c r="AS274" s="15">
        <v>810000</v>
      </c>
      <c r="AT274" s="15"/>
      <c r="AU274" s="15"/>
      <c r="AV274" s="15">
        <v>15390000</v>
      </c>
      <c r="AW274" s="15"/>
      <c r="AX274" s="15"/>
      <c r="AY274" s="15"/>
      <c r="AZ274" s="15">
        <f t="shared" si="20"/>
        <v>16200000</v>
      </c>
      <c r="BA274" s="15">
        <f t="shared" si="21"/>
        <v>16200000</v>
      </c>
      <c r="BB274" t="str">
        <f t="shared" si="22"/>
        <v>OK</v>
      </c>
      <c r="BC274">
        <f t="shared" si="23"/>
        <v>2</v>
      </c>
    </row>
    <row r="275" spans="2:55" hidden="1">
      <c r="B275" t="s">
        <v>21</v>
      </c>
      <c r="D275" t="s">
        <v>353</v>
      </c>
      <c r="E275" t="s">
        <v>8</v>
      </c>
      <c r="F275" t="s">
        <v>160</v>
      </c>
      <c r="G275">
        <v>4881</v>
      </c>
      <c r="H275">
        <v>14</v>
      </c>
      <c r="I275" s="15">
        <v>12600000</v>
      </c>
      <c r="J275" s="15">
        <v>900000</v>
      </c>
      <c r="K275">
        <v>14</v>
      </c>
      <c r="M275" t="s">
        <v>128</v>
      </c>
      <c r="N275" t="s">
        <v>157</v>
      </c>
      <c r="O275" t="s">
        <v>130</v>
      </c>
      <c r="P275" t="s">
        <v>403</v>
      </c>
      <c r="Q275" t="s">
        <v>66</v>
      </c>
      <c r="R275" t="s">
        <v>132</v>
      </c>
      <c r="S275">
        <v>1</v>
      </c>
      <c r="T275">
        <v>488101</v>
      </c>
      <c r="V275" s="17">
        <v>5</v>
      </c>
      <c r="W275" t="s">
        <v>408</v>
      </c>
      <c r="Y275" s="14">
        <v>44635</v>
      </c>
      <c r="Z275" s="16">
        <v>21</v>
      </c>
      <c r="AA275" s="14">
        <v>44656</v>
      </c>
      <c r="AB275" s="14">
        <v>44623</v>
      </c>
      <c r="AC275">
        <v>25</v>
      </c>
      <c r="AD275" s="14">
        <v>44648</v>
      </c>
      <c r="AE275" s="14">
        <v>44651</v>
      </c>
      <c r="AF275">
        <v>25</v>
      </c>
      <c r="AG275" s="14">
        <v>44676</v>
      </c>
      <c r="AH275" s="14">
        <v>44701</v>
      </c>
      <c r="AI275">
        <v>20</v>
      </c>
      <c r="AJ275" s="14">
        <v>44721</v>
      </c>
      <c r="AK275" s="16">
        <v>9</v>
      </c>
      <c r="AL275" s="14">
        <v>44966</v>
      </c>
      <c r="AM275" s="14">
        <v>45026</v>
      </c>
      <c r="AN275" s="15"/>
      <c r="AO275" s="15"/>
      <c r="AP275" s="15"/>
      <c r="AQ275" s="15"/>
      <c r="AR275" s="15"/>
      <c r="AS275" s="15">
        <v>630000</v>
      </c>
      <c r="AT275" s="15"/>
      <c r="AU275" s="15"/>
      <c r="AV275" s="15">
        <v>11970000</v>
      </c>
      <c r="AW275" s="15"/>
      <c r="AX275" s="15"/>
      <c r="AY275" s="15"/>
      <c r="AZ275" s="15">
        <f t="shared" si="20"/>
        <v>12600000</v>
      </c>
      <c r="BA275" s="15">
        <f t="shared" si="21"/>
        <v>12600000</v>
      </c>
      <c r="BB275" t="str">
        <f t="shared" si="22"/>
        <v>OK</v>
      </c>
      <c r="BC275">
        <f t="shared" si="23"/>
        <v>2</v>
      </c>
    </row>
    <row r="276" spans="2:55" hidden="1">
      <c r="B276" t="s">
        <v>21</v>
      </c>
      <c r="D276" t="s">
        <v>353</v>
      </c>
      <c r="E276" t="s">
        <v>8</v>
      </c>
      <c r="F276" t="s">
        <v>160</v>
      </c>
      <c r="G276">
        <v>4881</v>
      </c>
      <c r="H276">
        <v>13</v>
      </c>
      <c r="I276" s="15">
        <v>11700000</v>
      </c>
      <c r="J276" s="15">
        <v>900000</v>
      </c>
      <c r="K276">
        <v>13</v>
      </c>
      <c r="M276" t="s">
        <v>128</v>
      </c>
      <c r="N276" t="s">
        <v>157</v>
      </c>
      <c r="O276" t="s">
        <v>130</v>
      </c>
      <c r="P276" t="s">
        <v>403</v>
      </c>
      <c r="Q276" t="s">
        <v>66</v>
      </c>
      <c r="R276" t="s">
        <v>132</v>
      </c>
      <c r="S276">
        <v>1</v>
      </c>
      <c r="T276">
        <v>488101</v>
      </c>
      <c r="V276" s="17">
        <v>5</v>
      </c>
      <c r="W276" t="s">
        <v>408</v>
      </c>
      <c r="Y276" s="14">
        <v>44635</v>
      </c>
      <c r="Z276" s="16">
        <v>21</v>
      </c>
      <c r="AA276" s="14">
        <v>44656</v>
      </c>
      <c r="AB276" s="14">
        <v>44623</v>
      </c>
      <c r="AC276">
        <v>25</v>
      </c>
      <c r="AD276" s="14">
        <v>44648</v>
      </c>
      <c r="AE276" s="14">
        <v>44651</v>
      </c>
      <c r="AF276">
        <v>25</v>
      </c>
      <c r="AG276" s="14">
        <v>44676</v>
      </c>
      <c r="AH276" s="14">
        <v>44701</v>
      </c>
      <c r="AI276">
        <v>20</v>
      </c>
      <c r="AJ276" s="14">
        <v>44721</v>
      </c>
      <c r="AK276" s="16">
        <v>9</v>
      </c>
      <c r="AL276" s="14">
        <v>44966</v>
      </c>
      <c r="AM276" s="14">
        <v>45026</v>
      </c>
      <c r="AN276" s="15"/>
      <c r="AO276" s="15"/>
      <c r="AP276" s="15"/>
      <c r="AQ276" s="15"/>
      <c r="AR276" s="15"/>
      <c r="AS276" s="15">
        <v>585000</v>
      </c>
      <c r="AT276" s="15"/>
      <c r="AU276" s="15"/>
      <c r="AV276" s="15">
        <v>11115000</v>
      </c>
      <c r="AW276" s="15"/>
      <c r="AX276" s="15"/>
      <c r="AY276" s="15"/>
      <c r="AZ276" s="15">
        <f t="shared" si="20"/>
        <v>11700000</v>
      </c>
      <c r="BA276" s="15">
        <f t="shared" si="21"/>
        <v>11700000</v>
      </c>
      <c r="BB276" t="str">
        <f t="shared" si="22"/>
        <v>OK</v>
      </c>
      <c r="BC276">
        <f t="shared" si="23"/>
        <v>2</v>
      </c>
    </row>
    <row r="277" spans="2:55" hidden="1">
      <c r="B277" t="s">
        <v>21</v>
      </c>
      <c r="D277" t="s">
        <v>353</v>
      </c>
      <c r="E277" t="s">
        <v>8</v>
      </c>
      <c r="F277" t="s">
        <v>160</v>
      </c>
      <c r="G277">
        <v>4881</v>
      </c>
      <c r="H277">
        <v>5</v>
      </c>
      <c r="I277" s="15">
        <v>4500000</v>
      </c>
      <c r="J277" s="15">
        <v>900000</v>
      </c>
      <c r="K277">
        <v>5</v>
      </c>
      <c r="M277" t="s">
        <v>128</v>
      </c>
      <c r="N277" t="s">
        <v>157</v>
      </c>
      <c r="O277" t="s">
        <v>130</v>
      </c>
      <c r="P277" t="s">
        <v>403</v>
      </c>
      <c r="Q277" t="s">
        <v>66</v>
      </c>
      <c r="R277" t="s">
        <v>132</v>
      </c>
      <c r="S277">
        <v>1</v>
      </c>
      <c r="T277">
        <v>488101</v>
      </c>
      <c r="V277" s="17">
        <v>5</v>
      </c>
      <c r="W277" t="s">
        <v>408</v>
      </c>
      <c r="Y277" s="14">
        <v>44635</v>
      </c>
      <c r="Z277" s="16">
        <v>21</v>
      </c>
      <c r="AA277" s="14">
        <v>44656</v>
      </c>
      <c r="AB277" s="14">
        <v>44623</v>
      </c>
      <c r="AC277">
        <v>25</v>
      </c>
      <c r="AD277" s="14">
        <v>44648</v>
      </c>
      <c r="AE277" s="14">
        <v>44651</v>
      </c>
      <c r="AF277">
        <v>25</v>
      </c>
      <c r="AG277" s="14">
        <v>44676</v>
      </c>
      <c r="AH277" s="14">
        <v>44701</v>
      </c>
      <c r="AI277">
        <v>20</v>
      </c>
      <c r="AJ277" s="14">
        <v>44721</v>
      </c>
      <c r="AK277" s="16">
        <v>9</v>
      </c>
      <c r="AL277" s="14">
        <v>44966</v>
      </c>
      <c r="AM277" s="14">
        <v>45026</v>
      </c>
      <c r="AN277" s="15"/>
      <c r="AO277" s="15"/>
      <c r="AP277" s="15"/>
      <c r="AQ277" s="15"/>
      <c r="AR277" s="15"/>
      <c r="AS277" s="15">
        <v>225000</v>
      </c>
      <c r="AT277" s="15"/>
      <c r="AU277" s="15"/>
      <c r="AV277" s="15">
        <v>4275000</v>
      </c>
      <c r="AW277" s="15"/>
      <c r="AX277" s="15"/>
      <c r="AY277" s="15"/>
      <c r="AZ277" s="15">
        <f t="shared" si="20"/>
        <v>4500000</v>
      </c>
      <c r="BA277" s="15">
        <f t="shared" si="21"/>
        <v>4500000</v>
      </c>
      <c r="BB277" t="str">
        <f t="shared" si="22"/>
        <v>OK</v>
      </c>
      <c r="BC277">
        <f t="shared" si="23"/>
        <v>2</v>
      </c>
    </row>
    <row r="278" spans="2:55" hidden="1">
      <c r="B278" t="s">
        <v>21</v>
      </c>
      <c r="D278" t="s">
        <v>370</v>
      </c>
      <c r="E278" t="s">
        <v>8</v>
      </c>
      <c r="F278" t="s">
        <v>160</v>
      </c>
      <c r="G278">
        <v>4881</v>
      </c>
      <c r="H278">
        <v>39</v>
      </c>
      <c r="I278" s="15">
        <v>35100000</v>
      </c>
      <c r="J278" s="15">
        <v>900000</v>
      </c>
      <c r="K278">
        <v>39</v>
      </c>
      <c r="M278" t="s">
        <v>128</v>
      </c>
      <c r="N278" t="s">
        <v>157</v>
      </c>
      <c r="O278" t="s">
        <v>130</v>
      </c>
      <c r="P278" t="s">
        <v>403</v>
      </c>
      <c r="Q278" t="s">
        <v>66</v>
      </c>
      <c r="R278" t="s">
        <v>132</v>
      </c>
      <c r="S278">
        <v>1</v>
      </c>
      <c r="T278">
        <v>488101</v>
      </c>
      <c r="V278" s="17">
        <v>6</v>
      </c>
      <c r="W278" t="s">
        <v>409</v>
      </c>
      <c r="Y278" s="14">
        <v>44635</v>
      </c>
      <c r="Z278" s="16">
        <v>21</v>
      </c>
      <c r="AA278" s="14">
        <v>44656</v>
      </c>
      <c r="AB278" s="14">
        <v>44623</v>
      </c>
      <c r="AC278">
        <v>25</v>
      </c>
      <c r="AD278" s="14">
        <v>44648</v>
      </c>
      <c r="AE278" s="14">
        <v>44651</v>
      </c>
      <c r="AF278">
        <v>25</v>
      </c>
      <c r="AG278" s="14">
        <v>44676</v>
      </c>
      <c r="AH278" s="14">
        <v>44701</v>
      </c>
      <c r="AI278">
        <v>20</v>
      </c>
      <c r="AJ278" s="14">
        <v>44721</v>
      </c>
      <c r="AK278" s="16">
        <v>9</v>
      </c>
      <c r="AL278" s="14">
        <v>44966</v>
      </c>
      <c r="AM278" s="14">
        <v>45026</v>
      </c>
      <c r="AN278" s="15"/>
      <c r="AO278" s="15"/>
      <c r="AP278" s="15"/>
      <c r="AQ278" s="15"/>
      <c r="AR278" s="15"/>
      <c r="AS278" s="15">
        <v>1755000</v>
      </c>
      <c r="AT278" s="15"/>
      <c r="AU278" s="15"/>
      <c r="AV278" s="15">
        <v>33345000</v>
      </c>
      <c r="AW278" s="15"/>
      <c r="AX278" s="15"/>
      <c r="AY278" s="15"/>
      <c r="AZ278" s="15">
        <f t="shared" si="20"/>
        <v>35100000</v>
      </c>
      <c r="BA278" s="15">
        <f t="shared" si="21"/>
        <v>35100000</v>
      </c>
      <c r="BB278" t="str">
        <f t="shared" si="22"/>
        <v>OK</v>
      </c>
      <c r="BC278">
        <f t="shared" si="23"/>
        <v>2</v>
      </c>
    </row>
    <row r="279" spans="2:55" hidden="1">
      <c r="B279" t="s">
        <v>21</v>
      </c>
      <c r="D279" t="s">
        <v>370</v>
      </c>
      <c r="E279" t="s">
        <v>8</v>
      </c>
      <c r="F279" t="s">
        <v>160</v>
      </c>
      <c r="G279">
        <v>4881</v>
      </c>
      <c r="H279">
        <v>26</v>
      </c>
      <c r="I279" s="15">
        <v>23400000</v>
      </c>
      <c r="J279" s="15">
        <v>900000</v>
      </c>
      <c r="K279">
        <v>26</v>
      </c>
      <c r="M279" t="s">
        <v>128</v>
      </c>
      <c r="N279" t="s">
        <v>157</v>
      </c>
      <c r="O279" t="s">
        <v>130</v>
      </c>
      <c r="P279" t="s">
        <v>403</v>
      </c>
      <c r="Q279" t="s">
        <v>66</v>
      </c>
      <c r="R279" t="s">
        <v>132</v>
      </c>
      <c r="S279">
        <v>1</v>
      </c>
      <c r="T279">
        <v>488101</v>
      </c>
      <c r="V279" s="17">
        <v>6</v>
      </c>
      <c r="W279" t="s">
        <v>409</v>
      </c>
      <c r="Y279" s="14">
        <v>44635</v>
      </c>
      <c r="Z279" s="16">
        <v>21</v>
      </c>
      <c r="AA279" s="14">
        <v>44656</v>
      </c>
      <c r="AB279" s="14">
        <v>44623</v>
      </c>
      <c r="AC279">
        <v>25</v>
      </c>
      <c r="AD279" s="14">
        <v>44648</v>
      </c>
      <c r="AE279" s="14">
        <v>44651</v>
      </c>
      <c r="AF279">
        <v>25</v>
      </c>
      <c r="AG279" s="14">
        <v>44676</v>
      </c>
      <c r="AH279" s="14">
        <v>44701</v>
      </c>
      <c r="AI279">
        <v>20</v>
      </c>
      <c r="AJ279" s="14">
        <v>44721</v>
      </c>
      <c r="AK279" s="16">
        <v>9</v>
      </c>
      <c r="AL279" s="14">
        <v>44966</v>
      </c>
      <c r="AM279" s="14">
        <v>45026</v>
      </c>
      <c r="AN279" s="15"/>
      <c r="AO279" s="15"/>
      <c r="AP279" s="15"/>
      <c r="AQ279" s="15"/>
      <c r="AR279" s="15"/>
      <c r="AS279" s="15">
        <v>1170000</v>
      </c>
      <c r="AT279" s="15"/>
      <c r="AU279" s="15"/>
      <c r="AV279" s="15">
        <v>22230000</v>
      </c>
      <c r="AW279" s="15"/>
      <c r="AX279" s="15"/>
      <c r="AY279" s="15"/>
      <c r="AZ279" s="15">
        <f t="shared" si="20"/>
        <v>23400000</v>
      </c>
      <c r="BA279" s="15">
        <f t="shared" si="21"/>
        <v>23400000</v>
      </c>
      <c r="BB279" t="str">
        <f t="shared" si="22"/>
        <v>OK</v>
      </c>
      <c r="BC279">
        <f t="shared" si="23"/>
        <v>2</v>
      </c>
    </row>
    <row r="280" spans="2:55" hidden="1">
      <c r="B280" t="s">
        <v>21</v>
      </c>
      <c r="D280" t="s">
        <v>370</v>
      </c>
      <c r="E280" t="s">
        <v>8</v>
      </c>
      <c r="F280" t="s">
        <v>160</v>
      </c>
      <c r="G280">
        <v>4881</v>
      </c>
      <c r="H280">
        <v>9</v>
      </c>
      <c r="I280" s="15">
        <v>8100000</v>
      </c>
      <c r="J280" s="15">
        <v>900000</v>
      </c>
      <c r="K280">
        <v>9</v>
      </c>
      <c r="M280" t="s">
        <v>128</v>
      </c>
      <c r="N280" t="s">
        <v>157</v>
      </c>
      <c r="O280" t="s">
        <v>130</v>
      </c>
      <c r="P280" t="s">
        <v>403</v>
      </c>
      <c r="Q280" t="s">
        <v>66</v>
      </c>
      <c r="R280" t="s">
        <v>132</v>
      </c>
      <c r="S280">
        <v>1</v>
      </c>
      <c r="T280">
        <v>488101</v>
      </c>
      <c r="V280" s="17">
        <v>6</v>
      </c>
      <c r="W280" t="s">
        <v>409</v>
      </c>
      <c r="Y280" s="14">
        <v>44635</v>
      </c>
      <c r="Z280" s="16">
        <v>21</v>
      </c>
      <c r="AA280" s="14">
        <v>44656</v>
      </c>
      <c r="AB280" s="14">
        <v>44623</v>
      </c>
      <c r="AC280">
        <v>25</v>
      </c>
      <c r="AD280" s="14">
        <v>44648</v>
      </c>
      <c r="AE280" s="14">
        <v>44651</v>
      </c>
      <c r="AF280">
        <v>25</v>
      </c>
      <c r="AG280" s="14">
        <v>44676</v>
      </c>
      <c r="AH280" s="14">
        <v>44701</v>
      </c>
      <c r="AI280">
        <v>20</v>
      </c>
      <c r="AJ280" s="14">
        <v>44721</v>
      </c>
      <c r="AK280" s="16">
        <v>9</v>
      </c>
      <c r="AL280" s="14">
        <v>44966</v>
      </c>
      <c r="AM280" s="14">
        <v>45026</v>
      </c>
      <c r="AN280" s="15"/>
      <c r="AO280" s="15"/>
      <c r="AP280" s="15"/>
      <c r="AQ280" s="15"/>
      <c r="AR280" s="15"/>
      <c r="AS280" s="15">
        <v>405000</v>
      </c>
      <c r="AT280" s="15"/>
      <c r="AU280" s="15"/>
      <c r="AV280" s="15">
        <v>7695000</v>
      </c>
      <c r="AW280" s="15"/>
      <c r="AX280" s="15"/>
      <c r="AY280" s="15"/>
      <c r="AZ280" s="15">
        <f t="shared" si="20"/>
        <v>8100000</v>
      </c>
      <c r="BA280" s="15">
        <f t="shared" si="21"/>
        <v>8100000</v>
      </c>
      <c r="BB280" t="str">
        <f t="shared" si="22"/>
        <v>OK</v>
      </c>
      <c r="BC280">
        <f t="shared" si="23"/>
        <v>2</v>
      </c>
    </row>
    <row r="281" spans="2:55" hidden="1">
      <c r="B281" t="s">
        <v>21</v>
      </c>
      <c r="D281" t="s">
        <v>370</v>
      </c>
      <c r="E281" t="s">
        <v>8</v>
      </c>
      <c r="F281" t="s">
        <v>160</v>
      </c>
      <c r="G281">
        <v>4881</v>
      </c>
      <c r="H281">
        <v>6</v>
      </c>
      <c r="I281" s="15">
        <v>5400000</v>
      </c>
      <c r="J281" s="15">
        <v>900000</v>
      </c>
      <c r="K281">
        <v>6</v>
      </c>
      <c r="M281" t="s">
        <v>128</v>
      </c>
      <c r="N281" t="s">
        <v>157</v>
      </c>
      <c r="O281" t="s">
        <v>130</v>
      </c>
      <c r="P281" t="s">
        <v>403</v>
      </c>
      <c r="Q281" t="s">
        <v>66</v>
      </c>
      <c r="R281" t="s">
        <v>132</v>
      </c>
      <c r="S281">
        <v>1</v>
      </c>
      <c r="T281">
        <v>488101</v>
      </c>
      <c r="V281" s="17">
        <v>6</v>
      </c>
      <c r="W281" t="s">
        <v>409</v>
      </c>
      <c r="Y281" s="14">
        <v>44635</v>
      </c>
      <c r="Z281" s="16">
        <v>21</v>
      </c>
      <c r="AA281" s="14">
        <v>44656</v>
      </c>
      <c r="AB281" s="14">
        <v>44623</v>
      </c>
      <c r="AC281">
        <v>25</v>
      </c>
      <c r="AD281" s="14">
        <v>44648</v>
      </c>
      <c r="AE281" s="14">
        <v>44651</v>
      </c>
      <c r="AF281">
        <v>25</v>
      </c>
      <c r="AG281" s="14">
        <v>44676</v>
      </c>
      <c r="AH281" s="14">
        <v>44701</v>
      </c>
      <c r="AI281">
        <v>20</v>
      </c>
      <c r="AJ281" s="14">
        <v>44721</v>
      </c>
      <c r="AK281" s="16">
        <v>9</v>
      </c>
      <c r="AL281" s="14">
        <v>44966</v>
      </c>
      <c r="AM281" s="14">
        <v>45026</v>
      </c>
      <c r="AN281" s="15"/>
      <c r="AO281" s="15"/>
      <c r="AP281" s="15"/>
      <c r="AQ281" s="15"/>
      <c r="AR281" s="15"/>
      <c r="AS281" s="15">
        <v>270000</v>
      </c>
      <c r="AT281" s="15"/>
      <c r="AU281" s="15"/>
      <c r="AV281" s="15">
        <v>5130000</v>
      </c>
      <c r="AW281" s="15"/>
      <c r="AX281" s="15"/>
      <c r="AY281" s="15"/>
      <c r="AZ281" s="15">
        <f t="shared" si="20"/>
        <v>5400000</v>
      </c>
      <c r="BA281" s="15">
        <f t="shared" si="21"/>
        <v>5400000</v>
      </c>
      <c r="BB281" t="str">
        <f t="shared" si="22"/>
        <v>OK</v>
      </c>
      <c r="BC281">
        <f t="shared" si="23"/>
        <v>2</v>
      </c>
    </row>
    <row r="282" spans="2:55" hidden="1">
      <c r="B282" t="s">
        <v>21</v>
      </c>
      <c r="D282" t="s">
        <v>370</v>
      </c>
      <c r="E282" t="s">
        <v>8</v>
      </c>
      <c r="F282" t="s">
        <v>160</v>
      </c>
      <c r="G282">
        <v>4881</v>
      </c>
      <c r="H282">
        <v>10</v>
      </c>
      <c r="I282" s="15">
        <v>9000000</v>
      </c>
      <c r="J282" s="15">
        <v>900000</v>
      </c>
      <c r="K282">
        <v>10</v>
      </c>
      <c r="M282" t="s">
        <v>128</v>
      </c>
      <c r="N282" t="s">
        <v>157</v>
      </c>
      <c r="O282" t="s">
        <v>130</v>
      </c>
      <c r="P282" t="s">
        <v>403</v>
      </c>
      <c r="Q282" t="s">
        <v>66</v>
      </c>
      <c r="R282" t="s">
        <v>132</v>
      </c>
      <c r="S282">
        <v>1</v>
      </c>
      <c r="T282">
        <v>488101</v>
      </c>
      <c r="V282" s="17">
        <v>6</v>
      </c>
      <c r="W282" t="s">
        <v>409</v>
      </c>
      <c r="Y282" s="14">
        <v>44635</v>
      </c>
      <c r="Z282" s="16">
        <v>21</v>
      </c>
      <c r="AA282" s="14">
        <v>44656</v>
      </c>
      <c r="AB282" s="14">
        <v>44623</v>
      </c>
      <c r="AC282">
        <v>25</v>
      </c>
      <c r="AD282" s="14">
        <v>44648</v>
      </c>
      <c r="AE282" s="14">
        <v>44651</v>
      </c>
      <c r="AF282">
        <v>25</v>
      </c>
      <c r="AG282" s="14">
        <v>44676</v>
      </c>
      <c r="AH282" s="14">
        <v>44701</v>
      </c>
      <c r="AI282">
        <v>20</v>
      </c>
      <c r="AJ282" s="14">
        <v>44721</v>
      </c>
      <c r="AK282" s="16">
        <v>9</v>
      </c>
      <c r="AL282" s="14">
        <v>44966</v>
      </c>
      <c r="AM282" s="14">
        <v>45026</v>
      </c>
      <c r="AN282" s="15"/>
      <c r="AO282" s="15"/>
      <c r="AP282" s="15"/>
      <c r="AQ282" s="15"/>
      <c r="AR282" s="15"/>
      <c r="AS282" s="15">
        <v>450000</v>
      </c>
      <c r="AT282" s="15"/>
      <c r="AU282" s="15"/>
      <c r="AV282" s="15">
        <v>8550000</v>
      </c>
      <c r="AW282" s="15"/>
      <c r="AX282" s="15"/>
      <c r="AY282" s="15"/>
      <c r="AZ282" s="15">
        <f t="shared" si="20"/>
        <v>9000000</v>
      </c>
      <c r="BA282" s="15">
        <f t="shared" si="21"/>
        <v>9000000</v>
      </c>
      <c r="BB282" t="str">
        <f t="shared" si="22"/>
        <v>OK</v>
      </c>
      <c r="BC282">
        <f t="shared" si="23"/>
        <v>2</v>
      </c>
    </row>
    <row r="283" spans="2:55" hidden="1">
      <c r="B283" t="s">
        <v>21</v>
      </c>
      <c r="D283" t="s">
        <v>339</v>
      </c>
      <c r="E283" t="s">
        <v>8</v>
      </c>
      <c r="F283" t="s">
        <v>160</v>
      </c>
      <c r="G283">
        <v>4881</v>
      </c>
      <c r="H283">
        <v>31</v>
      </c>
      <c r="I283" s="15">
        <v>27900000</v>
      </c>
      <c r="J283" s="15">
        <v>900000</v>
      </c>
      <c r="K283">
        <v>31</v>
      </c>
      <c r="M283" t="s">
        <v>128</v>
      </c>
      <c r="N283" s="17" t="s">
        <v>157</v>
      </c>
      <c r="O283" t="s">
        <v>130</v>
      </c>
      <c r="P283" t="s">
        <v>403</v>
      </c>
      <c r="Q283" t="s">
        <v>66</v>
      </c>
      <c r="R283" t="s">
        <v>132</v>
      </c>
      <c r="S283">
        <v>1</v>
      </c>
      <c r="T283">
        <v>488101</v>
      </c>
      <c r="V283" s="17">
        <v>7</v>
      </c>
      <c r="W283" t="s">
        <v>410</v>
      </c>
      <c r="Y283" s="14">
        <v>44635</v>
      </c>
      <c r="Z283" s="16">
        <v>21</v>
      </c>
      <c r="AA283" s="14">
        <v>44656</v>
      </c>
      <c r="AB283" s="14">
        <v>44623</v>
      </c>
      <c r="AC283">
        <v>25</v>
      </c>
      <c r="AD283" s="14">
        <v>44648</v>
      </c>
      <c r="AE283" s="14">
        <v>44651</v>
      </c>
      <c r="AF283">
        <v>25</v>
      </c>
      <c r="AG283" s="14">
        <v>44676</v>
      </c>
      <c r="AH283" s="14">
        <v>44701</v>
      </c>
      <c r="AI283">
        <v>20</v>
      </c>
      <c r="AJ283" s="14">
        <v>44721</v>
      </c>
      <c r="AK283" s="16">
        <v>9</v>
      </c>
      <c r="AL283" s="14">
        <v>44966</v>
      </c>
      <c r="AM283" s="14">
        <v>45026</v>
      </c>
      <c r="AN283" s="15"/>
      <c r="AO283" s="15"/>
      <c r="AP283" s="15"/>
      <c r="AQ283" s="15"/>
      <c r="AR283" s="15"/>
      <c r="AS283" s="15">
        <v>1395000</v>
      </c>
      <c r="AT283" s="15"/>
      <c r="AU283" s="15"/>
      <c r="AV283" s="15">
        <v>26505000</v>
      </c>
      <c r="AW283" s="15"/>
      <c r="AX283" s="15"/>
      <c r="AY283" s="15"/>
      <c r="AZ283" s="15">
        <f t="shared" si="20"/>
        <v>27900000</v>
      </c>
      <c r="BA283" s="15">
        <f t="shared" si="21"/>
        <v>27900000</v>
      </c>
      <c r="BB283" t="str">
        <f t="shared" si="22"/>
        <v>OK</v>
      </c>
      <c r="BC283">
        <f t="shared" si="23"/>
        <v>2</v>
      </c>
    </row>
    <row r="284" spans="2:55" hidden="1">
      <c r="B284" t="s">
        <v>21</v>
      </c>
      <c r="D284" t="s">
        <v>339</v>
      </c>
      <c r="E284" t="s">
        <v>8</v>
      </c>
      <c r="F284" t="s">
        <v>160</v>
      </c>
      <c r="G284">
        <v>4881</v>
      </c>
      <c r="H284">
        <v>15</v>
      </c>
      <c r="I284" s="15">
        <v>13500000</v>
      </c>
      <c r="J284" s="15">
        <v>900000</v>
      </c>
      <c r="K284">
        <v>15</v>
      </c>
      <c r="M284" t="s">
        <v>128</v>
      </c>
      <c r="N284" s="17" t="s">
        <v>157</v>
      </c>
      <c r="O284" t="s">
        <v>130</v>
      </c>
      <c r="P284" t="s">
        <v>403</v>
      </c>
      <c r="Q284" t="s">
        <v>66</v>
      </c>
      <c r="R284" t="s">
        <v>132</v>
      </c>
      <c r="S284">
        <v>1</v>
      </c>
      <c r="T284">
        <v>488101</v>
      </c>
      <c r="V284" s="17">
        <v>7</v>
      </c>
      <c r="W284" t="s">
        <v>410</v>
      </c>
      <c r="Y284" s="14">
        <v>44635</v>
      </c>
      <c r="Z284" s="16">
        <v>21</v>
      </c>
      <c r="AA284" s="14">
        <v>44656</v>
      </c>
      <c r="AB284" s="14">
        <v>44623</v>
      </c>
      <c r="AC284">
        <v>25</v>
      </c>
      <c r="AD284" s="14">
        <v>44648</v>
      </c>
      <c r="AE284" s="14">
        <v>44651</v>
      </c>
      <c r="AF284">
        <v>25</v>
      </c>
      <c r="AG284" s="14">
        <v>44676</v>
      </c>
      <c r="AH284" s="14">
        <v>44701</v>
      </c>
      <c r="AI284">
        <v>20</v>
      </c>
      <c r="AJ284" s="14">
        <v>44721</v>
      </c>
      <c r="AK284" s="16">
        <v>9</v>
      </c>
      <c r="AL284" s="14">
        <v>44966</v>
      </c>
      <c r="AM284" s="14">
        <v>45026</v>
      </c>
      <c r="AN284" s="15"/>
      <c r="AO284" s="15"/>
      <c r="AP284" s="15"/>
      <c r="AQ284" s="15"/>
      <c r="AR284" s="15"/>
      <c r="AS284" s="15">
        <v>675000</v>
      </c>
      <c r="AT284" s="15"/>
      <c r="AU284" s="15"/>
      <c r="AV284" s="15">
        <v>12825000</v>
      </c>
      <c r="AW284" s="15"/>
      <c r="AX284" s="15"/>
      <c r="AY284" s="15"/>
      <c r="AZ284" s="15">
        <f t="shared" si="20"/>
        <v>13500000</v>
      </c>
      <c r="BA284" s="15">
        <f t="shared" si="21"/>
        <v>13500000</v>
      </c>
      <c r="BB284" t="str">
        <f t="shared" si="22"/>
        <v>OK</v>
      </c>
      <c r="BC284">
        <f t="shared" si="23"/>
        <v>2</v>
      </c>
    </row>
    <row r="285" spans="2:55" hidden="1">
      <c r="B285" t="s">
        <v>21</v>
      </c>
      <c r="D285" t="s">
        <v>339</v>
      </c>
      <c r="E285" t="s">
        <v>8</v>
      </c>
      <c r="F285" t="s">
        <v>160</v>
      </c>
      <c r="G285">
        <v>4881</v>
      </c>
      <c r="H285">
        <v>5</v>
      </c>
      <c r="I285" s="15">
        <v>4500000</v>
      </c>
      <c r="J285" s="15">
        <v>900000</v>
      </c>
      <c r="K285">
        <v>5</v>
      </c>
      <c r="M285" t="s">
        <v>128</v>
      </c>
      <c r="N285" t="s">
        <v>157</v>
      </c>
      <c r="O285" t="s">
        <v>130</v>
      </c>
      <c r="P285" t="s">
        <v>403</v>
      </c>
      <c r="Q285" t="s">
        <v>66</v>
      </c>
      <c r="R285" t="s">
        <v>132</v>
      </c>
      <c r="S285">
        <v>1</v>
      </c>
      <c r="T285">
        <v>488101</v>
      </c>
      <c r="V285" s="17">
        <v>7</v>
      </c>
      <c r="W285" t="s">
        <v>410</v>
      </c>
      <c r="Y285" s="14">
        <v>44635</v>
      </c>
      <c r="Z285" s="16">
        <v>21</v>
      </c>
      <c r="AA285" s="14">
        <v>44656</v>
      </c>
      <c r="AB285" s="14">
        <v>44623</v>
      </c>
      <c r="AC285">
        <v>25</v>
      </c>
      <c r="AD285" s="14">
        <v>44648</v>
      </c>
      <c r="AE285" s="14">
        <v>44651</v>
      </c>
      <c r="AF285">
        <v>25</v>
      </c>
      <c r="AG285" s="14">
        <v>44676</v>
      </c>
      <c r="AH285" s="14">
        <v>44701</v>
      </c>
      <c r="AI285">
        <v>20</v>
      </c>
      <c r="AJ285" s="14">
        <v>44721</v>
      </c>
      <c r="AK285" s="16">
        <v>9</v>
      </c>
      <c r="AL285" s="14">
        <v>44966</v>
      </c>
      <c r="AM285" s="14">
        <v>45026</v>
      </c>
      <c r="AN285" s="15"/>
      <c r="AO285" s="15"/>
      <c r="AP285" s="15"/>
      <c r="AQ285" s="15"/>
      <c r="AR285" s="15"/>
      <c r="AS285" s="15">
        <v>225000</v>
      </c>
      <c r="AT285" s="15"/>
      <c r="AU285" s="15"/>
      <c r="AV285" s="15">
        <v>4275000</v>
      </c>
      <c r="AW285" s="15"/>
      <c r="AX285" s="15"/>
      <c r="AY285" s="15"/>
      <c r="AZ285" s="15">
        <f t="shared" si="20"/>
        <v>4500000</v>
      </c>
      <c r="BA285" s="15">
        <f t="shared" si="21"/>
        <v>4500000</v>
      </c>
      <c r="BB285" t="str">
        <f t="shared" si="22"/>
        <v>OK</v>
      </c>
      <c r="BC285">
        <f t="shared" si="23"/>
        <v>2</v>
      </c>
    </row>
    <row r="286" spans="2:55" hidden="1">
      <c r="B286" t="s">
        <v>21</v>
      </c>
      <c r="D286" t="s">
        <v>339</v>
      </c>
      <c r="E286" t="s">
        <v>8</v>
      </c>
      <c r="F286" t="s">
        <v>160</v>
      </c>
      <c r="G286">
        <v>4881</v>
      </c>
      <c r="H286">
        <v>9</v>
      </c>
      <c r="I286" s="15">
        <v>8100000</v>
      </c>
      <c r="J286" s="15">
        <v>900000</v>
      </c>
      <c r="K286">
        <v>9</v>
      </c>
      <c r="M286" t="s">
        <v>128</v>
      </c>
      <c r="N286" t="s">
        <v>157</v>
      </c>
      <c r="O286" t="s">
        <v>130</v>
      </c>
      <c r="P286" t="s">
        <v>403</v>
      </c>
      <c r="Q286" t="s">
        <v>66</v>
      </c>
      <c r="R286" t="s">
        <v>132</v>
      </c>
      <c r="S286">
        <v>1</v>
      </c>
      <c r="T286">
        <v>488101</v>
      </c>
      <c r="V286" s="17">
        <v>7</v>
      </c>
      <c r="W286" t="s">
        <v>410</v>
      </c>
      <c r="Y286" s="14">
        <v>44635</v>
      </c>
      <c r="Z286" s="16">
        <v>21</v>
      </c>
      <c r="AA286" s="14">
        <v>44656</v>
      </c>
      <c r="AB286" s="14">
        <v>44623</v>
      </c>
      <c r="AC286">
        <v>25</v>
      </c>
      <c r="AD286" s="14">
        <v>44648</v>
      </c>
      <c r="AE286" s="14">
        <v>44651</v>
      </c>
      <c r="AF286">
        <v>25</v>
      </c>
      <c r="AG286" s="14">
        <v>44676</v>
      </c>
      <c r="AH286" s="14">
        <v>44701</v>
      </c>
      <c r="AI286">
        <v>20</v>
      </c>
      <c r="AJ286" s="14">
        <v>44721</v>
      </c>
      <c r="AK286" s="16">
        <v>9</v>
      </c>
      <c r="AL286" s="14">
        <v>44966</v>
      </c>
      <c r="AM286" s="14">
        <v>45026</v>
      </c>
      <c r="AN286" s="15"/>
      <c r="AO286" s="15"/>
      <c r="AP286" s="15"/>
      <c r="AQ286" s="15"/>
      <c r="AR286" s="15"/>
      <c r="AS286" s="15">
        <v>405000</v>
      </c>
      <c r="AT286" s="15"/>
      <c r="AU286" s="15"/>
      <c r="AV286" s="15">
        <v>7695000</v>
      </c>
      <c r="AW286" s="15"/>
      <c r="AX286" s="15"/>
      <c r="AY286" s="15"/>
      <c r="AZ286" s="15">
        <f t="shared" si="20"/>
        <v>8100000</v>
      </c>
      <c r="BA286" s="15">
        <f t="shared" si="21"/>
        <v>8100000</v>
      </c>
      <c r="BB286" t="str">
        <f t="shared" si="22"/>
        <v>OK</v>
      </c>
      <c r="BC286">
        <f t="shared" si="23"/>
        <v>2</v>
      </c>
    </row>
    <row r="287" spans="2:55" hidden="1">
      <c r="B287" t="s">
        <v>21</v>
      </c>
      <c r="D287" t="s">
        <v>339</v>
      </c>
      <c r="E287" t="s">
        <v>8</v>
      </c>
      <c r="F287" t="s">
        <v>160</v>
      </c>
      <c r="G287">
        <v>4881</v>
      </c>
      <c r="H287">
        <v>5</v>
      </c>
      <c r="I287" s="15">
        <v>4500000</v>
      </c>
      <c r="J287" s="15">
        <v>900000</v>
      </c>
      <c r="K287">
        <v>5</v>
      </c>
      <c r="M287" t="s">
        <v>128</v>
      </c>
      <c r="N287" t="s">
        <v>157</v>
      </c>
      <c r="O287" t="s">
        <v>130</v>
      </c>
      <c r="P287" t="s">
        <v>403</v>
      </c>
      <c r="Q287" t="s">
        <v>66</v>
      </c>
      <c r="R287" t="s">
        <v>132</v>
      </c>
      <c r="S287">
        <v>1</v>
      </c>
      <c r="T287">
        <v>488101</v>
      </c>
      <c r="V287" s="17">
        <v>7</v>
      </c>
      <c r="W287" t="s">
        <v>410</v>
      </c>
      <c r="Y287" s="14">
        <v>44635</v>
      </c>
      <c r="Z287" s="16">
        <v>21</v>
      </c>
      <c r="AA287" s="14">
        <v>44656</v>
      </c>
      <c r="AB287" s="14">
        <v>44623</v>
      </c>
      <c r="AC287">
        <v>25</v>
      </c>
      <c r="AD287" s="14">
        <v>44648</v>
      </c>
      <c r="AE287" s="14">
        <v>44651</v>
      </c>
      <c r="AF287">
        <v>25</v>
      </c>
      <c r="AG287" s="14">
        <v>44676</v>
      </c>
      <c r="AH287" s="14">
        <v>44701</v>
      </c>
      <c r="AI287">
        <v>20</v>
      </c>
      <c r="AJ287" s="14">
        <v>44721</v>
      </c>
      <c r="AK287" s="16">
        <v>9</v>
      </c>
      <c r="AL287" s="14">
        <v>44966</v>
      </c>
      <c r="AM287" s="14">
        <v>45026</v>
      </c>
      <c r="AN287" s="15"/>
      <c r="AO287" s="15"/>
      <c r="AP287" s="15"/>
      <c r="AQ287" s="15"/>
      <c r="AR287" s="15"/>
      <c r="AS287" s="15">
        <v>225000</v>
      </c>
      <c r="AT287" s="15"/>
      <c r="AU287" s="15"/>
      <c r="AV287" s="15">
        <v>4275000</v>
      </c>
      <c r="AW287" s="15"/>
      <c r="AX287" s="15"/>
      <c r="AY287" s="15"/>
      <c r="AZ287" s="15">
        <f t="shared" si="20"/>
        <v>4500000</v>
      </c>
      <c r="BA287" s="15">
        <f t="shared" si="21"/>
        <v>4500000</v>
      </c>
      <c r="BB287" t="str">
        <f t="shared" si="22"/>
        <v>OK</v>
      </c>
      <c r="BC287">
        <f t="shared" si="23"/>
        <v>2</v>
      </c>
    </row>
    <row r="288" spans="2:55" hidden="1">
      <c r="B288" t="s">
        <v>21</v>
      </c>
      <c r="D288" t="s">
        <v>345</v>
      </c>
      <c r="E288" t="s">
        <v>8</v>
      </c>
      <c r="F288" t="s">
        <v>160</v>
      </c>
      <c r="G288">
        <v>4881</v>
      </c>
      <c r="H288">
        <v>26</v>
      </c>
      <c r="I288" s="15">
        <v>23400000</v>
      </c>
      <c r="J288" s="15">
        <v>900000</v>
      </c>
      <c r="K288">
        <v>26</v>
      </c>
      <c r="M288" t="s">
        <v>128</v>
      </c>
      <c r="N288" t="s">
        <v>157</v>
      </c>
      <c r="O288" t="s">
        <v>130</v>
      </c>
      <c r="P288" t="s">
        <v>403</v>
      </c>
      <c r="Q288" t="s">
        <v>66</v>
      </c>
      <c r="R288" t="s">
        <v>132</v>
      </c>
      <c r="S288">
        <v>1</v>
      </c>
      <c r="T288">
        <v>488101</v>
      </c>
      <c r="V288" s="17">
        <v>8</v>
      </c>
      <c r="W288" t="s">
        <v>411</v>
      </c>
      <c r="Y288" s="14">
        <v>44635</v>
      </c>
      <c r="Z288" s="16">
        <v>21</v>
      </c>
      <c r="AA288" s="14">
        <v>44656</v>
      </c>
      <c r="AB288" s="14">
        <v>44623</v>
      </c>
      <c r="AC288">
        <v>25</v>
      </c>
      <c r="AD288" s="14">
        <v>44648</v>
      </c>
      <c r="AE288" s="14">
        <v>44651</v>
      </c>
      <c r="AF288">
        <v>25</v>
      </c>
      <c r="AG288" s="14">
        <v>44676</v>
      </c>
      <c r="AH288" s="14">
        <v>44701</v>
      </c>
      <c r="AI288">
        <v>20</v>
      </c>
      <c r="AJ288" s="14">
        <v>44721</v>
      </c>
      <c r="AK288" s="16">
        <v>9</v>
      </c>
      <c r="AL288" s="14">
        <v>44966</v>
      </c>
      <c r="AM288" s="14">
        <v>45026</v>
      </c>
      <c r="AN288" s="15"/>
      <c r="AO288" s="15"/>
      <c r="AP288" s="15"/>
      <c r="AQ288" s="15"/>
      <c r="AR288" s="15"/>
      <c r="AS288" s="15">
        <v>1170000</v>
      </c>
      <c r="AT288" s="15"/>
      <c r="AU288" s="15"/>
      <c r="AV288" s="15">
        <v>22230000</v>
      </c>
      <c r="AW288" s="15"/>
      <c r="AX288" s="15"/>
      <c r="AY288" s="15"/>
      <c r="AZ288" s="15">
        <f t="shared" si="20"/>
        <v>23400000</v>
      </c>
      <c r="BA288" s="15">
        <f t="shared" si="21"/>
        <v>23400000</v>
      </c>
      <c r="BB288" t="str">
        <f t="shared" si="22"/>
        <v>OK</v>
      </c>
      <c r="BC288">
        <f t="shared" si="23"/>
        <v>2</v>
      </c>
    </row>
    <row r="289" spans="2:55" hidden="1">
      <c r="B289" t="s">
        <v>21</v>
      </c>
      <c r="D289" t="s">
        <v>345</v>
      </c>
      <c r="E289" t="s">
        <v>8</v>
      </c>
      <c r="F289" t="s">
        <v>160</v>
      </c>
      <c r="G289">
        <v>4881</v>
      </c>
      <c r="H289">
        <v>6</v>
      </c>
      <c r="I289" s="15">
        <v>5400000</v>
      </c>
      <c r="J289" s="15">
        <v>900000</v>
      </c>
      <c r="K289">
        <v>6</v>
      </c>
      <c r="M289" t="s">
        <v>128</v>
      </c>
      <c r="N289" t="s">
        <v>157</v>
      </c>
      <c r="O289" t="s">
        <v>130</v>
      </c>
      <c r="P289" t="s">
        <v>403</v>
      </c>
      <c r="Q289" t="s">
        <v>66</v>
      </c>
      <c r="R289" t="s">
        <v>132</v>
      </c>
      <c r="S289">
        <v>1</v>
      </c>
      <c r="T289">
        <v>488101</v>
      </c>
      <c r="V289" s="17">
        <v>8</v>
      </c>
      <c r="W289" t="s">
        <v>411</v>
      </c>
      <c r="Y289" s="14">
        <v>44635</v>
      </c>
      <c r="Z289" s="16">
        <v>21</v>
      </c>
      <c r="AA289" s="14">
        <v>44656</v>
      </c>
      <c r="AB289" s="14">
        <v>44623</v>
      </c>
      <c r="AC289">
        <v>25</v>
      </c>
      <c r="AD289" s="14">
        <v>44648</v>
      </c>
      <c r="AE289" s="14">
        <v>44651</v>
      </c>
      <c r="AF289">
        <v>25</v>
      </c>
      <c r="AG289" s="14">
        <v>44676</v>
      </c>
      <c r="AH289" s="14">
        <v>44701</v>
      </c>
      <c r="AI289">
        <v>20</v>
      </c>
      <c r="AJ289" s="14">
        <v>44721</v>
      </c>
      <c r="AK289" s="16">
        <v>9</v>
      </c>
      <c r="AL289" s="14">
        <v>44966</v>
      </c>
      <c r="AM289" s="14">
        <v>45026</v>
      </c>
      <c r="AN289" s="15"/>
      <c r="AO289" s="15"/>
      <c r="AP289" s="15"/>
      <c r="AQ289" s="15"/>
      <c r="AR289" s="15"/>
      <c r="AS289" s="15">
        <v>270000</v>
      </c>
      <c r="AT289" s="15"/>
      <c r="AU289" s="15"/>
      <c r="AV289" s="15">
        <v>5130000</v>
      </c>
      <c r="AW289" s="15"/>
      <c r="AX289" s="15"/>
      <c r="AY289" s="15"/>
      <c r="AZ289" s="15">
        <f t="shared" si="20"/>
        <v>5400000</v>
      </c>
      <c r="BA289" s="15">
        <f t="shared" si="21"/>
        <v>5400000</v>
      </c>
      <c r="BB289" t="str">
        <f t="shared" si="22"/>
        <v>OK</v>
      </c>
      <c r="BC289">
        <f t="shared" si="23"/>
        <v>2</v>
      </c>
    </row>
    <row r="290" spans="2:55" hidden="1">
      <c r="B290" t="s">
        <v>21</v>
      </c>
      <c r="D290" t="s">
        <v>345</v>
      </c>
      <c r="E290" t="s">
        <v>8</v>
      </c>
      <c r="F290" t="s">
        <v>160</v>
      </c>
      <c r="G290">
        <v>4881</v>
      </c>
      <c r="H290">
        <v>9</v>
      </c>
      <c r="I290" s="15">
        <v>8100000</v>
      </c>
      <c r="J290" s="15">
        <v>900000</v>
      </c>
      <c r="K290">
        <v>9</v>
      </c>
      <c r="M290" t="s">
        <v>128</v>
      </c>
      <c r="N290" t="s">
        <v>157</v>
      </c>
      <c r="O290" t="s">
        <v>130</v>
      </c>
      <c r="P290" t="s">
        <v>403</v>
      </c>
      <c r="Q290" t="s">
        <v>66</v>
      </c>
      <c r="R290" t="s">
        <v>132</v>
      </c>
      <c r="S290">
        <v>1</v>
      </c>
      <c r="T290">
        <v>488101</v>
      </c>
      <c r="V290" s="17">
        <v>8</v>
      </c>
      <c r="W290" t="s">
        <v>411</v>
      </c>
      <c r="Y290" s="14">
        <v>44635</v>
      </c>
      <c r="Z290" s="16">
        <v>21</v>
      </c>
      <c r="AA290" s="14">
        <v>44656</v>
      </c>
      <c r="AB290" s="14">
        <v>44623</v>
      </c>
      <c r="AC290">
        <v>25</v>
      </c>
      <c r="AD290" s="14">
        <v>44648</v>
      </c>
      <c r="AE290" s="14">
        <v>44651</v>
      </c>
      <c r="AF290">
        <v>25</v>
      </c>
      <c r="AG290" s="14">
        <v>44676</v>
      </c>
      <c r="AH290" s="14">
        <v>44701</v>
      </c>
      <c r="AI290">
        <v>20</v>
      </c>
      <c r="AJ290" s="14">
        <v>44721</v>
      </c>
      <c r="AK290" s="16">
        <v>9</v>
      </c>
      <c r="AL290" s="14">
        <v>44966</v>
      </c>
      <c r="AM290" s="14">
        <v>45026</v>
      </c>
      <c r="AN290" s="15"/>
      <c r="AO290" s="15"/>
      <c r="AP290" s="15"/>
      <c r="AQ290" s="15"/>
      <c r="AR290" s="15"/>
      <c r="AS290" s="15">
        <v>405000</v>
      </c>
      <c r="AT290" s="15"/>
      <c r="AU290" s="15"/>
      <c r="AV290" s="15">
        <v>7695000</v>
      </c>
      <c r="AW290" s="15"/>
      <c r="AX290" s="15"/>
      <c r="AY290" s="15"/>
      <c r="AZ290" s="15">
        <f t="shared" si="20"/>
        <v>8100000</v>
      </c>
      <c r="BA290" s="15">
        <f t="shared" si="21"/>
        <v>8100000</v>
      </c>
      <c r="BB290" t="str">
        <f t="shared" si="22"/>
        <v>OK</v>
      </c>
      <c r="BC290">
        <f t="shared" si="23"/>
        <v>2</v>
      </c>
    </row>
    <row r="291" spans="2:55" hidden="1">
      <c r="B291" t="s">
        <v>21</v>
      </c>
      <c r="D291" t="s">
        <v>345</v>
      </c>
      <c r="E291" t="s">
        <v>8</v>
      </c>
      <c r="F291" t="s">
        <v>160</v>
      </c>
      <c r="G291">
        <v>4881</v>
      </c>
      <c r="H291">
        <v>5</v>
      </c>
      <c r="I291" s="15">
        <v>4500000</v>
      </c>
      <c r="J291" s="15">
        <v>900000</v>
      </c>
      <c r="K291">
        <v>5</v>
      </c>
      <c r="M291" t="s">
        <v>128</v>
      </c>
      <c r="N291" t="s">
        <v>157</v>
      </c>
      <c r="O291" t="s">
        <v>130</v>
      </c>
      <c r="P291" t="s">
        <v>403</v>
      </c>
      <c r="Q291" t="s">
        <v>66</v>
      </c>
      <c r="R291" t="s">
        <v>132</v>
      </c>
      <c r="S291">
        <v>1</v>
      </c>
      <c r="T291">
        <v>488101</v>
      </c>
      <c r="V291" s="17">
        <v>8</v>
      </c>
      <c r="W291" t="s">
        <v>411</v>
      </c>
      <c r="Y291" s="14">
        <v>44635</v>
      </c>
      <c r="Z291" s="16">
        <v>21</v>
      </c>
      <c r="AA291" s="14">
        <v>44656</v>
      </c>
      <c r="AB291" s="14">
        <v>44623</v>
      </c>
      <c r="AC291">
        <v>25</v>
      </c>
      <c r="AD291" s="14">
        <v>44648</v>
      </c>
      <c r="AE291" s="14">
        <v>44651</v>
      </c>
      <c r="AF291">
        <v>25</v>
      </c>
      <c r="AG291" s="14">
        <v>44676</v>
      </c>
      <c r="AH291" s="14">
        <v>44701</v>
      </c>
      <c r="AI291">
        <v>20</v>
      </c>
      <c r="AJ291" s="14">
        <v>44721</v>
      </c>
      <c r="AK291" s="16">
        <v>9</v>
      </c>
      <c r="AL291" s="14">
        <v>44966</v>
      </c>
      <c r="AM291" s="14">
        <v>45026</v>
      </c>
      <c r="AN291" s="15"/>
      <c r="AO291" s="15"/>
      <c r="AP291" s="15"/>
      <c r="AQ291" s="15"/>
      <c r="AR291" s="15"/>
      <c r="AS291" s="15">
        <v>225000</v>
      </c>
      <c r="AT291" s="15"/>
      <c r="AU291" s="15"/>
      <c r="AV291" s="15">
        <v>4275000</v>
      </c>
      <c r="AW291" s="15"/>
      <c r="AX291" s="15"/>
      <c r="AY291" s="15"/>
      <c r="AZ291" s="15">
        <f t="shared" si="20"/>
        <v>4500000</v>
      </c>
      <c r="BA291" s="15">
        <f t="shared" si="21"/>
        <v>4500000</v>
      </c>
      <c r="BB291" t="str">
        <f t="shared" si="22"/>
        <v>OK</v>
      </c>
      <c r="BC291">
        <f t="shared" si="23"/>
        <v>2</v>
      </c>
    </row>
    <row r="292" spans="2:55" hidden="1">
      <c r="B292" t="s">
        <v>21</v>
      </c>
      <c r="D292" t="s">
        <v>345</v>
      </c>
      <c r="E292" t="s">
        <v>8</v>
      </c>
      <c r="F292" t="s">
        <v>160</v>
      </c>
      <c r="G292">
        <v>4881</v>
      </c>
      <c r="H292">
        <v>3</v>
      </c>
      <c r="I292" s="15">
        <v>2700000</v>
      </c>
      <c r="J292" s="15">
        <v>900000</v>
      </c>
      <c r="K292">
        <v>3</v>
      </c>
      <c r="M292" t="s">
        <v>128</v>
      </c>
      <c r="N292" t="s">
        <v>157</v>
      </c>
      <c r="O292" t="s">
        <v>130</v>
      </c>
      <c r="P292" t="s">
        <v>403</v>
      </c>
      <c r="Q292" t="s">
        <v>66</v>
      </c>
      <c r="R292" t="s">
        <v>132</v>
      </c>
      <c r="S292">
        <v>1</v>
      </c>
      <c r="T292">
        <v>488101</v>
      </c>
      <c r="V292" s="17">
        <v>8</v>
      </c>
      <c r="W292" t="s">
        <v>411</v>
      </c>
      <c r="Y292" s="14">
        <v>44635</v>
      </c>
      <c r="Z292" s="16">
        <v>21</v>
      </c>
      <c r="AA292" s="14">
        <v>44656</v>
      </c>
      <c r="AB292" s="14">
        <v>44623</v>
      </c>
      <c r="AC292">
        <v>25</v>
      </c>
      <c r="AD292" s="14">
        <v>44648</v>
      </c>
      <c r="AE292" s="14">
        <v>44651</v>
      </c>
      <c r="AF292">
        <v>25</v>
      </c>
      <c r="AG292" s="14">
        <v>44676</v>
      </c>
      <c r="AH292" s="14">
        <v>44701</v>
      </c>
      <c r="AI292">
        <v>20</v>
      </c>
      <c r="AJ292" s="14">
        <v>44721</v>
      </c>
      <c r="AK292" s="16">
        <v>9</v>
      </c>
      <c r="AL292" s="14">
        <v>44966</v>
      </c>
      <c r="AM292" s="14">
        <v>45026</v>
      </c>
      <c r="AN292" s="15"/>
      <c r="AO292" s="15"/>
      <c r="AP292" s="15"/>
      <c r="AQ292" s="15"/>
      <c r="AR292" s="15"/>
      <c r="AS292" s="15">
        <v>135000</v>
      </c>
      <c r="AT292" s="15"/>
      <c r="AU292" s="15"/>
      <c r="AV292" s="15">
        <v>2565000</v>
      </c>
      <c r="AW292" s="15"/>
      <c r="AX292" s="15"/>
      <c r="AY292" s="15"/>
      <c r="AZ292" s="15">
        <f t="shared" si="20"/>
        <v>2700000</v>
      </c>
      <c r="BA292" s="15">
        <f t="shared" si="21"/>
        <v>2700000</v>
      </c>
      <c r="BB292" t="str">
        <f t="shared" si="22"/>
        <v>OK</v>
      </c>
      <c r="BC292">
        <f t="shared" si="23"/>
        <v>2</v>
      </c>
    </row>
    <row r="293" spans="2:55" hidden="1">
      <c r="B293" t="s">
        <v>21</v>
      </c>
      <c r="C293" t="s">
        <v>382</v>
      </c>
      <c r="D293" t="s">
        <v>345</v>
      </c>
      <c r="E293" t="s">
        <v>8</v>
      </c>
      <c r="F293" t="s">
        <v>160</v>
      </c>
      <c r="G293">
        <v>4881</v>
      </c>
      <c r="H293">
        <v>7</v>
      </c>
      <c r="I293" s="15">
        <v>6300000</v>
      </c>
      <c r="J293" s="15">
        <v>900000</v>
      </c>
      <c r="K293">
        <v>7</v>
      </c>
      <c r="M293" t="s">
        <v>128</v>
      </c>
      <c r="N293" t="s">
        <v>157</v>
      </c>
      <c r="O293" t="s">
        <v>130</v>
      </c>
      <c r="P293" t="s">
        <v>403</v>
      </c>
      <c r="Q293" t="s">
        <v>66</v>
      </c>
      <c r="R293" t="s">
        <v>132</v>
      </c>
      <c r="S293">
        <v>1</v>
      </c>
      <c r="T293">
        <v>488101</v>
      </c>
      <c r="V293" s="17">
        <v>8</v>
      </c>
      <c r="W293" t="s">
        <v>411</v>
      </c>
      <c r="Y293" s="14">
        <v>44635</v>
      </c>
      <c r="Z293" s="16">
        <v>21</v>
      </c>
      <c r="AA293" s="14">
        <v>44656</v>
      </c>
      <c r="AB293" s="14">
        <v>44623</v>
      </c>
      <c r="AC293">
        <v>25</v>
      </c>
      <c r="AD293" s="14">
        <v>44648</v>
      </c>
      <c r="AE293" s="14">
        <v>44651</v>
      </c>
      <c r="AF293">
        <v>25</v>
      </c>
      <c r="AG293" s="14">
        <v>44676</v>
      </c>
      <c r="AH293" s="14">
        <v>44701</v>
      </c>
      <c r="AI293">
        <v>20</v>
      </c>
      <c r="AJ293" s="14">
        <v>44721</v>
      </c>
      <c r="AK293" s="16">
        <v>9</v>
      </c>
      <c r="AL293" s="14">
        <v>44966</v>
      </c>
      <c r="AM293" s="14">
        <v>45026</v>
      </c>
      <c r="AN293" s="15"/>
      <c r="AO293" s="15"/>
      <c r="AP293" s="15"/>
      <c r="AQ293" s="15"/>
      <c r="AR293" s="15"/>
      <c r="AS293" s="15">
        <v>315000</v>
      </c>
      <c r="AT293" s="15"/>
      <c r="AU293" s="15"/>
      <c r="AV293" s="15">
        <v>5985000</v>
      </c>
      <c r="AW293" s="15"/>
      <c r="AX293" s="15"/>
      <c r="AY293" s="15"/>
      <c r="AZ293" s="15">
        <f t="shared" si="20"/>
        <v>6300000</v>
      </c>
      <c r="BA293" s="15">
        <f t="shared" si="21"/>
        <v>6300000</v>
      </c>
      <c r="BB293" t="str">
        <f t="shared" si="22"/>
        <v>OK</v>
      </c>
      <c r="BC293">
        <f t="shared" si="23"/>
        <v>2</v>
      </c>
    </row>
    <row r="294" spans="2:55" hidden="1">
      <c r="B294" t="s">
        <v>21</v>
      </c>
      <c r="C294" t="s">
        <v>380</v>
      </c>
      <c r="D294" t="s">
        <v>401</v>
      </c>
      <c r="E294" t="s">
        <v>8</v>
      </c>
      <c r="F294" t="s">
        <v>160</v>
      </c>
      <c r="G294">
        <v>4881</v>
      </c>
      <c r="H294">
        <v>25</v>
      </c>
      <c r="I294" s="15">
        <v>22500000</v>
      </c>
      <c r="J294" s="15">
        <v>900000</v>
      </c>
      <c r="K294">
        <v>25</v>
      </c>
      <c r="M294" t="s">
        <v>128</v>
      </c>
      <c r="N294" t="s">
        <v>157</v>
      </c>
      <c r="O294" t="s">
        <v>130</v>
      </c>
      <c r="P294" t="s">
        <v>403</v>
      </c>
      <c r="Q294" t="s">
        <v>66</v>
      </c>
      <c r="R294" t="s">
        <v>132</v>
      </c>
      <c r="S294">
        <v>1</v>
      </c>
      <c r="T294">
        <v>488101</v>
      </c>
      <c r="V294" s="17">
        <v>9</v>
      </c>
      <c r="W294" t="s">
        <v>412</v>
      </c>
      <c r="Y294" s="14">
        <v>44635</v>
      </c>
      <c r="Z294" s="16">
        <v>21</v>
      </c>
      <c r="AA294" s="14">
        <v>44656</v>
      </c>
      <c r="AB294" s="14">
        <v>44623</v>
      </c>
      <c r="AC294">
        <v>25</v>
      </c>
      <c r="AD294" s="14">
        <v>44648</v>
      </c>
      <c r="AE294" s="14">
        <v>44651</v>
      </c>
      <c r="AF294">
        <v>25</v>
      </c>
      <c r="AG294" s="14">
        <v>44676</v>
      </c>
      <c r="AH294" s="14">
        <v>44701</v>
      </c>
      <c r="AI294">
        <v>20</v>
      </c>
      <c r="AJ294" s="14">
        <v>44721</v>
      </c>
      <c r="AK294" s="16">
        <v>9</v>
      </c>
      <c r="AL294" s="14">
        <v>44966</v>
      </c>
      <c r="AM294" s="14">
        <v>45026</v>
      </c>
      <c r="AN294" s="15"/>
      <c r="AO294" s="15"/>
      <c r="AP294" s="15"/>
      <c r="AQ294" s="15"/>
      <c r="AR294" s="15"/>
      <c r="AS294" s="15">
        <v>1125000</v>
      </c>
      <c r="AT294" s="15"/>
      <c r="AU294" s="15"/>
      <c r="AV294" s="15">
        <v>21375000</v>
      </c>
      <c r="AW294" s="15"/>
      <c r="AX294" s="15"/>
      <c r="AY294" s="15"/>
      <c r="AZ294" s="15">
        <f t="shared" si="20"/>
        <v>22500000</v>
      </c>
      <c r="BA294" s="15">
        <f t="shared" si="21"/>
        <v>22500000</v>
      </c>
      <c r="BB294" t="str">
        <f t="shared" si="22"/>
        <v>OK</v>
      </c>
      <c r="BC294">
        <f t="shared" si="23"/>
        <v>2</v>
      </c>
    </row>
    <row r="295" spans="2:55" hidden="1">
      <c r="B295" t="s">
        <v>21</v>
      </c>
      <c r="C295" t="s">
        <v>356</v>
      </c>
      <c r="D295" t="s">
        <v>401</v>
      </c>
      <c r="E295" t="s">
        <v>8</v>
      </c>
      <c r="F295" t="s">
        <v>160</v>
      </c>
      <c r="G295">
        <v>4881</v>
      </c>
      <c r="H295">
        <v>7</v>
      </c>
      <c r="I295" s="15">
        <v>6300000</v>
      </c>
      <c r="J295" s="15">
        <v>900000</v>
      </c>
      <c r="K295">
        <v>7</v>
      </c>
      <c r="M295" t="s">
        <v>128</v>
      </c>
      <c r="N295" t="s">
        <v>157</v>
      </c>
      <c r="O295" t="s">
        <v>130</v>
      </c>
      <c r="P295" t="s">
        <v>403</v>
      </c>
      <c r="Q295" t="s">
        <v>66</v>
      </c>
      <c r="R295" t="s">
        <v>132</v>
      </c>
      <c r="S295">
        <v>1</v>
      </c>
      <c r="T295">
        <v>488101</v>
      </c>
      <c r="V295" s="17">
        <v>9</v>
      </c>
      <c r="W295" t="s">
        <v>412</v>
      </c>
      <c r="Y295" s="14">
        <v>44635</v>
      </c>
      <c r="Z295" s="16">
        <v>21</v>
      </c>
      <c r="AA295" s="14">
        <v>44656</v>
      </c>
      <c r="AB295" s="14">
        <v>44623</v>
      </c>
      <c r="AC295">
        <v>25</v>
      </c>
      <c r="AD295" s="14">
        <v>44648</v>
      </c>
      <c r="AE295" s="14">
        <v>44651</v>
      </c>
      <c r="AF295">
        <v>25</v>
      </c>
      <c r="AG295" s="14">
        <v>44676</v>
      </c>
      <c r="AH295" s="14">
        <v>44701</v>
      </c>
      <c r="AI295">
        <v>20</v>
      </c>
      <c r="AJ295" s="14">
        <v>44721</v>
      </c>
      <c r="AK295" s="16">
        <v>9</v>
      </c>
      <c r="AL295" s="14">
        <v>44966</v>
      </c>
      <c r="AM295" s="14">
        <v>45026</v>
      </c>
      <c r="AN295" s="15"/>
      <c r="AO295" s="15"/>
      <c r="AP295" s="15"/>
      <c r="AQ295" s="15"/>
      <c r="AR295" s="15"/>
      <c r="AS295" s="15">
        <v>315000</v>
      </c>
      <c r="AT295" s="15"/>
      <c r="AU295" s="15"/>
      <c r="AV295" s="15">
        <v>5985000</v>
      </c>
      <c r="AW295" s="15"/>
      <c r="AX295" s="15"/>
      <c r="AY295" s="15"/>
      <c r="AZ295" s="15">
        <f t="shared" si="20"/>
        <v>6300000</v>
      </c>
      <c r="BA295" s="15">
        <f t="shared" si="21"/>
        <v>6300000</v>
      </c>
      <c r="BB295" t="str">
        <f t="shared" si="22"/>
        <v>OK</v>
      </c>
      <c r="BC295">
        <f t="shared" si="23"/>
        <v>2</v>
      </c>
    </row>
    <row r="296" spans="2:55" hidden="1">
      <c r="B296" t="s">
        <v>21</v>
      </c>
      <c r="C296" t="s">
        <v>359</v>
      </c>
      <c r="D296" t="s">
        <v>401</v>
      </c>
      <c r="E296" t="s">
        <v>8</v>
      </c>
      <c r="F296" t="s">
        <v>160</v>
      </c>
      <c r="G296">
        <v>4881</v>
      </c>
      <c r="H296">
        <v>5</v>
      </c>
      <c r="I296" s="15">
        <v>4500000</v>
      </c>
      <c r="J296" s="15">
        <v>900000</v>
      </c>
      <c r="K296">
        <v>5</v>
      </c>
      <c r="M296" t="s">
        <v>128</v>
      </c>
      <c r="N296" t="s">
        <v>157</v>
      </c>
      <c r="O296" t="s">
        <v>130</v>
      </c>
      <c r="P296" t="s">
        <v>403</v>
      </c>
      <c r="Q296" t="s">
        <v>66</v>
      </c>
      <c r="R296" t="s">
        <v>132</v>
      </c>
      <c r="S296">
        <v>1</v>
      </c>
      <c r="T296">
        <v>488101</v>
      </c>
      <c r="V296" s="17">
        <v>9</v>
      </c>
      <c r="W296" t="s">
        <v>412</v>
      </c>
      <c r="Y296" s="14">
        <v>44635</v>
      </c>
      <c r="Z296" s="16">
        <v>21</v>
      </c>
      <c r="AA296" s="14">
        <v>44656</v>
      </c>
      <c r="AB296" s="14">
        <v>44623</v>
      </c>
      <c r="AC296">
        <v>25</v>
      </c>
      <c r="AD296" s="14">
        <v>44648</v>
      </c>
      <c r="AE296" s="14">
        <v>44651</v>
      </c>
      <c r="AF296">
        <v>25</v>
      </c>
      <c r="AG296" s="14">
        <v>44676</v>
      </c>
      <c r="AH296" s="14">
        <v>44701</v>
      </c>
      <c r="AI296">
        <v>20</v>
      </c>
      <c r="AJ296" s="14">
        <v>44721</v>
      </c>
      <c r="AK296" s="16">
        <v>9</v>
      </c>
      <c r="AL296" s="14">
        <v>44966</v>
      </c>
      <c r="AM296" s="14">
        <v>45026</v>
      </c>
      <c r="AN296" s="15"/>
      <c r="AO296" s="15"/>
      <c r="AP296" s="15"/>
      <c r="AQ296" s="15"/>
      <c r="AR296" s="15"/>
      <c r="AS296" s="15">
        <v>225000</v>
      </c>
      <c r="AT296" s="15"/>
      <c r="AU296" s="15"/>
      <c r="AV296" s="15">
        <v>4275000</v>
      </c>
      <c r="AW296" s="15"/>
      <c r="AX296" s="15"/>
      <c r="AY296" s="15"/>
      <c r="AZ296" s="15">
        <f t="shared" si="20"/>
        <v>4500000</v>
      </c>
      <c r="BA296" s="15">
        <f t="shared" si="21"/>
        <v>4500000</v>
      </c>
      <c r="BB296" t="str">
        <f t="shared" si="22"/>
        <v>OK</v>
      </c>
      <c r="BC296">
        <f t="shared" si="23"/>
        <v>2</v>
      </c>
    </row>
    <row r="297" spans="2:55" hidden="1">
      <c r="B297" t="s">
        <v>21</v>
      </c>
      <c r="C297" t="s">
        <v>381</v>
      </c>
      <c r="D297" t="s">
        <v>401</v>
      </c>
      <c r="E297" t="s">
        <v>8</v>
      </c>
      <c r="F297" t="s">
        <v>160</v>
      </c>
      <c r="G297">
        <v>4881</v>
      </c>
      <c r="H297">
        <v>8</v>
      </c>
      <c r="I297" s="15">
        <v>7200000</v>
      </c>
      <c r="J297" s="15">
        <v>900000</v>
      </c>
      <c r="K297">
        <v>8</v>
      </c>
      <c r="M297" t="s">
        <v>128</v>
      </c>
      <c r="N297" t="s">
        <v>157</v>
      </c>
      <c r="O297" t="s">
        <v>130</v>
      </c>
      <c r="P297" t="s">
        <v>403</v>
      </c>
      <c r="Q297" t="s">
        <v>66</v>
      </c>
      <c r="R297" t="s">
        <v>132</v>
      </c>
      <c r="S297">
        <v>1</v>
      </c>
      <c r="T297">
        <v>488101</v>
      </c>
      <c r="V297" s="17">
        <v>9</v>
      </c>
      <c r="W297" t="s">
        <v>412</v>
      </c>
      <c r="Y297" s="14">
        <v>44635</v>
      </c>
      <c r="Z297" s="16">
        <v>21</v>
      </c>
      <c r="AA297" s="14">
        <v>44656</v>
      </c>
      <c r="AB297" s="14">
        <v>44623</v>
      </c>
      <c r="AC297">
        <v>25</v>
      </c>
      <c r="AD297" s="14">
        <v>44648</v>
      </c>
      <c r="AE297" s="14">
        <v>44651</v>
      </c>
      <c r="AF297">
        <v>25</v>
      </c>
      <c r="AG297" s="14">
        <v>44676</v>
      </c>
      <c r="AH297" s="14">
        <v>44701</v>
      </c>
      <c r="AI297">
        <v>20</v>
      </c>
      <c r="AJ297" s="14">
        <v>44721</v>
      </c>
      <c r="AK297" s="16">
        <v>9</v>
      </c>
      <c r="AL297" s="14">
        <v>44966</v>
      </c>
      <c r="AM297" s="14">
        <v>45026</v>
      </c>
      <c r="AN297" s="15"/>
      <c r="AO297" s="15"/>
      <c r="AP297" s="15"/>
      <c r="AQ297" s="15"/>
      <c r="AR297" s="15"/>
      <c r="AS297" s="15">
        <v>360000</v>
      </c>
      <c r="AT297" s="15"/>
      <c r="AU297" s="15"/>
      <c r="AV297" s="15">
        <v>6840000</v>
      </c>
      <c r="AW297" s="15"/>
      <c r="AX297" s="15"/>
      <c r="AY297" s="15"/>
      <c r="AZ297" s="15">
        <f t="shared" si="20"/>
        <v>7200000</v>
      </c>
      <c r="BA297" s="15">
        <f t="shared" si="21"/>
        <v>7200000</v>
      </c>
      <c r="BB297" t="str">
        <f t="shared" si="22"/>
        <v>OK</v>
      </c>
      <c r="BC297">
        <f t="shared" si="23"/>
        <v>2</v>
      </c>
    </row>
    <row r="298" spans="2:55" hidden="1">
      <c r="B298" t="s">
        <v>21</v>
      </c>
      <c r="C298" t="s">
        <v>170</v>
      </c>
      <c r="D298" t="s">
        <v>413</v>
      </c>
      <c r="E298" t="s">
        <v>8</v>
      </c>
      <c r="F298" t="s">
        <v>172</v>
      </c>
      <c r="G298">
        <v>4889</v>
      </c>
      <c r="H298">
        <v>120</v>
      </c>
      <c r="I298" s="15">
        <v>80000000</v>
      </c>
      <c r="J298" s="15">
        <v>666667</v>
      </c>
      <c r="K298">
        <v>120</v>
      </c>
      <c r="M298" t="s">
        <v>151</v>
      </c>
      <c r="N298" s="17" t="s">
        <v>157</v>
      </c>
      <c r="O298" t="s">
        <v>130</v>
      </c>
      <c r="P298" t="s">
        <v>414</v>
      </c>
      <c r="Q298" t="s">
        <v>64</v>
      </c>
      <c r="R298" t="s">
        <v>132</v>
      </c>
      <c r="S298">
        <v>4</v>
      </c>
      <c r="T298">
        <v>488904</v>
      </c>
      <c r="V298" s="17">
        <v>1</v>
      </c>
      <c r="W298" t="s">
        <v>415</v>
      </c>
      <c r="Y298" s="14"/>
      <c r="AA298" s="14" t="s">
        <v>134</v>
      </c>
      <c r="AB298" s="14">
        <v>44811</v>
      </c>
      <c r="AC298">
        <v>15</v>
      </c>
      <c r="AD298" s="14">
        <v>44826</v>
      </c>
      <c r="AE298" s="14">
        <v>44831</v>
      </c>
      <c r="AF298">
        <v>15</v>
      </c>
      <c r="AG298" s="14">
        <v>44846</v>
      </c>
      <c r="AH298" s="14">
        <v>44838</v>
      </c>
      <c r="AI298">
        <v>20</v>
      </c>
      <c r="AJ298" s="14">
        <v>44858</v>
      </c>
      <c r="AK298" s="16">
        <v>6</v>
      </c>
      <c r="AL298" s="14">
        <v>45040</v>
      </c>
      <c r="AM298" s="14">
        <v>45100</v>
      </c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>
        <v>80000000</v>
      </c>
      <c r="AY298" s="15"/>
      <c r="AZ298" s="15">
        <f t="shared" si="20"/>
        <v>80000000</v>
      </c>
      <c r="BA298" s="15">
        <f t="shared" si="21"/>
        <v>80000000</v>
      </c>
      <c r="BB298" t="str">
        <f t="shared" si="22"/>
        <v>OK</v>
      </c>
      <c r="BC298">
        <f t="shared" si="23"/>
        <v>1</v>
      </c>
    </row>
    <row r="299" spans="2:55" hidden="1">
      <c r="B299" t="s">
        <v>21</v>
      </c>
      <c r="C299" t="s">
        <v>170</v>
      </c>
      <c r="D299" t="s">
        <v>416</v>
      </c>
      <c r="E299" t="s">
        <v>8</v>
      </c>
      <c r="F299" t="s">
        <v>264</v>
      </c>
      <c r="G299">
        <v>4891</v>
      </c>
      <c r="H299">
        <v>20</v>
      </c>
      <c r="I299" s="15">
        <v>28300000</v>
      </c>
      <c r="J299" s="15">
        <v>1415000</v>
      </c>
      <c r="K299">
        <v>20</v>
      </c>
      <c r="M299" t="s">
        <v>128</v>
      </c>
      <c r="N299" s="17" t="s">
        <v>265</v>
      </c>
      <c r="O299" t="s">
        <v>130</v>
      </c>
      <c r="P299" t="s">
        <v>417</v>
      </c>
      <c r="Q299" t="s">
        <v>64</v>
      </c>
      <c r="R299" t="s">
        <v>132</v>
      </c>
      <c r="S299">
        <v>3</v>
      </c>
      <c r="T299">
        <v>489103</v>
      </c>
      <c r="V299" s="17">
        <v>1</v>
      </c>
      <c r="W299" t="s">
        <v>418</v>
      </c>
      <c r="Y299" s="14"/>
      <c r="AA299" s="14"/>
      <c r="AB299" s="14">
        <v>44643</v>
      </c>
      <c r="AC299">
        <v>25</v>
      </c>
      <c r="AD299" s="14">
        <v>44668</v>
      </c>
      <c r="AE299" s="14">
        <v>44672</v>
      </c>
      <c r="AF299">
        <v>25</v>
      </c>
      <c r="AG299" s="14">
        <v>44697</v>
      </c>
      <c r="AH299" s="14">
        <v>44708</v>
      </c>
      <c r="AI299">
        <v>20</v>
      </c>
      <c r="AJ299" s="14">
        <v>44728</v>
      </c>
      <c r="AK299" s="16">
        <v>6</v>
      </c>
      <c r="AL299" s="14">
        <v>44911</v>
      </c>
      <c r="AM299" s="14">
        <v>44971</v>
      </c>
      <c r="AN299" s="15"/>
      <c r="AO299" s="15"/>
      <c r="AP299" s="15"/>
      <c r="AQ299" s="15"/>
      <c r="AR299" s="15"/>
      <c r="AS299" s="15"/>
      <c r="AT299" s="15">
        <v>1415000</v>
      </c>
      <c r="AU299" s="15"/>
      <c r="AV299" s="15"/>
      <c r="AW299" s="15">
        <v>26885000</v>
      </c>
      <c r="AX299" s="15"/>
      <c r="AY299" s="15"/>
      <c r="AZ299" s="15">
        <f t="shared" si="20"/>
        <v>28300000</v>
      </c>
      <c r="BA299" s="15">
        <f t="shared" si="21"/>
        <v>28300000</v>
      </c>
      <c r="BB299" t="str">
        <f t="shared" si="22"/>
        <v>OK</v>
      </c>
      <c r="BC299">
        <f t="shared" si="23"/>
        <v>2</v>
      </c>
    </row>
    <row r="300" spans="2:55" hidden="1">
      <c r="B300" t="s">
        <v>21</v>
      </c>
      <c r="C300" t="s">
        <v>170</v>
      </c>
      <c r="D300" t="s">
        <v>345</v>
      </c>
      <c r="E300" t="s">
        <v>8</v>
      </c>
      <c r="F300" t="s">
        <v>264</v>
      </c>
      <c r="G300">
        <v>4891</v>
      </c>
      <c r="H300">
        <v>20</v>
      </c>
      <c r="I300" s="15">
        <v>28300000</v>
      </c>
      <c r="J300" s="15">
        <v>1415000</v>
      </c>
      <c r="K300">
        <v>20</v>
      </c>
      <c r="M300" t="s">
        <v>128</v>
      </c>
      <c r="N300" s="17" t="s">
        <v>265</v>
      </c>
      <c r="O300" t="s">
        <v>130</v>
      </c>
      <c r="P300" t="s">
        <v>417</v>
      </c>
      <c r="Q300" t="s">
        <v>64</v>
      </c>
      <c r="R300" t="s">
        <v>132</v>
      </c>
      <c r="S300">
        <v>3</v>
      </c>
      <c r="T300">
        <v>489103</v>
      </c>
      <c r="V300" s="17">
        <v>2</v>
      </c>
      <c r="W300" t="s">
        <v>419</v>
      </c>
      <c r="Y300" s="14"/>
      <c r="AA300" s="14"/>
      <c r="AB300" s="14">
        <v>44643</v>
      </c>
      <c r="AC300">
        <v>25</v>
      </c>
      <c r="AD300" s="14">
        <v>44668</v>
      </c>
      <c r="AE300" s="14">
        <v>44672</v>
      </c>
      <c r="AF300">
        <v>25</v>
      </c>
      <c r="AG300" s="14">
        <v>44697</v>
      </c>
      <c r="AH300" s="14">
        <v>44708</v>
      </c>
      <c r="AI300">
        <v>20</v>
      </c>
      <c r="AJ300" s="14">
        <v>44728</v>
      </c>
      <c r="AK300" s="16">
        <v>6</v>
      </c>
      <c r="AL300" s="14">
        <v>44911</v>
      </c>
      <c r="AM300" s="14">
        <v>44971</v>
      </c>
      <c r="AN300" s="15"/>
      <c r="AO300" s="15"/>
      <c r="AP300" s="15"/>
      <c r="AQ300" s="15"/>
      <c r="AR300" s="15"/>
      <c r="AS300" s="15"/>
      <c r="AT300" s="15">
        <v>1415000</v>
      </c>
      <c r="AU300" s="15"/>
      <c r="AV300" s="15"/>
      <c r="AW300" s="15">
        <v>26885000</v>
      </c>
      <c r="AX300" s="15"/>
      <c r="AY300" s="15"/>
      <c r="AZ300" s="15">
        <f t="shared" si="20"/>
        <v>28300000</v>
      </c>
      <c r="BA300" s="15">
        <f t="shared" si="21"/>
        <v>28300000</v>
      </c>
      <c r="BB300" t="str">
        <f t="shared" si="22"/>
        <v>OK</v>
      </c>
      <c r="BC300">
        <f t="shared" si="23"/>
        <v>2</v>
      </c>
    </row>
    <row r="301" spans="2:55" hidden="1">
      <c r="B301" t="s">
        <v>21</v>
      </c>
      <c r="C301" t="s">
        <v>384</v>
      </c>
      <c r="D301" t="s">
        <v>384</v>
      </c>
      <c r="E301" t="s">
        <v>9</v>
      </c>
      <c r="F301" t="s">
        <v>175</v>
      </c>
      <c r="G301">
        <v>5811</v>
      </c>
      <c r="H301">
        <v>90</v>
      </c>
      <c r="I301" s="15">
        <v>72000000</v>
      </c>
      <c r="J301" s="15">
        <v>800000</v>
      </c>
      <c r="K301">
        <v>90</v>
      </c>
      <c r="M301" t="s">
        <v>151</v>
      </c>
      <c r="N301" s="17" t="s">
        <v>157</v>
      </c>
      <c r="O301" t="s">
        <v>130</v>
      </c>
      <c r="P301" t="s">
        <v>420</v>
      </c>
      <c r="Q301" t="s">
        <v>66</v>
      </c>
      <c r="R301" t="s">
        <v>132</v>
      </c>
      <c r="T301">
        <v>5811</v>
      </c>
      <c r="V301" s="17">
        <v>1</v>
      </c>
      <c r="W301" t="s">
        <v>421</v>
      </c>
      <c r="Y301" s="14">
        <v>44635</v>
      </c>
      <c r="Z301" s="16">
        <v>21</v>
      </c>
      <c r="AA301" s="14">
        <v>44656</v>
      </c>
      <c r="AB301" s="14">
        <v>44587</v>
      </c>
      <c r="AC301">
        <v>25</v>
      </c>
      <c r="AD301" s="14">
        <v>44612</v>
      </c>
      <c r="AE301" s="14">
        <v>44620</v>
      </c>
      <c r="AF301">
        <v>25</v>
      </c>
      <c r="AG301" s="14">
        <v>44645</v>
      </c>
      <c r="AH301" s="14">
        <v>44648</v>
      </c>
      <c r="AI301">
        <v>20</v>
      </c>
      <c r="AJ301" s="14">
        <v>44668</v>
      </c>
      <c r="AK301" s="16">
        <v>9</v>
      </c>
      <c r="AL301" s="14">
        <v>44943</v>
      </c>
      <c r="AM301" s="14">
        <v>45003</v>
      </c>
      <c r="AN301" s="15"/>
      <c r="AO301" s="15"/>
      <c r="AP301" s="15"/>
      <c r="AQ301" s="15">
        <v>3600000</v>
      </c>
      <c r="AR301" s="15"/>
      <c r="AS301" s="15">
        <v>68400000</v>
      </c>
      <c r="AT301" s="15"/>
      <c r="AU301" s="15"/>
      <c r="AV301" s="15"/>
      <c r="AW301" s="15"/>
      <c r="AX301" s="15"/>
      <c r="AY301" s="15"/>
      <c r="AZ301" s="15">
        <f t="shared" si="20"/>
        <v>72000000</v>
      </c>
      <c r="BA301" s="15">
        <f t="shared" si="21"/>
        <v>72000000</v>
      </c>
      <c r="BB301" t="str">
        <f t="shared" si="22"/>
        <v>OK</v>
      </c>
      <c r="BC301">
        <f t="shared" si="23"/>
        <v>2</v>
      </c>
    </row>
    <row r="302" spans="2:55" hidden="1">
      <c r="B302" t="s">
        <v>21</v>
      </c>
      <c r="C302" t="s">
        <v>391</v>
      </c>
      <c r="D302" t="s">
        <v>384</v>
      </c>
      <c r="E302" t="s">
        <v>9</v>
      </c>
      <c r="F302" t="s">
        <v>175</v>
      </c>
      <c r="G302">
        <v>5811</v>
      </c>
      <c r="H302">
        <v>8</v>
      </c>
      <c r="I302" s="15">
        <v>6400000</v>
      </c>
      <c r="J302" s="15">
        <v>800000</v>
      </c>
      <c r="K302">
        <v>8</v>
      </c>
      <c r="M302" t="s">
        <v>151</v>
      </c>
      <c r="N302" s="17" t="s">
        <v>157</v>
      </c>
      <c r="O302" t="s">
        <v>130</v>
      </c>
      <c r="P302" t="s">
        <v>420</v>
      </c>
      <c r="Q302" t="s">
        <v>66</v>
      </c>
      <c r="R302" t="s">
        <v>132</v>
      </c>
      <c r="T302">
        <v>5811</v>
      </c>
      <c r="V302" s="17">
        <v>1</v>
      </c>
      <c r="W302" t="s">
        <v>421</v>
      </c>
      <c r="Y302" s="14">
        <v>44635</v>
      </c>
      <c r="Z302" s="16">
        <v>21</v>
      </c>
      <c r="AA302" s="14">
        <v>44656</v>
      </c>
      <c r="AB302" s="14">
        <v>44587</v>
      </c>
      <c r="AC302">
        <v>25</v>
      </c>
      <c r="AD302" s="14">
        <v>44612</v>
      </c>
      <c r="AE302" s="14">
        <v>44620</v>
      </c>
      <c r="AF302">
        <v>25</v>
      </c>
      <c r="AG302" s="14">
        <v>44645</v>
      </c>
      <c r="AH302" s="14">
        <v>44648</v>
      </c>
      <c r="AI302">
        <v>20</v>
      </c>
      <c r="AJ302" s="14">
        <v>44668</v>
      </c>
      <c r="AK302" s="16">
        <v>9</v>
      </c>
      <c r="AL302" s="14">
        <v>44943</v>
      </c>
      <c r="AM302" s="14">
        <v>45003</v>
      </c>
      <c r="AN302" s="15"/>
      <c r="AO302" s="15"/>
      <c r="AP302" s="15"/>
      <c r="AQ302" s="15">
        <v>320000</v>
      </c>
      <c r="AR302" s="15"/>
      <c r="AS302" s="15">
        <v>6080000</v>
      </c>
      <c r="AT302" s="15"/>
      <c r="AU302" s="15"/>
      <c r="AV302" s="15"/>
      <c r="AW302" s="15"/>
      <c r="AX302" s="15"/>
      <c r="AY302" s="15"/>
      <c r="AZ302" s="15">
        <f t="shared" si="20"/>
        <v>6400000</v>
      </c>
      <c r="BA302" s="15">
        <f t="shared" si="21"/>
        <v>6400000</v>
      </c>
      <c r="BB302" t="str">
        <f t="shared" si="22"/>
        <v>OK</v>
      </c>
      <c r="BC302">
        <f t="shared" si="23"/>
        <v>2</v>
      </c>
    </row>
    <row r="303" spans="2:55" hidden="1">
      <c r="B303" t="s">
        <v>21</v>
      </c>
      <c r="C303" t="s">
        <v>373</v>
      </c>
      <c r="D303" t="s">
        <v>383</v>
      </c>
      <c r="E303" t="s">
        <v>9</v>
      </c>
      <c r="F303" t="s">
        <v>175</v>
      </c>
      <c r="G303">
        <v>5811</v>
      </c>
      <c r="H303">
        <v>80</v>
      </c>
      <c r="I303" s="15">
        <v>64000000</v>
      </c>
      <c r="J303" s="15">
        <v>800000</v>
      </c>
      <c r="K303">
        <v>80</v>
      </c>
      <c r="M303" t="s">
        <v>151</v>
      </c>
      <c r="N303" s="17" t="s">
        <v>157</v>
      </c>
      <c r="O303" t="s">
        <v>130</v>
      </c>
      <c r="P303" t="s">
        <v>420</v>
      </c>
      <c r="Q303" t="s">
        <v>66</v>
      </c>
      <c r="R303" t="s">
        <v>132</v>
      </c>
      <c r="T303">
        <v>5811</v>
      </c>
      <c r="V303" s="17">
        <v>1</v>
      </c>
      <c r="W303" t="s">
        <v>421</v>
      </c>
      <c r="Y303" s="14">
        <v>44635</v>
      </c>
      <c r="Z303" s="16">
        <v>21</v>
      </c>
      <c r="AA303" s="14">
        <v>44656</v>
      </c>
      <c r="AB303" s="14">
        <v>44587</v>
      </c>
      <c r="AC303">
        <v>25</v>
      </c>
      <c r="AD303" s="14">
        <v>44612</v>
      </c>
      <c r="AE303" s="14">
        <v>44620</v>
      </c>
      <c r="AF303">
        <v>25</v>
      </c>
      <c r="AG303" s="14">
        <v>44645</v>
      </c>
      <c r="AH303" s="14">
        <v>44648</v>
      </c>
      <c r="AI303">
        <v>20</v>
      </c>
      <c r="AJ303" s="14">
        <v>44668</v>
      </c>
      <c r="AK303" s="16">
        <v>9</v>
      </c>
      <c r="AL303" s="14">
        <v>44943</v>
      </c>
      <c r="AM303" s="14">
        <v>45003</v>
      </c>
      <c r="AN303" s="15"/>
      <c r="AO303" s="15"/>
      <c r="AP303" s="15"/>
      <c r="AQ303" s="15">
        <v>3200000</v>
      </c>
      <c r="AR303" s="15"/>
      <c r="AS303" s="15">
        <v>60800000</v>
      </c>
      <c r="AT303" s="15"/>
      <c r="AU303" s="15"/>
      <c r="AV303" s="15"/>
      <c r="AW303" s="15"/>
      <c r="AX303" s="15"/>
      <c r="AY303" s="15"/>
      <c r="AZ303" s="15">
        <f t="shared" si="20"/>
        <v>64000000</v>
      </c>
      <c r="BA303" s="15">
        <f t="shared" si="21"/>
        <v>64000000</v>
      </c>
      <c r="BB303" t="str">
        <f t="shared" si="22"/>
        <v>OK</v>
      </c>
      <c r="BC303">
        <f t="shared" si="23"/>
        <v>2</v>
      </c>
    </row>
    <row r="304" spans="2:55" hidden="1">
      <c r="B304" t="s">
        <v>21</v>
      </c>
      <c r="C304" t="s">
        <v>422</v>
      </c>
      <c r="D304" t="s">
        <v>383</v>
      </c>
      <c r="E304" t="s">
        <v>9</v>
      </c>
      <c r="F304" t="s">
        <v>175</v>
      </c>
      <c r="G304">
        <v>5811</v>
      </c>
      <c r="H304">
        <v>8</v>
      </c>
      <c r="I304" s="15">
        <v>6400000</v>
      </c>
      <c r="J304" s="15">
        <v>800000</v>
      </c>
      <c r="K304">
        <v>8</v>
      </c>
      <c r="M304" t="s">
        <v>151</v>
      </c>
      <c r="N304" s="17" t="s">
        <v>157</v>
      </c>
      <c r="O304" t="s">
        <v>130</v>
      </c>
      <c r="P304" t="s">
        <v>420</v>
      </c>
      <c r="Q304" t="s">
        <v>66</v>
      </c>
      <c r="R304" t="s">
        <v>132</v>
      </c>
      <c r="T304">
        <v>5811</v>
      </c>
      <c r="V304" s="17">
        <v>1</v>
      </c>
      <c r="W304" t="s">
        <v>421</v>
      </c>
      <c r="Y304" s="14">
        <v>44635</v>
      </c>
      <c r="Z304" s="16">
        <v>21</v>
      </c>
      <c r="AA304" s="14">
        <v>44656</v>
      </c>
      <c r="AB304" s="14">
        <v>44587</v>
      </c>
      <c r="AC304">
        <v>25</v>
      </c>
      <c r="AD304" s="14">
        <v>44612</v>
      </c>
      <c r="AE304" s="14">
        <v>44620</v>
      </c>
      <c r="AF304">
        <v>25</v>
      </c>
      <c r="AG304" s="14">
        <v>44645</v>
      </c>
      <c r="AH304" s="14">
        <v>44648</v>
      </c>
      <c r="AI304">
        <v>20</v>
      </c>
      <c r="AJ304" s="14">
        <v>44668</v>
      </c>
      <c r="AK304" s="16">
        <v>9</v>
      </c>
      <c r="AL304" s="14">
        <v>44943</v>
      </c>
      <c r="AM304" s="14">
        <v>45003</v>
      </c>
      <c r="AN304" s="15"/>
      <c r="AO304" s="15"/>
      <c r="AP304" s="15"/>
      <c r="AQ304" s="15">
        <v>320000</v>
      </c>
      <c r="AR304" s="15"/>
      <c r="AS304" s="15">
        <v>6080000</v>
      </c>
      <c r="AT304" s="15"/>
      <c r="AU304" s="15"/>
      <c r="AV304" s="15"/>
      <c r="AW304" s="15"/>
      <c r="AX304" s="15"/>
      <c r="AY304" s="15"/>
      <c r="AZ304" s="15">
        <f t="shared" si="20"/>
        <v>6400000</v>
      </c>
      <c r="BA304" s="15">
        <f t="shared" si="21"/>
        <v>6400000</v>
      </c>
      <c r="BB304" t="str">
        <f t="shared" si="22"/>
        <v>OK</v>
      </c>
      <c r="BC304">
        <f t="shared" si="23"/>
        <v>2</v>
      </c>
    </row>
    <row r="305" spans="2:55" hidden="1">
      <c r="B305" t="s">
        <v>21</v>
      </c>
      <c r="C305" t="s">
        <v>389</v>
      </c>
      <c r="D305" t="s">
        <v>385</v>
      </c>
      <c r="E305" t="s">
        <v>9</v>
      </c>
      <c r="F305" t="s">
        <v>175</v>
      </c>
      <c r="G305">
        <v>5811</v>
      </c>
      <c r="H305">
        <v>40</v>
      </c>
      <c r="I305" s="15">
        <v>32000000</v>
      </c>
      <c r="J305" s="15">
        <v>800000</v>
      </c>
      <c r="K305">
        <v>40</v>
      </c>
      <c r="M305" t="s">
        <v>151</v>
      </c>
      <c r="N305" s="17" t="s">
        <v>157</v>
      </c>
      <c r="O305" t="s">
        <v>130</v>
      </c>
      <c r="P305" t="s">
        <v>420</v>
      </c>
      <c r="Q305" t="s">
        <v>66</v>
      </c>
      <c r="R305" t="s">
        <v>132</v>
      </c>
      <c r="T305">
        <v>5811</v>
      </c>
      <c r="V305" s="17">
        <v>1</v>
      </c>
      <c r="W305" t="s">
        <v>421</v>
      </c>
      <c r="Y305" s="14">
        <v>44635</v>
      </c>
      <c r="Z305" s="16">
        <v>21</v>
      </c>
      <c r="AA305" s="14">
        <v>44656</v>
      </c>
      <c r="AB305" s="14">
        <v>44587</v>
      </c>
      <c r="AC305">
        <v>25</v>
      </c>
      <c r="AD305" s="14">
        <v>44612</v>
      </c>
      <c r="AE305" s="14">
        <v>44620</v>
      </c>
      <c r="AF305">
        <v>25</v>
      </c>
      <c r="AG305" s="14">
        <v>44645</v>
      </c>
      <c r="AH305" s="14">
        <v>44648</v>
      </c>
      <c r="AI305">
        <v>20</v>
      </c>
      <c r="AJ305" s="14">
        <v>44668</v>
      </c>
      <c r="AK305" s="16">
        <v>9</v>
      </c>
      <c r="AL305" s="14">
        <v>44943</v>
      </c>
      <c r="AM305" s="14">
        <v>45003</v>
      </c>
      <c r="AN305" s="15"/>
      <c r="AO305" s="15"/>
      <c r="AP305" s="15"/>
      <c r="AQ305" s="15">
        <v>1600000</v>
      </c>
      <c r="AR305" s="15"/>
      <c r="AS305" s="15">
        <v>30400000</v>
      </c>
      <c r="AT305" s="15"/>
      <c r="AU305" s="15"/>
      <c r="AV305" s="15"/>
      <c r="AW305" s="15"/>
      <c r="AX305" s="15"/>
      <c r="AY305" s="15"/>
      <c r="AZ305" s="15">
        <f t="shared" si="20"/>
        <v>32000000</v>
      </c>
      <c r="BA305" s="15">
        <f t="shared" si="21"/>
        <v>32000000</v>
      </c>
      <c r="BB305" t="str">
        <f t="shared" si="22"/>
        <v>OK</v>
      </c>
      <c r="BC305">
        <f t="shared" si="23"/>
        <v>2</v>
      </c>
    </row>
    <row r="306" spans="2:55" hidden="1">
      <c r="B306" t="s">
        <v>21</v>
      </c>
      <c r="C306" t="s">
        <v>390</v>
      </c>
      <c r="D306" t="s">
        <v>385</v>
      </c>
      <c r="E306" t="s">
        <v>9</v>
      </c>
      <c r="F306" t="s">
        <v>175</v>
      </c>
      <c r="G306">
        <v>5811</v>
      </c>
      <c r="H306">
        <v>31</v>
      </c>
      <c r="I306" s="15">
        <v>24800000</v>
      </c>
      <c r="J306" s="15">
        <v>800000</v>
      </c>
      <c r="K306">
        <v>31</v>
      </c>
      <c r="M306" t="s">
        <v>151</v>
      </c>
      <c r="N306" s="17" t="s">
        <v>157</v>
      </c>
      <c r="O306" t="s">
        <v>130</v>
      </c>
      <c r="P306" t="s">
        <v>420</v>
      </c>
      <c r="Q306" t="s">
        <v>66</v>
      </c>
      <c r="R306" t="s">
        <v>132</v>
      </c>
      <c r="T306">
        <v>5811</v>
      </c>
      <c r="V306" s="17">
        <v>1</v>
      </c>
      <c r="W306" t="s">
        <v>421</v>
      </c>
      <c r="Y306" s="14">
        <v>44635</v>
      </c>
      <c r="Z306" s="16">
        <v>21</v>
      </c>
      <c r="AA306" s="14">
        <v>44656</v>
      </c>
      <c r="AB306" s="14">
        <v>44587</v>
      </c>
      <c r="AC306">
        <v>25</v>
      </c>
      <c r="AD306" s="14">
        <v>44612</v>
      </c>
      <c r="AE306" s="14">
        <v>44620</v>
      </c>
      <c r="AF306">
        <v>25</v>
      </c>
      <c r="AG306" s="14">
        <v>44645</v>
      </c>
      <c r="AH306" s="14">
        <v>44648</v>
      </c>
      <c r="AI306">
        <v>20</v>
      </c>
      <c r="AJ306" s="14">
        <v>44668</v>
      </c>
      <c r="AK306" s="16">
        <v>9</v>
      </c>
      <c r="AL306" s="14">
        <v>44943</v>
      </c>
      <c r="AM306" s="14">
        <v>45003</v>
      </c>
      <c r="AN306" s="15"/>
      <c r="AO306" s="15"/>
      <c r="AP306" s="15"/>
      <c r="AQ306" s="15">
        <v>1240000</v>
      </c>
      <c r="AR306" s="15"/>
      <c r="AS306" s="15">
        <v>23560000</v>
      </c>
      <c r="AT306" s="15"/>
      <c r="AU306" s="15"/>
      <c r="AV306" s="15"/>
      <c r="AW306" s="15"/>
      <c r="AX306" s="15"/>
      <c r="AY306" s="15"/>
      <c r="AZ306" s="15">
        <f t="shared" si="20"/>
        <v>24800000</v>
      </c>
      <c r="BA306" s="15">
        <f t="shared" si="21"/>
        <v>24800000</v>
      </c>
      <c r="BB306" t="str">
        <f t="shared" si="22"/>
        <v>OK</v>
      </c>
      <c r="BC306">
        <f t="shared" si="23"/>
        <v>2</v>
      </c>
    </row>
    <row r="307" spans="2:55" hidden="1">
      <c r="B307" t="s">
        <v>21</v>
      </c>
      <c r="C307" t="s">
        <v>360</v>
      </c>
      <c r="D307" t="s">
        <v>385</v>
      </c>
      <c r="E307" t="s">
        <v>9</v>
      </c>
      <c r="F307" t="s">
        <v>175</v>
      </c>
      <c r="G307">
        <v>5811</v>
      </c>
      <c r="H307">
        <v>15</v>
      </c>
      <c r="I307" s="15">
        <v>12000000</v>
      </c>
      <c r="J307" s="15">
        <v>800000</v>
      </c>
      <c r="K307">
        <v>15</v>
      </c>
      <c r="M307" t="s">
        <v>151</v>
      </c>
      <c r="N307" s="17" t="s">
        <v>157</v>
      </c>
      <c r="O307" t="s">
        <v>130</v>
      </c>
      <c r="P307" t="s">
        <v>420</v>
      </c>
      <c r="Q307" t="s">
        <v>66</v>
      </c>
      <c r="R307" t="s">
        <v>132</v>
      </c>
      <c r="T307">
        <v>5811</v>
      </c>
      <c r="V307" s="17">
        <v>1</v>
      </c>
      <c r="W307" t="s">
        <v>421</v>
      </c>
      <c r="Y307" s="14">
        <v>44635</v>
      </c>
      <c r="Z307" s="16">
        <v>21</v>
      </c>
      <c r="AA307" s="14">
        <v>44656</v>
      </c>
      <c r="AB307" s="14">
        <v>44587</v>
      </c>
      <c r="AC307">
        <v>25</v>
      </c>
      <c r="AD307" s="14">
        <v>44612</v>
      </c>
      <c r="AE307" s="14">
        <v>44620</v>
      </c>
      <c r="AF307">
        <v>25</v>
      </c>
      <c r="AG307" s="14">
        <v>44645</v>
      </c>
      <c r="AH307" s="14">
        <v>44648</v>
      </c>
      <c r="AI307">
        <v>20</v>
      </c>
      <c r="AJ307" s="14">
        <v>44668</v>
      </c>
      <c r="AK307" s="16">
        <v>9</v>
      </c>
      <c r="AL307" s="14">
        <v>44943</v>
      </c>
      <c r="AM307" s="14">
        <v>45003</v>
      </c>
      <c r="AN307" s="15"/>
      <c r="AO307" s="15"/>
      <c r="AP307" s="15"/>
      <c r="AQ307" s="15">
        <v>600000</v>
      </c>
      <c r="AR307" s="15"/>
      <c r="AS307" s="15">
        <v>11400000</v>
      </c>
      <c r="AT307" s="15"/>
      <c r="AU307" s="15"/>
      <c r="AV307" s="15"/>
      <c r="AW307" s="15"/>
      <c r="AX307" s="15"/>
      <c r="AY307" s="15"/>
      <c r="AZ307" s="15">
        <f t="shared" si="20"/>
        <v>12000000</v>
      </c>
      <c r="BA307" s="15">
        <f t="shared" si="21"/>
        <v>12000000</v>
      </c>
      <c r="BB307" t="str">
        <f t="shared" si="22"/>
        <v>OK</v>
      </c>
      <c r="BC307">
        <f t="shared" si="23"/>
        <v>2</v>
      </c>
    </row>
    <row r="308" spans="2:55" hidden="1">
      <c r="B308" t="s">
        <v>21</v>
      </c>
      <c r="C308" t="s">
        <v>363</v>
      </c>
      <c r="D308" t="s">
        <v>385</v>
      </c>
      <c r="E308" t="s">
        <v>9</v>
      </c>
      <c r="F308" t="s">
        <v>175</v>
      </c>
      <c r="G308">
        <v>5811</v>
      </c>
      <c r="H308">
        <v>8</v>
      </c>
      <c r="I308" s="15">
        <v>6400000</v>
      </c>
      <c r="J308" s="15">
        <v>800000</v>
      </c>
      <c r="K308">
        <v>8</v>
      </c>
      <c r="M308" t="s">
        <v>151</v>
      </c>
      <c r="N308" s="17" t="s">
        <v>157</v>
      </c>
      <c r="O308" t="s">
        <v>130</v>
      </c>
      <c r="P308" t="s">
        <v>420</v>
      </c>
      <c r="Q308" t="s">
        <v>66</v>
      </c>
      <c r="R308" t="s">
        <v>132</v>
      </c>
      <c r="T308">
        <v>5811</v>
      </c>
      <c r="V308" s="17">
        <v>1</v>
      </c>
      <c r="W308" t="s">
        <v>421</v>
      </c>
      <c r="Y308" s="14">
        <v>44635</v>
      </c>
      <c r="Z308" s="16">
        <v>21</v>
      </c>
      <c r="AA308" s="14">
        <v>44656</v>
      </c>
      <c r="AB308" s="14">
        <v>44587</v>
      </c>
      <c r="AC308">
        <v>25</v>
      </c>
      <c r="AD308" s="14">
        <v>44612</v>
      </c>
      <c r="AE308" s="14">
        <v>44620</v>
      </c>
      <c r="AF308">
        <v>25</v>
      </c>
      <c r="AG308" s="14">
        <v>44645</v>
      </c>
      <c r="AH308" s="14">
        <v>44648</v>
      </c>
      <c r="AI308">
        <v>20</v>
      </c>
      <c r="AJ308" s="14">
        <v>44668</v>
      </c>
      <c r="AK308" s="16">
        <v>9</v>
      </c>
      <c r="AL308" s="14">
        <v>44943</v>
      </c>
      <c r="AM308" s="14">
        <v>45003</v>
      </c>
      <c r="AN308" s="15"/>
      <c r="AO308" s="15"/>
      <c r="AP308" s="15"/>
      <c r="AQ308" s="15">
        <v>320000</v>
      </c>
      <c r="AR308" s="15"/>
      <c r="AS308" s="15">
        <v>6080000</v>
      </c>
      <c r="AT308" s="15"/>
      <c r="AU308" s="15"/>
      <c r="AV308" s="15"/>
      <c r="AW308" s="15"/>
      <c r="AX308" s="15"/>
      <c r="AY308" s="15"/>
      <c r="AZ308" s="15">
        <f t="shared" si="20"/>
        <v>6400000</v>
      </c>
      <c r="BA308" s="15">
        <f t="shared" si="21"/>
        <v>6400000</v>
      </c>
      <c r="BB308" t="str">
        <f t="shared" si="22"/>
        <v>OK</v>
      </c>
      <c r="BC308">
        <f t="shared" si="23"/>
        <v>2</v>
      </c>
    </row>
    <row r="309" spans="2:55" hidden="1">
      <c r="B309" t="s">
        <v>21</v>
      </c>
      <c r="C309" t="s">
        <v>423</v>
      </c>
      <c r="D309" t="s">
        <v>353</v>
      </c>
      <c r="E309" t="s">
        <v>9</v>
      </c>
      <c r="F309" t="s">
        <v>175</v>
      </c>
      <c r="G309">
        <v>5811</v>
      </c>
      <c r="H309">
        <v>4</v>
      </c>
      <c r="I309" s="15">
        <v>3200000</v>
      </c>
      <c r="J309" s="15">
        <v>800000</v>
      </c>
      <c r="K309">
        <v>4</v>
      </c>
      <c r="M309" t="s">
        <v>151</v>
      </c>
      <c r="N309" s="17" t="s">
        <v>157</v>
      </c>
      <c r="O309" t="s">
        <v>130</v>
      </c>
      <c r="P309" t="s">
        <v>420</v>
      </c>
      <c r="Q309" t="s">
        <v>66</v>
      </c>
      <c r="R309" t="s">
        <v>132</v>
      </c>
      <c r="T309">
        <v>5811</v>
      </c>
      <c r="V309" s="17">
        <v>1</v>
      </c>
      <c r="W309" t="s">
        <v>421</v>
      </c>
      <c r="Y309" s="14">
        <v>44635</v>
      </c>
      <c r="Z309" s="16">
        <v>21</v>
      </c>
      <c r="AA309" s="14">
        <v>44656</v>
      </c>
      <c r="AB309" s="14">
        <v>44587</v>
      </c>
      <c r="AC309">
        <v>25</v>
      </c>
      <c r="AD309" s="14">
        <v>44612</v>
      </c>
      <c r="AE309" s="14">
        <v>44620</v>
      </c>
      <c r="AF309">
        <v>25</v>
      </c>
      <c r="AG309" s="14">
        <v>44645</v>
      </c>
      <c r="AH309" s="14">
        <v>44648</v>
      </c>
      <c r="AI309">
        <v>20</v>
      </c>
      <c r="AJ309" s="14">
        <v>44668</v>
      </c>
      <c r="AK309" s="16">
        <v>9</v>
      </c>
      <c r="AL309" s="14">
        <v>44943</v>
      </c>
      <c r="AM309" s="14">
        <v>45003</v>
      </c>
      <c r="AN309" s="15"/>
      <c r="AO309" s="15"/>
      <c r="AP309" s="15"/>
      <c r="AQ309" s="15">
        <v>160000</v>
      </c>
      <c r="AR309" s="15"/>
      <c r="AS309" s="15">
        <v>3040000</v>
      </c>
      <c r="AT309" s="15"/>
      <c r="AU309" s="15"/>
      <c r="AV309" s="15"/>
      <c r="AW309" s="15"/>
      <c r="AX309" s="15"/>
      <c r="AY309" s="15"/>
      <c r="AZ309" s="15">
        <f t="shared" si="20"/>
        <v>3200000</v>
      </c>
      <c r="BA309" s="15">
        <f t="shared" si="21"/>
        <v>3200000</v>
      </c>
      <c r="BB309" t="str">
        <f t="shared" si="22"/>
        <v>OK</v>
      </c>
      <c r="BC309">
        <f t="shared" si="23"/>
        <v>2</v>
      </c>
    </row>
    <row r="310" spans="2:55" hidden="1">
      <c r="B310" t="s">
        <v>21</v>
      </c>
      <c r="C310" t="s">
        <v>352</v>
      </c>
      <c r="D310" t="s">
        <v>353</v>
      </c>
      <c r="E310" t="s">
        <v>9</v>
      </c>
      <c r="F310" t="s">
        <v>175</v>
      </c>
      <c r="G310">
        <v>5811</v>
      </c>
      <c r="H310">
        <v>27</v>
      </c>
      <c r="I310" s="15">
        <v>21600000</v>
      </c>
      <c r="J310" s="15">
        <v>800000</v>
      </c>
      <c r="K310">
        <v>27</v>
      </c>
      <c r="M310" t="s">
        <v>151</v>
      </c>
      <c r="N310" s="17" t="s">
        <v>157</v>
      </c>
      <c r="O310" t="s">
        <v>130</v>
      </c>
      <c r="P310" t="s">
        <v>420</v>
      </c>
      <c r="Q310" t="s">
        <v>66</v>
      </c>
      <c r="R310" t="s">
        <v>132</v>
      </c>
      <c r="T310">
        <v>5811</v>
      </c>
      <c r="V310" s="17">
        <v>1</v>
      </c>
      <c r="W310" t="s">
        <v>421</v>
      </c>
      <c r="Y310" s="14">
        <v>44635</v>
      </c>
      <c r="Z310" s="16">
        <v>21</v>
      </c>
      <c r="AA310" s="14">
        <v>44656</v>
      </c>
      <c r="AB310" s="14">
        <v>44587</v>
      </c>
      <c r="AC310">
        <v>25</v>
      </c>
      <c r="AD310" s="14">
        <v>44612</v>
      </c>
      <c r="AE310" s="14">
        <v>44620</v>
      </c>
      <c r="AF310">
        <v>25</v>
      </c>
      <c r="AG310" s="14">
        <v>44645</v>
      </c>
      <c r="AH310" s="14">
        <v>44648</v>
      </c>
      <c r="AI310">
        <v>20</v>
      </c>
      <c r="AJ310" s="14">
        <v>44668</v>
      </c>
      <c r="AK310" s="16">
        <v>9</v>
      </c>
      <c r="AL310" s="14">
        <v>44943</v>
      </c>
      <c r="AM310" s="14">
        <v>45003</v>
      </c>
      <c r="AN310" s="15"/>
      <c r="AO310" s="15"/>
      <c r="AP310" s="15"/>
      <c r="AQ310" s="15">
        <v>1080000</v>
      </c>
      <c r="AR310" s="15"/>
      <c r="AS310" s="15">
        <v>20520000</v>
      </c>
      <c r="AT310" s="15"/>
      <c r="AU310" s="15"/>
      <c r="AV310" s="15"/>
      <c r="AW310" s="15"/>
      <c r="AX310" s="15"/>
      <c r="AY310" s="15"/>
      <c r="AZ310" s="15">
        <f t="shared" si="20"/>
        <v>21600000</v>
      </c>
      <c r="BA310" s="15">
        <f t="shared" si="21"/>
        <v>21600000</v>
      </c>
      <c r="BB310" t="str">
        <f t="shared" si="22"/>
        <v>OK</v>
      </c>
      <c r="BC310">
        <f t="shared" si="23"/>
        <v>2</v>
      </c>
    </row>
    <row r="311" spans="2:55" hidden="1">
      <c r="B311" t="s">
        <v>21</v>
      </c>
      <c r="C311" t="s">
        <v>424</v>
      </c>
      <c r="D311" t="s">
        <v>353</v>
      </c>
      <c r="E311" t="s">
        <v>9</v>
      </c>
      <c r="F311" t="s">
        <v>175</v>
      </c>
      <c r="G311">
        <v>5811</v>
      </c>
      <c r="H311">
        <v>7</v>
      </c>
      <c r="I311" s="15">
        <v>5600000</v>
      </c>
      <c r="J311" s="15">
        <v>800000</v>
      </c>
      <c r="K311">
        <v>7</v>
      </c>
      <c r="M311" t="s">
        <v>151</v>
      </c>
      <c r="N311" s="17" t="s">
        <v>157</v>
      </c>
      <c r="O311" t="s">
        <v>130</v>
      </c>
      <c r="P311" t="s">
        <v>420</v>
      </c>
      <c r="Q311" t="s">
        <v>66</v>
      </c>
      <c r="R311" t="s">
        <v>132</v>
      </c>
      <c r="T311">
        <v>5811</v>
      </c>
      <c r="V311" s="17">
        <v>1</v>
      </c>
      <c r="W311" t="s">
        <v>421</v>
      </c>
      <c r="Y311" s="14">
        <v>44635</v>
      </c>
      <c r="Z311" s="16">
        <v>21</v>
      </c>
      <c r="AA311" s="14">
        <v>44656</v>
      </c>
      <c r="AB311" s="14">
        <v>44587</v>
      </c>
      <c r="AC311">
        <v>25</v>
      </c>
      <c r="AD311" s="14">
        <v>44612</v>
      </c>
      <c r="AE311" s="14">
        <v>44620</v>
      </c>
      <c r="AF311">
        <v>25</v>
      </c>
      <c r="AG311" s="14">
        <v>44645</v>
      </c>
      <c r="AH311" s="14">
        <v>44648</v>
      </c>
      <c r="AI311">
        <v>20</v>
      </c>
      <c r="AJ311" s="14">
        <v>44668</v>
      </c>
      <c r="AK311" s="16">
        <v>9</v>
      </c>
      <c r="AL311" s="14">
        <v>44943</v>
      </c>
      <c r="AM311" s="14">
        <v>45003</v>
      </c>
      <c r="AN311" s="15"/>
      <c r="AO311" s="15"/>
      <c r="AP311" s="15"/>
      <c r="AQ311" s="15">
        <v>280000</v>
      </c>
      <c r="AR311" s="15"/>
      <c r="AS311" s="15">
        <v>5320000</v>
      </c>
      <c r="AT311" s="15"/>
      <c r="AU311" s="15"/>
      <c r="AV311" s="15"/>
      <c r="AW311" s="15"/>
      <c r="AX311" s="15"/>
      <c r="AY311" s="15"/>
      <c r="AZ311" s="15">
        <f t="shared" si="20"/>
        <v>5600000</v>
      </c>
      <c r="BA311" s="15">
        <f t="shared" si="21"/>
        <v>5600000</v>
      </c>
      <c r="BB311" t="str">
        <f t="shared" si="22"/>
        <v>OK</v>
      </c>
      <c r="BC311">
        <f t="shared" si="23"/>
        <v>2</v>
      </c>
    </row>
    <row r="312" spans="2:55" hidden="1">
      <c r="B312" t="s">
        <v>21</v>
      </c>
      <c r="C312" t="s">
        <v>425</v>
      </c>
      <c r="D312" t="s">
        <v>353</v>
      </c>
      <c r="E312" t="s">
        <v>9</v>
      </c>
      <c r="F312" t="s">
        <v>175</v>
      </c>
      <c r="G312">
        <v>5811</v>
      </c>
      <c r="H312">
        <v>5</v>
      </c>
      <c r="I312" s="15">
        <v>4000000</v>
      </c>
      <c r="J312" s="15">
        <v>800000</v>
      </c>
      <c r="K312">
        <v>5</v>
      </c>
      <c r="M312" t="s">
        <v>151</v>
      </c>
      <c r="N312" s="17" t="s">
        <v>157</v>
      </c>
      <c r="O312" t="s">
        <v>130</v>
      </c>
      <c r="P312" t="s">
        <v>420</v>
      </c>
      <c r="Q312" t="s">
        <v>66</v>
      </c>
      <c r="R312" t="s">
        <v>132</v>
      </c>
      <c r="T312">
        <v>5811</v>
      </c>
      <c r="V312" s="17">
        <v>1</v>
      </c>
      <c r="W312" t="s">
        <v>421</v>
      </c>
      <c r="Y312" s="14">
        <v>44635</v>
      </c>
      <c r="Z312" s="16">
        <v>21</v>
      </c>
      <c r="AA312" s="14">
        <v>44656</v>
      </c>
      <c r="AB312" s="14">
        <v>44587</v>
      </c>
      <c r="AC312">
        <v>25</v>
      </c>
      <c r="AD312" s="14">
        <v>44612</v>
      </c>
      <c r="AE312" s="14">
        <v>44620</v>
      </c>
      <c r="AF312">
        <v>25</v>
      </c>
      <c r="AG312" s="14">
        <v>44645</v>
      </c>
      <c r="AH312" s="14">
        <v>44648</v>
      </c>
      <c r="AI312">
        <v>20</v>
      </c>
      <c r="AJ312" s="14">
        <v>44668</v>
      </c>
      <c r="AK312" s="16">
        <v>9</v>
      </c>
      <c r="AL312" s="14">
        <v>44943</v>
      </c>
      <c r="AM312" s="14">
        <v>45003</v>
      </c>
      <c r="AN312" s="15"/>
      <c r="AO312" s="15"/>
      <c r="AP312" s="15"/>
      <c r="AQ312" s="15">
        <v>200000</v>
      </c>
      <c r="AR312" s="15"/>
      <c r="AS312" s="15">
        <v>3800000</v>
      </c>
      <c r="AT312" s="15"/>
      <c r="AU312" s="15"/>
      <c r="AV312" s="15"/>
      <c r="AW312" s="15"/>
      <c r="AX312" s="15"/>
      <c r="AY312" s="15"/>
      <c r="AZ312" s="15">
        <f t="shared" si="20"/>
        <v>4000000</v>
      </c>
      <c r="BA312" s="15">
        <f t="shared" si="21"/>
        <v>4000000</v>
      </c>
      <c r="BB312" t="str">
        <f t="shared" si="22"/>
        <v>OK</v>
      </c>
      <c r="BC312">
        <f t="shared" si="23"/>
        <v>2</v>
      </c>
    </row>
    <row r="313" spans="2:55" hidden="1">
      <c r="B313" t="s">
        <v>21</v>
      </c>
      <c r="C313" t="s">
        <v>355</v>
      </c>
      <c r="D313" t="s">
        <v>353</v>
      </c>
      <c r="E313" t="s">
        <v>9</v>
      </c>
      <c r="F313" t="s">
        <v>175</v>
      </c>
      <c r="G313">
        <v>5811</v>
      </c>
      <c r="H313">
        <v>7</v>
      </c>
      <c r="I313" s="15">
        <v>5600000</v>
      </c>
      <c r="J313" s="15">
        <v>800000</v>
      </c>
      <c r="K313">
        <v>7</v>
      </c>
      <c r="M313" t="s">
        <v>151</v>
      </c>
      <c r="N313" s="17" t="s">
        <v>157</v>
      </c>
      <c r="O313" t="s">
        <v>130</v>
      </c>
      <c r="P313" t="s">
        <v>420</v>
      </c>
      <c r="Q313" t="s">
        <v>66</v>
      </c>
      <c r="R313" t="s">
        <v>132</v>
      </c>
      <c r="T313">
        <v>5811</v>
      </c>
      <c r="V313" s="17">
        <v>1</v>
      </c>
      <c r="W313" t="s">
        <v>421</v>
      </c>
      <c r="Y313" s="14">
        <v>44635</v>
      </c>
      <c r="Z313" s="16">
        <v>21</v>
      </c>
      <c r="AA313" s="14">
        <v>44656</v>
      </c>
      <c r="AB313" s="14">
        <v>44587</v>
      </c>
      <c r="AC313">
        <v>25</v>
      </c>
      <c r="AD313" s="14">
        <v>44612</v>
      </c>
      <c r="AE313" s="14">
        <v>44620</v>
      </c>
      <c r="AF313">
        <v>25</v>
      </c>
      <c r="AG313" s="14">
        <v>44645</v>
      </c>
      <c r="AH313" s="14">
        <v>44648</v>
      </c>
      <c r="AI313">
        <v>20</v>
      </c>
      <c r="AJ313" s="14">
        <v>44668</v>
      </c>
      <c r="AK313" s="16">
        <v>9</v>
      </c>
      <c r="AL313" s="14">
        <v>44943</v>
      </c>
      <c r="AM313" s="14">
        <v>45003</v>
      </c>
      <c r="AN313" s="15"/>
      <c r="AO313" s="15"/>
      <c r="AP313" s="15"/>
      <c r="AQ313" s="15">
        <v>280000</v>
      </c>
      <c r="AR313" s="15"/>
      <c r="AS313" s="15">
        <v>5320000</v>
      </c>
      <c r="AT313" s="15"/>
      <c r="AU313" s="15"/>
      <c r="AV313" s="15"/>
      <c r="AW313" s="15"/>
      <c r="AX313" s="15"/>
      <c r="AY313" s="15"/>
      <c r="AZ313" s="15">
        <f t="shared" si="20"/>
        <v>5600000</v>
      </c>
      <c r="BA313" s="15">
        <f t="shared" si="21"/>
        <v>5600000</v>
      </c>
      <c r="BB313" t="str">
        <f t="shared" si="22"/>
        <v>OK</v>
      </c>
      <c r="BC313">
        <f t="shared" si="23"/>
        <v>2</v>
      </c>
    </row>
    <row r="314" spans="2:55" hidden="1">
      <c r="B314" t="s">
        <v>21</v>
      </c>
      <c r="C314" t="s">
        <v>426</v>
      </c>
      <c r="D314" t="s">
        <v>353</v>
      </c>
      <c r="E314" t="s">
        <v>9</v>
      </c>
      <c r="F314" t="s">
        <v>175</v>
      </c>
      <c r="G314">
        <v>5811</v>
      </c>
      <c r="H314">
        <v>4</v>
      </c>
      <c r="I314" s="15">
        <v>3200000</v>
      </c>
      <c r="J314" s="15">
        <v>800000</v>
      </c>
      <c r="K314">
        <v>4</v>
      </c>
      <c r="M314" t="s">
        <v>151</v>
      </c>
      <c r="N314" s="17" t="s">
        <v>157</v>
      </c>
      <c r="O314" t="s">
        <v>130</v>
      </c>
      <c r="P314" t="s">
        <v>420</v>
      </c>
      <c r="Q314" t="s">
        <v>66</v>
      </c>
      <c r="R314" t="s">
        <v>132</v>
      </c>
      <c r="T314">
        <v>5811</v>
      </c>
      <c r="V314" s="17">
        <v>1</v>
      </c>
      <c r="W314" t="s">
        <v>421</v>
      </c>
      <c r="Y314" s="14">
        <v>44635</v>
      </c>
      <c r="Z314" s="16">
        <v>21</v>
      </c>
      <c r="AA314" s="14">
        <v>44656</v>
      </c>
      <c r="AB314" s="14">
        <v>44587</v>
      </c>
      <c r="AC314">
        <v>25</v>
      </c>
      <c r="AD314" s="14">
        <v>44612</v>
      </c>
      <c r="AE314" s="14">
        <v>44620</v>
      </c>
      <c r="AF314">
        <v>25</v>
      </c>
      <c r="AG314" s="14">
        <v>44645</v>
      </c>
      <c r="AH314" s="14">
        <v>44648</v>
      </c>
      <c r="AI314">
        <v>20</v>
      </c>
      <c r="AJ314" s="14">
        <v>44668</v>
      </c>
      <c r="AK314" s="16">
        <v>9</v>
      </c>
      <c r="AL314" s="14">
        <v>44943</v>
      </c>
      <c r="AM314" s="14">
        <v>45003</v>
      </c>
      <c r="AN314" s="15"/>
      <c r="AO314" s="15"/>
      <c r="AP314" s="15"/>
      <c r="AQ314" s="15">
        <v>160000</v>
      </c>
      <c r="AR314" s="15"/>
      <c r="AS314" s="15">
        <v>3040000</v>
      </c>
      <c r="AT314" s="15"/>
      <c r="AU314" s="15"/>
      <c r="AV314" s="15"/>
      <c r="AW314" s="15"/>
      <c r="AX314" s="15"/>
      <c r="AY314" s="15"/>
      <c r="AZ314" s="15">
        <f t="shared" si="20"/>
        <v>3200000</v>
      </c>
      <c r="BA314" s="15">
        <f t="shared" si="21"/>
        <v>3200000</v>
      </c>
      <c r="BB314" t="str">
        <f t="shared" si="22"/>
        <v>OK</v>
      </c>
      <c r="BC314">
        <f t="shared" si="23"/>
        <v>2</v>
      </c>
    </row>
    <row r="315" spans="2:55" hidden="1">
      <c r="B315" t="s">
        <v>21</v>
      </c>
      <c r="C315" t="s">
        <v>386</v>
      </c>
      <c r="D315" t="s">
        <v>370</v>
      </c>
      <c r="E315" t="s">
        <v>9</v>
      </c>
      <c r="F315" t="s">
        <v>175</v>
      </c>
      <c r="G315">
        <v>5811</v>
      </c>
      <c r="H315">
        <v>17</v>
      </c>
      <c r="I315" s="15">
        <v>13600000</v>
      </c>
      <c r="J315" s="15">
        <v>800000</v>
      </c>
      <c r="K315">
        <v>17</v>
      </c>
      <c r="M315" t="s">
        <v>151</v>
      </c>
      <c r="N315" s="17" t="s">
        <v>157</v>
      </c>
      <c r="O315" t="s">
        <v>130</v>
      </c>
      <c r="P315" t="s">
        <v>420</v>
      </c>
      <c r="Q315" t="s">
        <v>66</v>
      </c>
      <c r="R315" t="s">
        <v>132</v>
      </c>
      <c r="T315">
        <v>5811</v>
      </c>
      <c r="V315" s="17">
        <v>1</v>
      </c>
      <c r="W315" t="s">
        <v>421</v>
      </c>
      <c r="Y315" s="14">
        <v>44635</v>
      </c>
      <c r="Z315" s="16">
        <v>21</v>
      </c>
      <c r="AA315" s="14">
        <v>44656</v>
      </c>
      <c r="AB315" s="14">
        <v>44587</v>
      </c>
      <c r="AC315">
        <v>25</v>
      </c>
      <c r="AD315" s="14">
        <v>44612</v>
      </c>
      <c r="AE315" s="14">
        <v>44620</v>
      </c>
      <c r="AF315">
        <v>25</v>
      </c>
      <c r="AG315" s="14">
        <v>44645</v>
      </c>
      <c r="AH315" s="14">
        <v>44648</v>
      </c>
      <c r="AI315">
        <v>20</v>
      </c>
      <c r="AJ315" s="14">
        <v>44668</v>
      </c>
      <c r="AK315" s="16">
        <v>9</v>
      </c>
      <c r="AL315" s="14">
        <v>44943</v>
      </c>
      <c r="AM315" s="14">
        <v>45003</v>
      </c>
      <c r="AN315" s="15"/>
      <c r="AO315" s="15"/>
      <c r="AP315" s="15"/>
      <c r="AQ315" s="15">
        <v>680000</v>
      </c>
      <c r="AR315" s="15"/>
      <c r="AS315" s="15">
        <v>12920000</v>
      </c>
      <c r="AT315" s="15"/>
      <c r="AU315" s="15"/>
      <c r="AV315" s="15"/>
      <c r="AW315" s="15"/>
      <c r="AX315" s="15"/>
      <c r="AY315" s="15"/>
      <c r="AZ315" s="15">
        <f t="shared" si="20"/>
        <v>13600000</v>
      </c>
      <c r="BA315" s="15">
        <f t="shared" si="21"/>
        <v>13600000</v>
      </c>
      <c r="BB315" t="str">
        <f t="shared" si="22"/>
        <v>OK</v>
      </c>
      <c r="BC315">
        <f t="shared" si="23"/>
        <v>2</v>
      </c>
    </row>
    <row r="316" spans="2:55" hidden="1">
      <c r="B316" t="s">
        <v>21</v>
      </c>
      <c r="C316" t="s">
        <v>387</v>
      </c>
      <c r="D316" t="s">
        <v>370</v>
      </c>
      <c r="E316" t="s">
        <v>9</v>
      </c>
      <c r="F316" t="s">
        <v>175</v>
      </c>
      <c r="G316">
        <v>5811</v>
      </c>
      <c r="H316">
        <v>6</v>
      </c>
      <c r="I316" s="15">
        <v>4800000</v>
      </c>
      <c r="J316" s="15">
        <v>800000</v>
      </c>
      <c r="K316">
        <v>6</v>
      </c>
      <c r="M316" t="s">
        <v>151</v>
      </c>
      <c r="N316" s="17" t="s">
        <v>157</v>
      </c>
      <c r="O316" t="s">
        <v>130</v>
      </c>
      <c r="P316" t="s">
        <v>420</v>
      </c>
      <c r="Q316" t="s">
        <v>66</v>
      </c>
      <c r="R316" t="s">
        <v>132</v>
      </c>
      <c r="T316">
        <v>5811</v>
      </c>
      <c r="V316" s="17">
        <v>1</v>
      </c>
      <c r="W316" t="s">
        <v>421</v>
      </c>
      <c r="Y316" s="14">
        <v>44635</v>
      </c>
      <c r="Z316" s="16">
        <v>21</v>
      </c>
      <c r="AA316" s="14">
        <v>44656</v>
      </c>
      <c r="AB316" s="14">
        <v>44587</v>
      </c>
      <c r="AC316">
        <v>25</v>
      </c>
      <c r="AD316" s="14">
        <v>44612</v>
      </c>
      <c r="AE316" s="14">
        <v>44620</v>
      </c>
      <c r="AF316">
        <v>25</v>
      </c>
      <c r="AG316" s="14">
        <v>44645</v>
      </c>
      <c r="AH316" s="14">
        <v>44648</v>
      </c>
      <c r="AI316">
        <v>20</v>
      </c>
      <c r="AJ316" s="14">
        <v>44668</v>
      </c>
      <c r="AK316" s="16">
        <v>9</v>
      </c>
      <c r="AL316" s="14">
        <v>44943</v>
      </c>
      <c r="AM316" s="14">
        <v>45003</v>
      </c>
      <c r="AN316" s="15"/>
      <c r="AO316" s="15"/>
      <c r="AP316" s="15"/>
      <c r="AQ316" s="15">
        <v>240000</v>
      </c>
      <c r="AR316" s="15"/>
      <c r="AS316" s="15">
        <v>4560000</v>
      </c>
      <c r="AT316" s="15"/>
      <c r="AU316" s="15"/>
      <c r="AV316" s="15"/>
      <c r="AW316" s="15"/>
      <c r="AX316" s="15"/>
      <c r="AY316" s="15"/>
      <c r="AZ316" s="15">
        <f t="shared" si="20"/>
        <v>4800000</v>
      </c>
      <c r="BA316" s="15">
        <f t="shared" si="21"/>
        <v>4800000</v>
      </c>
      <c r="BB316" t="str">
        <f t="shared" si="22"/>
        <v>OK</v>
      </c>
      <c r="BC316">
        <f t="shared" si="23"/>
        <v>2</v>
      </c>
    </row>
    <row r="317" spans="2:55" hidden="1">
      <c r="B317" t="s">
        <v>21</v>
      </c>
      <c r="C317" t="s">
        <v>388</v>
      </c>
      <c r="D317" t="s">
        <v>370</v>
      </c>
      <c r="E317" t="s">
        <v>9</v>
      </c>
      <c r="F317" t="s">
        <v>175</v>
      </c>
      <c r="G317">
        <v>5811</v>
      </c>
      <c r="H317">
        <v>24</v>
      </c>
      <c r="I317" s="15">
        <v>19200000</v>
      </c>
      <c r="J317" s="15">
        <v>800000</v>
      </c>
      <c r="K317">
        <v>24</v>
      </c>
      <c r="M317" t="s">
        <v>151</v>
      </c>
      <c r="N317" s="17" t="s">
        <v>157</v>
      </c>
      <c r="O317" t="s">
        <v>130</v>
      </c>
      <c r="P317" t="s">
        <v>420</v>
      </c>
      <c r="Q317" t="s">
        <v>66</v>
      </c>
      <c r="R317" t="s">
        <v>132</v>
      </c>
      <c r="T317">
        <v>5811</v>
      </c>
      <c r="V317" s="17">
        <v>1</v>
      </c>
      <c r="W317" t="s">
        <v>421</v>
      </c>
      <c r="Y317" s="14">
        <v>44635</v>
      </c>
      <c r="Z317" s="16">
        <v>21</v>
      </c>
      <c r="AA317" s="14">
        <v>44656</v>
      </c>
      <c r="AB317" s="14">
        <v>44587</v>
      </c>
      <c r="AC317">
        <v>25</v>
      </c>
      <c r="AD317" s="14">
        <v>44612</v>
      </c>
      <c r="AE317" s="14">
        <v>44620</v>
      </c>
      <c r="AF317">
        <v>25</v>
      </c>
      <c r="AG317" s="14">
        <v>44645</v>
      </c>
      <c r="AH317" s="14">
        <v>44648</v>
      </c>
      <c r="AI317">
        <v>20</v>
      </c>
      <c r="AJ317" s="14">
        <v>44668</v>
      </c>
      <c r="AK317" s="16">
        <v>9</v>
      </c>
      <c r="AL317" s="14">
        <v>44943</v>
      </c>
      <c r="AM317" s="14">
        <v>45003</v>
      </c>
      <c r="AN317" s="15"/>
      <c r="AO317" s="15"/>
      <c r="AP317" s="15"/>
      <c r="AQ317" s="15">
        <v>960000</v>
      </c>
      <c r="AR317" s="15"/>
      <c r="AS317" s="15">
        <v>18240000</v>
      </c>
      <c r="AT317" s="15"/>
      <c r="AU317" s="15"/>
      <c r="AV317" s="15"/>
      <c r="AW317" s="15"/>
      <c r="AX317" s="15"/>
      <c r="AY317" s="15"/>
      <c r="AZ317" s="15">
        <f t="shared" si="20"/>
        <v>19200000</v>
      </c>
      <c r="BA317" s="15">
        <f t="shared" si="21"/>
        <v>19200000</v>
      </c>
      <c r="BB317" t="str">
        <f t="shared" si="22"/>
        <v>OK</v>
      </c>
      <c r="BC317">
        <f t="shared" si="23"/>
        <v>2</v>
      </c>
    </row>
    <row r="318" spans="2:55" hidden="1">
      <c r="B318" t="s">
        <v>21</v>
      </c>
      <c r="C318" t="s">
        <v>348</v>
      </c>
      <c r="D318" t="s">
        <v>370</v>
      </c>
      <c r="E318" t="s">
        <v>9</v>
      </c>
      <c r="F318" t="s">
        <v>175</v>
      </c>
      <c r="G318">
        <v>5811</v>
      </c>
      <c r="H318">
        <v>6</v>
      </c>
      <c r="I318" s="15">
        <v>4800000</v>
      </c>
      <c r="J318" s="15">
        <v>800000</v>
      </c>
      <c r="K318">
        <v>6</v>
      </c>
      <c r="M318" t="s">
        <v>151</v>
      </c>
      <c r="N318" s="17" t="s">
        <v>157</v>
      </c>
      <c r="O318" t="s">
        <v>130</v>
      </c>
      <c r="P318" t="s">
        <v>420</v>
      </c>
      <c r="Q318" t="s">
        <v>66</v>
      </c>
      <c r="R318" t="s">
        <v>132</v>
      </c>
      <c r="T318">
        <v>5811</v>
      </c>
      <c r="V318" s="17">
        <v>1</v>
      </c>
      <c r="W318" t="s">
        <v>421</v>
      </c>
      <c r="Y318" s="14">
        <v>44635</v>
      </c>
      <c r="Z318" s="16">
        <v>21</v>
      </c>
      <c r="AA318" s="14">
        <v>44656</v>
      </c>
      <c r="AB318" s="14">
        <v>44587</v>
      </c>
      <c r="AC318">
        <v>25</v>
      </c>
      <c r="AD318" s="14">
        <v>44612</v>
      </c>
      <c r="AE318" s="14">
        <v>44620</v>
      </c>
      <c r="AF318">
        <v>25</v>
      </c>
      <c r="AG318" s="14">
        <v>44645</v>
      </c>
      <c r="AH318" s="14">
        <v>44648</v>
      </c>
      <c r="AI318">
        <v>20</v>
      </c>
      <c r="AJ318" s="14">
        <v>44668</v>
      </c>
      <c r="AK318" s="16">
        <v>9</v>
      </c>
      <c r="AL318" s="14">
        <v>44943</v>
      </c>
      <c r="AM318" s="14">
        <v>45003</v>
      </c>
      <c r="AN318" s="15"/>
      <c r="AO318" s="15"/>
      <c r="AP318" s="15"/>
      <c r="AQ318" s="15">
        <v>240000</v>
      </c>
      <c r="AR318" s="15"/>
      <c r="AS318" s="15">
        <v>4560000</v>
      </c>
      <c r="AT318" s="15"/>
      <c r="AU318" s="15"/>
      <c r="AV318" s="15"/>
      <c r="AW318" s="15"/>
      <c r="AX318" s="15"/>
      <c r="AY318" s="15"/>
      <c r="AZ318" s="15">
        <f t="shared" si="20"/>
        <v>4800000</v>
      </c>
      <c r="BA318" s="15">
        <f t="shared" si="21"/>
        <v>4800000</v>
      </c>
      <c r="BB318" t="str">
        <f t="shared" si="22"/>
        <v>OK</v>
      </c>
      <c r="BC318">
        <f t="shared" si="23"/>
        <v>2</v>
      </c>
    </row>
    <row r="319" spans="2:55" hidden="1">
      <c r="B319" t="s">
        <v>21</v>
      </c>
      <c r="C319" t="s">
        <v>351</v>
      </c>
      <c r="D319" t="s">
        <v>370</v>
      </c>
      <c r="E319" t="s">
        <v>9</v>
      </c>
      <c r="F319" t="s">
        <v>175</v>
      </c>
      <c r="G319">
        <v>5811</v>
      </c>
      <c r="H319">
        <v>6</v>
      </c>
      <c r="I319" s="15">
        <v>4800000</v>
      </c>
      <c r="J319" s="15">
        <v>800000</v>
      </c>
      <c r="K319">
        <v>6</v>
      </c>
      <c r="M319" t="s">
        <v>151</v>
      </c>
      <c r="N319" s="17" t="s">
        <v>157</v>
      </c>
      <c r="O319" t="s">
        <v>130</v>
      </c>
      <c r="P319" t="s">
        <v>420</v>
      </c>
      <c r="Q319" t="s">
        <v>66</v>
      </c>
      <c r="R319" t="s">
        <v>132</v>
      </c>
      <c r="T319">
        <v>5811</v>
      </c>
      <c r="V319" s="17">
        <v>1</v>
      </c>
      <c r="W319" t="s">
        <v>421</v>
      </c>
      <c r="Y319" s="14">
        <v>44635</v>
      </c>
      <c r="Z319" s="16">
        <v>21</v>
      </c>
      <c r="AA319" s="14">
        <v>44656</v>
      </c>
      <c r="AB319" s="14">
        <v>44587</v>
      </c>
      <c r="AC319">
        <v>25</v>
      </c>
      <c r="AD319" s="14">
        <v>44612</v>
      </c>
      <c r="AE319" s="14">
        <v>44620</v>
      </c>
      <c r="AF319">
        <v>25</v>
      </c>
      <c r="AG319" s="14">
        <v>44645</v>
      </c>
      <c r="AH319" s="14">
        <v>44648</v>
      </c>
      <c r="AI319">
        <v>20</v>
      </c>
      <c r="AJ319" s="14">
        <v>44668</v>
      </c>
      <c r="AK319" s="16">
        <v>9</v>
      </c>
      <c r="AL319" s="14">
        <v>44943</v>
      </c>
      <c r="AM319" s="14">
        <v>45003</v>
      </c>
      <c r="AN319" s="15"/>
      <c r="AO319" s="15"/>
      <c r="AP319" s="15"/>
      <c r="AQ319" s="15">
        <v>240000</v>
      </c>
      <c r="AR319" s="15"/>
      <c r="AS319" s="15">
        <v>4560000</v>
      </c>
      <c r="AT319" s="15"/>
      <c r="AU319" s="15"/>
      <c r="AV319" s="15"/>
      <c r="AW319" s="15"/>
      <c r="AX319" s="15"/>
      <c r="AY319" s="15"/>
      <c r="AZ319" s="15">
        <f t="shared" si="20"/>
        <v>4800000</v>
      </c>
      <c r="BA319" s="15">
        <f t="shared" si="21"/>
        <v>4800000</v>
      </c>
      <c r="BB319" t="str">
        <f t="shared" si="22"/>
        <v>OK</v>
      </c>
      <c r="BC319">
        <f t="shared" si="23"/>
        <v>2</v>
      </c>
    </row>
    <row r="320" spans="2:55" hidden="1">
      <c r="B320" t="s">
        <v>21</v>
      </c>
      <c r="C320" t="s">
        <v>344</v>
      </c>
      <c r="D320" t="s">
        <v>427</v>
      </c>
      <c r="E320" t="s">
        <v>9</v>
      </c>
      <c r="F320" t="s">
        <v>175</v>
      </c>
      <c r="G320">
        <v>5811</v>
      </c>
      <c r="H320">
        <v>8</v>
      </c>
      <c r="I320" s="15">
        <v>6400000</v>
      </c>
      <c r="J320" s="15">
        <v>800000</v>
      </c>
      <c r="K320">
        <v>8</v>
      </c>
      <c r="M320" t="s">
        <v>151</v>
      </c>
      <c r="N320" s="17" t="s">
        <v>157</v>
      </c>
      <c r="O320" t="s">
        <v>130</v>
      </c>
      <c r="P320" t="s">
        <v>420</v>
      </c>
      <c r="Q320" t="s">
        <v>66</v>
      </c>
      <c r="R320" t="s">
        <v>132</v>
      </c>
      <c r="T320">
        <v>5811</v>
      </c>
      <c r="V320" s="17">
        <v>1</v>
      </c>
      <c r="W320" t="s">
        <v>421</v>
      </c>
      <c r="Y320" s="14">
        <v>44635</v>
      </c>
      <c r="Z320" s="16">
        <v>21</v>
      </c>
      <c r="AA320" s="14">
        <v>44656</v>
      </c>
      <c r="AB320" s="14">
        <v>44587</v>
      </c>
      <c r="AC320">
        <v>25</v>
      </c>
      <c r="AD320" s="14">
        <v>44612</v>
      </c>
      <c r="AE320" s="14">
        <v>44620</v>
      </c>
      <c r="AF320">
        <v>25</v>
      </c>
      <c r="AG320" s="14">
        <v>44645</v>
      </c>
      <c r="AH320" s="14">
        <v>44648</v>
      </c>
      <c r="AI320">
        <v>20</v>
      </c>
      <c r="AJ320" s="14">
        <v>44668</v>
      </c>
      <c r="AK320" s="16">
        <v>9</v>
      </c>
      <c r="AL320" s="14">
        <v>44943</v>
      </c>
      <c r="AM320" s="14">
        <v>45003</v>
      </c>
      <c r="AN320" s="15"/>
      <c r="AO320" s="15"/>
      <c r="AP320" s="15"/>
      <c r="AQ320" s="15">
        <v>320000</v>
      </c>
      <c r="AR320" s="15"/>
      <c r="AS320" s="15">
        <v>6080000</v>
      </c>
      <c r="AT320" s="15"/>
      <c r="AU320" s="15"/>
      <c r="AV320" s="15"/>
      <c r="AW320" s="15"/>
      <c r="AX320" s="15"/>
      <c r="AY320" s="15"/>
      <c r="AZ320" s="15">
        <f t="shared" si="20"/>
        <v>6400000</v>
      </c>
      <c r="BA320" s="15">
        <f t="shared" si="21"/>
        <v>6400000</v>
      </c>
      <c r="BB320" t="str">
        <f t="shared" si="22"/>
        <v>OK</v>
      </c>
      <c r="BC320">
        <f t="shared" si="23"/>
        <v>2</v>
      </c>
    </row>
    <row r="321" spans="2:55" hidden="1">
      <c r="B321" t="s">
        <v>21</v>
      </c>
      <c r="C321" t="s">
        <v>377</v>
      </c>
      <c r="D321" t="s">
        <v>427</v>
      </c>
      <c r="E321" t="s">
        <v>9</v>
      </c>
      <c r="F321" t="s">
        <v>175</v>
      </c>
      <c r="G321">
        <v>5811</v>
      </c>
      <c r="H321">
        <v>22</v>
      </c>
      <c r="I321" s="15">
        <v>17600000</v>
      </c>
      <c r="J321" s="15">
        <v>800000</v>
      </c>
      <c r="K321">
        <v>22</v>
      </c>
      <c r="M321" t="s">
        <v>151</v>
      </c>
      <c r="N321" s="17" t="s">
        <v>157</v>
      </c>
      <c r="O321" t="s">
        <v>130</v>
      </c>
      <c r="P321" t="s">
        <v>420</v>
      </c>
      <c r="Q321" t="s">
        <v>66</v>
      </c>
      <c r="R321" t="s">
        <v>132</v>
      </c>
      <c r="T321">
        <v>5811</v>
      </c>
      <c r="V321" s="17">
        <v>1</v>
      </c>
      <c r="W321" t="s">
        <v>421</v>
      </c>
      <c r="Y321" s="14">
        <v>44635</v>
      </c>
      <c r="Z321" s="16">
        <v>21</v>
      </c>
      <c r="AA321" s="14">
        <v>44656</v>
      </c>
      <c r="AB321" s="14">
        <v>44587</v>
      </c>
      <c r="AC321">
        <v>25</v>
      </c>
      <c r="AD321" s="14">
        <v>44612</v>
      </c>
      <c r="AE321" s="14">
        <v>44620</v>
      </c>
      <c r="AF321">
        <v>25</v>
      </c>
      <c r="AG321" s="14">
        <v>44645</v>
      </c>
      <c r="AH321" s="14">
        <v>44648</v>
      </c>
      <c r="AI321">
        <v>20</v>
      </c>
      <c r="AJ321" s="14">
        <v>44668</v>
      </c>
      <c r="AK321" s="16">
        <v>9</v>
      </c>
      <c r="AL321" s="14">
        <v>44943</v>
      </c>
      <c r="AM321" s="14">
        <v>45003</v>
      </c>
      <c r="AN321" s="15"/>
      <c r="AO321" s="15"/>
      <c r="AP321" s="15"/>
      <c r="AQ321" s="15">
        <v>880000</v>
      </c>
      <c r="AR321" s="15"/>
      <c r="AS321" s="15">
        <v>16720000</v>
      </c>
      <c r="AT321" s="15"/>
      <c r="AU321" s="15"/>
      <c r="AV321" s="15"/>
      <c r="AW321" s="15"/>
      <c r="AX321" s="15"/>
      <c r="AY321" s="15"/>
      <c r="AZ321" s="15">
        <f t="shared" si="20"/>
        <v>17600000</v>
      </c>
      <c r="BA321" s="15">
        <f t="shared" si="21"/>
        <v>17600000</v>
      </c>
      <c r="BB321" t="str">
        <f t="shared" si="22"/>
        <v>OK</v>
      </c>
      <c r="BC321">
        <f t="shared" si="23"/>
        <v>2</v>
      </c>
    </row>
    <row r="322" spans="2:55" hidden="1">
      <c r="B322" t="s">
        <v>21</v>
      </c>
      <c r="C322" t="s">
        <v>382</v>
      </c>
      <c r="D322" t="s">
        <v>427</v>
      </c>
      <c r="E322" t="s">
        <v>9</v>
      </c>
      <c r="F322" t="s">
        <v>175</v>
      </c>
      <c r="G322">
        <v>5811</v>
      </c>
      <c r="H322">
        <v>6</v>
      </c>
      <c r="I322" s="15">
        <v>4800000</v>
      </c>
      <c r="J322" s="15">
        <v>800000</v>
      </c>
      <c r="K322">
        <v>6</v>
      </c>
      <c r="M322" t="s">
        <v>151</v>
      </c>
      <c r="N322" s="17" t="s">
        <v>157</v>
      </c>
      <c r="O322" t="s">
        <v>130</v>
      </c>
      <c r="P322" t="s">
        <v>420</v>
      </c>
      <c r="Q322" t="s">
        <v>66</v>
      </c>
      <c r="R322" t="s">
        <v>132</v>
      </c>
      <c r="T322">
        <v>5811</v>
      </c>
      <c r="V322" s="17">
        <v>1</v>
      </c>
      <c r="W322" t="s">
        <v>421</v>
      </c>
      <c r="Y322" s="14">
        <v>44635</v>
      </c>
      <c r="Z322" s="16">
        <v>21</v>
      </c>
      <c r="AA322" s="14">
        <v>44656</v>
      </c>
      <c r="AB322" s="14">
        <v>44587</v>
      </c>
      <c r="AC322">
        <v>25</v>
      </c>
      <c r="AD322" s="14">
        <v>44612</v>
      </c>
      <c r="AE322" s="14">
        <v>44620</v>
      </c>
      <c r="AF322">
        <v>25</v>
      </c>
      <c r="AG322" s="14">
        <v>44645</v>
      </c>
      <c r="AH322" s="14">
        <v>44648</v>
      </c>
      <c r="AI322">
        <v>20</v>
      </c>
      <c r="AJ322" s="14">
        <v>44668</v>
      </c>
      <c r="AK322" s="16">
        <v>9</v>
      </c>
      <c r="AL322" s="14">
        <v>44943</v>
      </c>
      <c r="AM322" s="14">
        <v>45003</v>
      </c>
      <c r="AN322" s="15"/>
      <c r="AO322" s="15"/>
      <c r="AP322" s="15"/>
      <c r="AQ322" s="15">
        <v>240000</v>
      </c>
      <c r="AR322" s="15"/>
      <c r="AS322" s="15">
        <v>4560000</v>
      </c>
      <c r="AT322" s="15"/>
      <c r="AU322" s="15"/>
      <c r="AV322" s="15"/>
      <c r="AW322" s="15"/>
      <c r="AX322" s="15"/>
      <c r="AY322" s="15"/>
      <c r="AZ322" s="15">
        <f t="shared" ref="AZ322:AZ385" si="24">IF((SUM(AN322:AY322)=0),"---",(SUM(AN322:AY322)))</f>
        <v>4800000</v>
      </c>
      <c r="BA322" s="15">
        <f t="shared" ref="BA322:BA385" si="25">I322</f>
        <v>4800000</v>
      </c>
      <c r="BB322" t="str">
        <f t="shared" ref="BB322:BB385" si="26">IF(OR(BA322="---",AZ322="---"),"---",IF(BA322-AZ322=0,"OK","REVISAR"))</f>
        <v>OK</v>
      </c>
      <c r="BC322">
        <f t="shared" ref="BC322:BC385" si="27">COUNT(AN322:AY322)</f>
        <v>2</v>
      </c>
    </row>
    <row r="323" spans="2:55" hidden="1">
      <c r="B323" t="s">
        <v>21</v>
      </c>
      <c r="C323" t="s">
        <v>347</v>
      </c>
      <c r="D323" t="s">
        <v>427</v>
      </c>
      <c r="E323" t="s">
        <v>9</v>
      </c>
      <c r="F323" t="s">
        <v>175</v>
      </c>
      <c r="G323">
        <v>5811</v>
      </c>
      <c r="H323">
        <v>4</v>
      </c>
      <c r="I323" s="15">
        <v>3200000</v>
      </c>
      <c r="J323" s="15">
        <v>800000</v>
      </c>
      <c r="K323">
        <v>4</v>
      </c>
      <c r="M323" t="s">
        <v>151</v>
      </c>
      <c r="N323" s="17" t="s">
        <v>157</v>
      </c>
      <c r="O323" t="s">
        <v>130</v>
      </c>
      <c r="P323" t="s">
        <v>420</v>
      </c>
      <c r="Q323" t="s">
        <v>66</v>
      </c>
      <c r="R323" t="s">
        <v>132</v>
      </c>
      <c r="T323">
        <v>5811</v>
      </c>
      <c r="V323" s="17">
        <v>1</v>
      </c>
      <c r="W323" t="s">
        <v>421</v>
      </c>
      <c r="Y323" s="14">
        <v>44635</v>
      </c>
      <c r="Z323" s="16">
        <v>21</v>
      </c>
      <c r="AA323" s="14">
        <v>44656</v>
      </c>
      <c r="AB323" s="14">
        <v>44587</v>
      </c>
      <c r="AC323">
        <v>25</v>
      </c>
      <c r="AD323" s="14">
        <v>44612</v>
      </c>
      <c r="AE323" s="14">
        <v>44620</v>
      </c>
      <c r="AF323">
        <v>25</v>
      </c>
      <c r="AG323" s="14">
        <v>44645</v>
      </c>
      <c r="AH323" s="14">
        <v>44648</v>
      </c>
      <c r="AI323">
        <v>20</v>
      </c>
      <c r="AJ323" s="14">
        <v>44668</v>
      </c>
      <c r="AK323" s="16">
        <v>9</v>
      </c>
      <c r="AL323" s="14">
        <v>44943</v>
      </c>
      <c r="AM323" s="14">
        <v>45003</v>
      </c>
      <c r="AN323" s="15"/>
      <c r="AO323" s="15"/>
      <c r="AP323" s="15"/>
      <c r="AQ323" s="15">
        <v>160000</v>
      </c>
      <c r="AR323" s="15"/>
      <c r="AS323" s="15">
        <v>3040000</v>
      </c>
      <c r="AT323" s="15"/>
      <c r="AU323" s="15"/>
      <c r="AV323" s="15"/>
      <c r="AW323" s="15"/>
      <c r="AX323" s="15"/>
      <c r="AY323" s="15"/>
      <c r="AZ323" s="15">
        <f t="shared" si="24"/>
        <v>3200000</v>
      </c>
      <c r="BA323" s="15">
        <f t="shared" si="25"/>
        <v>3200000</v>
      </c>
      <c r="BB323" t="str">
        <f t="shared" si="26"/>
        <v>OK</v>
      </c>
      <c r="BC323">
        <f t="shared" si="27"/>
        <v>2</v>
      </c>
    </row>
    <row r="324" spans="2:55" hidden="1">
      <c r="B324" t="s">
        <v>21</v>
      </c>
      <c r="C324" t="s">
        <v>428</v>
      </c>
      <c r="D324" t="s">
        <v>427</v>
      </c>
      <c r="E324" t="s">
        <v>9</v>
      </c>
      <c r="F324" t="s">
        <v>175</v>
      </c>
      <c r="G324">
        <v>5811</v>
      </c>
      <c r="H324">
        <v>4</v>
      </c>
      <c r="I324" s="15">
        <v>3200000</v>
      </c>
      <c r="J324" s="15">
        <v>800000</v>
      </c>
      <c r="K324">
        <v>4</v>
      </c>
      <c r="M324" t="s">
        <v>151</v>
      </c>
      <c r="N324" s="17" t="s">
        <v>157</v>
      </c>
      <c r="O324" t="s">
        <v>130</v>
      </c>
      <c r="P324" t="s">
        <v>420</v>
      </c>
      <c r="Q324" t="s">
        <v>66</v>
      </c>
      <c r="R324" t="s">
        <v>132</v>
      </c>
      <c r="T324">
        <v>5811</v>
      </c>
      <c r="V324" s="17">
        <v>1</v>
      </c>
      <c r="W324" t="s">
        <v>421</v>
      </c>
      <c r="Y324" s="14">
        <v>44635</v>
      </c>
      <c r="Z324" s="16">
        <v>21</v>
      </c>
      <c r="AA324" s="14">
        <v>44656</v>
      </c>
      <c r="AB324" s="14">
        <v>44587</v>
      </c>
      <c r="AC324">
        <v>25</v>
      </c>
      <c r="AD324" s="14">
        <v>44612</v>
      </c>
      <c r="AE324" s="14">
        <v>44620</v>
      </c>
      <c r="AF324">
        <v>25</v>
      </c>
      <c r="AG324" s="14">
        <v>44645</v>
      </c>
      <c r="AH324" s="14">
        <v>44648</v>
      </c>
      <c r="AI324">
        <v>20</v>
      </c>
      <c r="AJ324" s="14">
        <v>44668</v>
      </c>
      <c r="AK324" s="16">
        <v>9</v>
      </c>
      <c r="AL324" s="14">
        <v>44943</v>
      </c>
      <c r="AM324" s="14">
        <v>45003</v>
      </c>
      <c r="AN324" s="15"/>
      <c r="AO324" s="15"/>
      <c r="AP324" s="15"/>
      <c r="AQ324" s="15">
        <v>160000</v>
      </c>
      <c r="AR324" s="15"/>
      <c r="AS324" s="15">
        <v>3040000</v>
      </c>
      <c r="AT324" s="15"/>
      <c r="AU324" s="15"/>
      <c r="AV324" s="15"/>
      <c r="AW324" s="15"/>
      <c r="AX324" s="15"/>
      <c r="AY324" s="15"/>
      <c r="AZ324" s="15">
        <f t="shared" si="24"/>
        <v>3200000</v>
      </c>
      <c r="BA324" s="15">
        <f t="shared" si="25"/>
        <v>3200000</v>
      </c>
      <c r="BB324" t="str">
        <f t="shared" si="26"/>
        <v>OK</v>
      </c>
      <c r="BC324">
        <f t="shared" si="27"/>
        <v>2</v>
      </c>
    </row>
    <row r="325" spans="2:55" hidden="1">
      <c r="B325" t="s">
        <v>21</v>
      </c>
      <c r="C325" t="s">
        <v>429</v>
      </c>
      <c r="D325" t="s">
        <v>427</v>
      </c>
      <c r="E325" t="s">
        <v>9</v>
      </c>
      <c r="F325" t="s">
        <v>175</v>
      </c>
      <c r="G325">
        <v>5811</v>
      </c>
      <c r="H325">
        <v>5</v>
      </c>
      <c r="I325" s="15">
        <v>4000000</v>
      </c>
      <c r="J325" s="15">
        <v>800000</v>
      </c>
      <c r="K325">
        <v>5</v>
      </c>
      <c r="M325" t="s">
        <v>151</v>
      </c>
      <c r="N325" s="17" t="s">
        <v>157</v>
      </c>
      <c r="O325" t="s">
        <v>130</v>
      </c>
      <c r="P325" t="s">
        <v>420</v>
      </c>
      <c r="Q325" t="s">
        <v>66</v>
      </c>
      <c r="R325" t="s">
        <v>132</v>
      </c>
      <c r="T325">
        <v>5811</v>
      </c>
      <c r="V325" s="17">
        <v>1</v>
      </c>
      <c r="W325" t="s">
        <v>421</v>
      </c>
      <c r="Y325" s="14">
        <v>44635</v>
      </c>
      <c r="Z325" s="16">
        <v>21</v>
      </c>
      <c r="AA325" s="14">
        <v>44656</v>
      </c>
      <c r="AB325" s="14">
        <v>44587</v>
      </c>
      <c r="AC325">
        <v>25</v>
      </c>
      <c r="AD325" s="14">
        <v>44612</v>
      </c>
      <c r="AE325" s="14">
        <v>44620</v>
      </c>
      <c r="AF325">
        <v>25</v>
      </c>
      <c r="AG325" s="14">
        <v>44645</v>
      </c>
      <c r="AH325" s="14">
        <v>44648</v>
      </c>
      <c r="AI325">
        <v>20</v>
      </c>
      <c r="AJ325" s="14">
        <v>44668</v>
      </c>
      <c r="AK325" s="16">
        <v>9</v>
      </c>
      <c r="AL325" s="14">
        <v>44943</v>
      </c>
      <c r="AM325" s="14">
        <v>45003</v>
      </c>
      <c r="AN325" s="15"/>
      <c r="AO325" s="15"/>
      <c r="AP325" s="15"/>
      <c r="AQ325" s="15">
        <v>200000</v>
      </c>
      <c r="AR325" s="15"/>
      <c r="AS325" s="15">
        <v>3800000</v>
      </c>
      <c r="AT325" s="15"/>
      <c r="AU325" s="15"/>
      <c r="AV325" s="15"/>
      <c r="AW325" s="15"/>
      <c r="AX325" s="15"/>
      <c r="AY325" s="15"/>
      <c r="AZ325" s="15">
        <f t="shared" si="24"/>
        <v>4000000</v>
      </c>
      <c r="BA325" s="15">
        <f t="shared" si="25"/>
        <v>4000000</v>
      </c>
      <c r="BB325" t="str">
        <f t="shared" si="26"/>
        <v>OK</v>
      </c>
      <c r="BC325">
        <f t="shared" si="27"/>
        <v>2</v>
      </c>
    </row>
    <row r="326" spans="2:55" hidden="1">
      <c r="B326" t="s">
        <v>21</v>
      </c>
      <c r="C326" t="s">
        <v>380</v>
      </c>
      <c r="D326" t="s">
        <v>427</v>
      </c>
      <c r="E326" t="s">
        <v>9</v>
      </c>
      <c r="F326" t="s">
        <v>175</v>
      </c>
      <c r="G326">
        <v>5811</v>
      </c>
      <c r="H326">
        <v>13</v>
      </c>
      <c r="I326" s="15">
        <v>10400000</v>
      </c>
      <c r="J326" s="15">
        <v>800000</v>
      </c>
      <c r="K326">
        <v>13</v>
      </c>
      <c r="M326" t="s">
        <v>151</v>
      </c>
      <c r="N326" s="17" t="s">
        <v>157</v>
      </c>
      <c r="O326" t="s">
        <v>130</v>
      </c>
      <c r="P326" t="s">
        <v>420</v>
      </c>
      <c r="Q326" t="s">
        <v>66</v>
      </c>
      <c r="R326" t="s">
        <v>132</v>
      </c>
      <c r="T326">
        <v>5811</v>
      </c>
      <c r="V326" s="17">
        <v>1</v>
      </c>
      <c r="W326" t="s">
        <v>421</v>
      </c>
      <c r="Y326" s="14">
        <v>44635</v>
      </c>
      <c r="Z326" s="16">
        <v>21</v>
      </c>
      <c r="AA326" s="14">
        <v>44656</v>
      </c>
      <c r="AB326" s="14">
        <v>44587</v>
      </c>
      <c r="AC326">
        <v>25</v>
      </c>
      <c r="AD326" s="14">
        <v>44612</v>
      </c>
      <c r="AE326" s="14">
        <v>44620</v>
      </c>
      <c r="AF326">
        <v>25</v>
      </c>
      <c r="AG326" s="14">
        <v>44645</v>
      </c>
      <c r="AH326" s="14">
        <v>44648</v>
      </c>
      <c r="AI326">
        <v>20</v>
      </c>
      <c r="AJ326" s="14">
        <v>44668</v>
      </c>
      <c r="AK326" s="16">
        <v>9</v>
      </c>
      <c r="AL326" s="14">
        <v>44943</v>
      </c>
      <c r="AM326" s="14">
        <v>45003</v>
      </c>
      <c r="AN326" s="15"/>
      <c r="AO326" s="15"/>
      <c r="AP326" s="15"/>
      <c r="AQ326" s="15">
        <v>520000</v>
      </c>
      <c r="AR326" s="15"/>
      <c r="AS326" s="15">
        <v>9880000</v>
      </c>
      <c r="AT326" s="15"/>
      <c r="AU326" s="15"/>
      <c r="AV326" s="15"/>
      <c r="AW326" s="15"/>
      <c r="AX326" s="15"/>
      <c r="AY326" s="15"/>
      <c r="AZ326" s="15">
        <f t="shared" si="24"/>
        <v>10400000</v>
      </c>
      <c r="BA326" s="15">
        <f t="shared" si="25"/>
        <v>10400000</v>
      </c>
      <c r="BB326" t="str">
        <f t="shared" si="26"/>
        <v>OK</v>
      </c>
      <c r="BC326">
        <f t="shared" si="27"/>
        <v>2</v>
      </c>
    </row>
    <row r="327" spans="2:55" hidden="1">
      <c r="B327" t="s">
        <v>21</v>
      </c>
      <c r="C327" t="s">
        <v>356</v>
      </c>
      <c r="D327" t="s">
        <v>427</v>
      </c>
      <c r="E327" t="s">
        <v>9</v>
      </c>
      <c r="F327" t="s">
        <v>175</v>
      </c>
      <c r="G327">
        <v>5811</v>
      </c>
      <c r="H327">
        <v>4</v>
      </c>
      <c r="I327" s="15">
        <v>3200000</v>
      </c>
      <c r="J327" s="15">
        <v>800000</v>
      </c>
      <c r="K327">
        <v>4</v>
      </c>
      <c r="M327" t="s">
        <v>151</v>
      </c>
      <c r="N327" s="17" t="s">
        <v>157</v>
      </c>
      <c r="O327" t="s">
        <v>130</v>
      </c>
      <c r="P327" t="s">
        <v>420</v>
      </c>
      <c r="Q327" t="s">
        <v>66</v>
      </c>
      <c r="R327" t="s">
        <v>132</v>
      </c>
      <c r="T327">
        <v>5811</v>
      </c>
      <c r="V327" s="17">
        <v>1</v>
      </c>
      <c r="W327" t="s">
        <v>421</v>
      </c>
      <c r="Y327" s="14">
        <v>44635</v>
      </c>
      <c r="Z327" s="16">
        <v>21</v>
      </c>
      <c r="AA327" s="14">
        <v>44656</v>
      </c>
      <c r="AB327" s="14">
        <v>44587</v>
      </c>
      <c r="AC327">
        <v>25</v>
      </c>
      <c r="AD327" s="14">
        <v>44612</v>
      </c>
      <c r="AE327" s="14">
        <v>44620</v>
      </c>
      <c r="AF327">
        <v>25</v>
      </c>
      <c r="AG327" s="14">
        <v>44645</v>
      </c>
      <c r="AH327" s="14">
        <v>44648</v>
      </c>
      <c r="AI327">
        <v>20</v>
      </c>
      <c r="AJ327" s="14">
        <v>44668</v>
      </c>
      <c r="AK327" s="16">
        <v>9</v>
      </c>
      <c r="AL327" s="14">
        <v>44943</v>
      </c>
      <c r="AM327" s="14">
        <v>45003</v>
      </c>
      <c r="AN327" s="15"/>
      <c r="AO327" s="15"/>
      <c r="AP327" s="15"/>
      <c r="AQ327" s="15">
        <v>160000</v>
      </c>
      <c r="AR327" s="15"/>
      <c r="AS327" s="15">
        <v>3040000</v>
      </c>
      <c r="AT327" s="15"/>
      <c r="AU327" s="15"/>
      <c r="AV327" s="15"/>
      <c r="AW327" s="15"/>
      <c r="AX327" s="15"/>
      <c r="AY327" s="15"/>
      <c r="AZ327" s="15">
        <f t="shared" si="24"/>
        <v>3200000</v>
      </c>
      <c r="BA327" s="15">
        <f t="shared" si="25"/>
        <v>3200000</v>
      </c>
      <c r="BB327" t="str">
        <f t="shared" si="26"/>
        <v>OK</v>
      </c>
      <c r="BC327">
        <f t="shared" si="27"/>
        <v>2</v>
      </c>
    </row>
    <row r="328" spans="2:55" hidden="1">
      <c r="B328" t="s">
        <v>21</v>
      </c>
      <c r="C328" t="s">
        <v>359</v>
      </c>
      <c r="D328" t="s">
        <v>427</v>
      </c>
      <c r="E328" t="s">
        <v>9</v>
      </c>
      <c r="F328" t="s">
        <v>175</v>
      </c>
      <c r="G328">
        <v>5811</v>
      </c>
      <c r="H328">
        <v>4</v>
      </c>
      <c r="I328" s="15">
        <v>3200000</v>
      </c>
      <c r="J328" s="15">
        <v>800000</v>
      </c>
      <c r="K328">
        <v>4</v>
      </c>
      <c r="M328" t="s">
        <v>151</v>
      </c>
      <c r="N328" s="17" t="s">
        <v>157</v>
      </c>
      <c r="O328" t="s">
        <v>130</v>
      </c>
      <c r="P328" t="s">
        <v>420</v>
      </c>
      <c r="Q328" t="s">
        <v>66</v>
      </c>
      <c r="R328" t="s">
        <v>132</v>
      </c>
      <c r="T328">
        <v>5811</v>
      </c>
      <c r="V328" s="17">
        <v>1</v>
      </c>
      <c r="W328" t="s">
        <v>421</v>
      </c>
      <c r="Y328" s="14">
        <v>44635</v>
      </c>
      <c r="Z328" s="16">
        <v>21</v>
      </c>
      <c r="AA328" s="14">
        <v>44656</v>
      </c>
      <c r="AB328" s="14">
        <v>44587</v>
      </c>
      <c r="AC328">
        <v>25</v>
      </c>
      <c r="AD328" s="14">
        <v>44612</v>
      </c>
      <c r="AE328" s="14">
        <v>44620</v>
      </c>
      <c r="AF328">
        <v>25</v>
      </c>
      <c r="AG328" s="14">
        <v>44645</v>
      </c>
      <c r="AH328" s="14">
        <v>44648</v>
      </c>
      <c r="AI328">
        <v>20</v>
      </c>
      <c r="AJ328" s="14">
        <v>44668</v>
      </c>
      <c r="AK328" s="16">
        <v>9</v>
      </c>
      <c r="AL328" s="14">
        <v>44943</v>
      </c>
      <c r="AM328" s="14">
        <v>45003</v>
      </c>
      <c r="AN328" s="15"/>
      <c r="AO328" s="15"/>
      <c r="AP328" s="15"/>
      <c r="AQ328" s="15">
        <v>160000</v>
      </c>
      <c r="AR328" s="15"/>
      <c r="AS328" s="15">
        <v>3040000</v>
      </c>
      <c r="AT328" s="15"/>
      <c r="AU328" s="15"/>
      <c r="AV328" s="15"/>
      <c r="AW328" s="15"/>
      <c r="AX328" s="15"/>
      <c r="AY328" s="15"/>
      <c r="AZ328" s="15">
        <f t="shared" si="24"/>
        <v>3200000</v>
      </c>
      <c r="BA328" s="15">
        <f t="shared" si="25"/>
        <v>3200000</v>
      </c>
      <c r="BB328" t="str">
        <f t="shared" si="26"/>
        <v>OK</v>
      </c>
      <c r="BC328">
        <f t="shared" si="27"/>
        <v>2</v>
      </c>
    </row>
    <row r="329" spans="2:55" hidden="1">
      <c r="B329" t="s">
        <v>21</v>
      </c>
      <c r="C329" t="s">
        <v>381</v>
      </c>
      <c r="D329" t="s">
        <v>427</v>
      </c>
      <c r="E329" t="s">
        <v>9</v>
      </c>
      <c r="F329" t="s">
        <v>175</v>
      </c>
      <c r="G329">
        <v>5811</v>
      </c>
      <c r="H329">
        <v>4</v>
      </c>
      <c r="I329" s="15">
        <v>3200000</v>
      </c>
      <c r="J329" s="15">
        <v>800000</v>
      </c>
      <c r="K329">
        <v>4</v>
      </c>
      <c r="M329" t="s">
        <v>151</v>
      </c>
      <c r="N329" s="17" t="s">
        <v>157</v>
      </c>
      <c r="O329" t="s">
        <v>130</v>
      </c>
      <c r="P329" t="s">
        <v>420</v>
      </c>
      <c r="Q329" t="s">
        <v>66</v>
      </c>
      <c r="R329" t="s">
        <v>132</v>
      </c>
      <c r="T329">
        <v>5811</v>
      </c>
      <c r="V329" s="17">
        <v>1</v>
      </c>
      <c r="W329" t="s">
        <v>421</v>
      </c>
      <c r="Y329" s="14">
        <v>44635</v>
      </c>
      <c r="Z329" s="16">
        <v>21</v>
      </c>
      <c r="AA329" s="14">
        <v>44656</v>
      </c>
      <c r="AB329" s="14">
        <v>44587</v>
      </c>
      <c r="AC329">
        <v>25</v>
      </c>
      <c r="AD329" s="14">
        <v>44612</v>
      </c>
      <c r="AE329" s="14">
        <v>44620</v>
      </c>
      <c r="AF329">
        <v>25</v>
      </c>
      <c r="AG329" s="14">
        <v>44645</v>
      </c>
      <c r="AH329" s="14">
        <v>44648</v>
      </c>
      <c r="AI329">
        <v>20</v>
      </c>
      <c r="AJ329" s="14">
        <v>44668</v>
      </c>
      <c r="AK329" s="16">
        <v>9</v>
      </c>
      <c r="AL329" s="14">
        <v>44943</v>
      </c>
      <c r="AM329" s="14">
        <v>45003</v>
      </c>
      <c r="AN329" s="15"/>
      <c r="AO329" s="15"/>
      <c r="AP329" s="15"/>
      <c r="AQ329" s="15">
        <v>160000</v>
      </c>
      <c r="AR329" s="15"/>
      <c r="AS329" s="15">
        <v>3040000</v>
      </c>
      <c r="AT329" s="15"/>
      <c r="AU329" s="15"/>
      <c r="AV329" s="15"/>
      <c r="AW329" s="15"/>
      <c r="AX329" s="15"/>
      <c r="AY329" s="15"/>
      <c r="AZ329" s="15">
        <f t="shared" si="24"/>
        <v>3200000</v>
      </c>
      <c r="BA329" s="15">
        <f t="shared" si="25"/>
        <v>3200000</v>
      </c>
      <c r="BB329" t="str">
        <f t="shared" si="26"/>
        <v>OK</v>
      </c>
      <c r="BC329">
        <f t="shared" si="27"/>
        <v>2</v>
      </c>
    </row>
    <row r="330" spans="2:55" hidden="1">
      <c r="B330" t="s">
        <v>21</v>
      </c>
      <c r="C330" t="s">
        <v>338</v>
      </c>
      <c r="D330" t="s">
        <v>430</v>
      </c>
      <c r="E330" t="s">
        <v>9</v>
      </c>
      <c r="F330" t="s">
        <v>175</v>
      </c>
      <c r="G330">
        <v>5811</v>
      </c>
      <c r="H330">
        <v>6</v>
      </c>
      <c r="I330" s="15">
        <v>4800000</v>
      </c>
      <c r="J330" s="15">
        <v>800000</v>
      </c>
      <c r="K330">
        <v>6</v>
      </c>
      <c r="M330" t="s">
        <v>151</v>
      </c>
      <c r="N330" s="17" t="s">
        <v>157</v>
      </c>
      <c r="O330" t="s">
        <v>130</v>
      </c>
      <c r="P330" t="s">
        <v>420</v>
      </c>
      <c r="Q330" t="s">
        <v>66</v>
      </c>
      <c r="R330" t="s">
        <v>132</v>
      </c>
      <c r="T330">
        <v>5811</v>
      </c>
      <c r="V330" s="17">
        <v>1</v>
      </c>
      <c r="W330" t="s">
        <v>421</v>
      </c>
      <c r="Y330" s="14">
        <v>44635</v>
      </c>
      <c r="Z330" s="16">
        <v>21</v>
      </c>
      <c r="AA330" s="14">
        <v>44656</v>
      </c>
      <c r="AB330" s="14">
        <v>44587</v>
      </c>
      <c r="AC330">
        <v>25</v>
      </c>
      <c r="AD330" s="14">
        <v>44612</v>
      </c>
      <c r="AE330" s="14">
        <v>44620</v>
      </c>
      <c r="AF330">
        <v>25</v>
      </c>
      <c r="AG330" s="14">
        <v>44645</v>
      </c>
      <c r="AH330" s="14">
        <v>44648</v>
      </c>
      <c r="AI330">
        <v>20</v>
      </c>
      <c r="AJ330" s="14">
        <v>44668</v>
      </c>
      <c r="AK330" s="16">
        <v>9</v>
      </c>
      <c r="AL330" s="14">
        <v>44943</v>
      </c>
      <c r="AM330" s="14">
        <v>45003</v>
      </c>
      <c r="AN330" s="15"/>
      <c r="AO330" s="15"/>
      <c r="AP330" s="15"/>
      <c r="AQ330" s="15">
        <v>240000</v>
      </c>
      <c r="AR330" s="15"/>
      <c r="AS330" s="15">
        <v>4560000</v>
      </c>
      <c r="AT330" s="15"/>
      <c r="AU330" s="15"/>
      <c r="AV330" s="15"/>
      <c r="AW330" s="15"/>
      <c r="AX330" s="15"/>
      <c r="AY330" s="15"/>
      <c r="AZ330" s="15">
        <f t="shared" si="24"/>
        <v>4800000</v>
      </c>
      <c r="BA330" s="15">
        <f t="shared" si="25"/>
        <v>4800000</v>
      </c>
      <c r="BB330" t="str">
        <f t="shared" si="26"/>
        <v>OK</v>
      </c>
      <c r="BC330">
        <f t="shared" si="27"/>
        <v>2</v>
      </c>
    </row>
    <row r="331" spans="2:55" hidden="1">
      <c r="B331" t="s">
        <v>21</v>
      </c>
      <c r="C331" t="s">
        <v>431</v>
      </c>
      <c r="D331" t="s">
        <v>430</v>
      </c>
      <c r="E331" t="s">
        <v>9</v>
      </c>
      <c r="F331" t="s">
        <v>175</v>
      </c>
      <c r="G331">
        <v>5811</v>
      </c>
      <c r="H331">
        <v>4</v>
      </c>
      <c r="I331" s="15">
        <v>3200000</v>
      </c>
      <c r="J331" s="15">
        <v>800000</v>
      </c>
      <c r="K331">
        <v>4</v>
      </c>
      <c r="M331" t="s">
        <v>151</v>
      </c>
      <c r="N331" s="17" t="s">
        <v>157</v>
      </c>
      <c r="O331" t="s">
        <v>130</v>
      </c>
      <c r="P331" t="s">
        <v>420</v>
      </c>
      <c r="Q331" t="s">
        <v>66</v>
      </c>
      <c r="R331" t="s">
        <v>132</v>
      </c>
      <c r="T331">
        <v>5811</v>
      </c>
      <c r="V331" s="17">
        <v>1</v>
      </c>
      <c r="W331" t="s">
        <v>421</v>
      </c>
      <c r="Y331" s="14">
        <v>44635</v>
      </c>
      <c r="Z331" s="16">
        <v>21</v>
      </c>
      <c r="AA331" s="14">
        <v>44656</v>
      </c>
      <c r="AB331" s="14">
        <v>44587</v>
      </c>
      <c r="AC331">
        <v>25</v>
      </c>
      <c r="AD331" s="14">
        <v>44612</v>
      </c>
      <c r="AE331" s="14">
        <v>44620</v>
      </c>
      <c r="AF331">
        <v>25</v>
      </c>
      <c r="AG331" s="14">
        <v>44645</v>
      </c>
      <c r="AH331" s="14">
        <v>44648</v>
      </c>
      <c r="AI331">
        <v>20</v>
      </c>
      <c r="AJ331" s="14">
        <v>44668</v>
      </c>
      <c r="AK331" s="16">
        <v>9</v>
      </c>
      <c r="AL331" s="14">
        <v>44943</v>
      </c>
      <c r="AM331" s="14">
        <v>45003</v>
      </c>
      <c r="AN331" s="15"/>
      <c r="AO331" s="15"/>
      <c r="AP331" s="15"/>
      <c r="AQ331" s="15">
        <v>160000</v>
      </c>
      <c r="AR331" s="15"/>
      <c r="AS331" s="15">
        <v>3040000</v>
      </c>
      <c r="AT331" s="15"/>
      <c r="AU331" s="15"/>
      <c r="AV331" s="15"/>
      <c r="AW331" s="15"/>
      <c r="AX331" s="15"/>
      <c r="AY331" s="15"/>
      <c r="AZ331" s="15">
        <f t="shared" si="24"/>
        <v>3200000</v>
      </c>
      <c r="BA331" s="15">
        <f t="shared" si="25"/>
        <v>3200000</v>
      </c>
      <c r="BB331" t="str">
        <f t="shared" si="26"/>
        <v>OK</v>
      </c>
      <c r="BC331">
        <f t="shared" si="27"/>
        <v>2</v>
      </c>
    </row>
    <row r="332" spans="2:55" hidden="1">
      <c r="B332" t="s">
        <v>21</v>
      </c>
      <c r="C332" t="s">
        <v>342</v>
      </c>
      <c r="D332" t="s">
        <v>430</v>
      </c>
      <c r="E332" t="s">
        <v>9</v>
      </c>
      <c r="F332" t="s">
        <v>175</v>
      </c>
      <c r="G332">
        <v>5811</v>
      </c>
      <c r="H332">
        <v>13</v>
      </c>
      <c r="I332" s="15">
        <v>10400000</v>
      </c>
      <c r="J332" s="15">
        <v>800000</v>
      </c>
      <c r="K332">
        <v>13</v>
      </c>
      <c r="M332" t="s">
        <v>151</v>
      </c>
      <c r="N332" s="17" t="s">
        <v>157</v>
      </c>
      <c r="O332" t="s">
        <v>130</v>
      </c>
      <c r="P332" t="s">
        <v>420</v>
      </c>
      <c r="Q332" t="s">
        <v>66</v>
      </c>
      <c r="R332" t="s">
        <v>132</v>
      </c>
      <c r="T332">
        <v>5811</v>
      </c>
      <c r="V332" s="17">
        <v>1</v>
      </c>
      <c r="W332" t="s">
        <v>421</v>
      </c>
      <c r="Y332" s="14">
        <v>44635</v>
      </c>
      <c r="Z332" s="16">
        <v>21</v>
      </c>
      <c r="AA332" s="14">
        <v>44656</v>
      </c>
      <c r="AB332" s="14">
        <v>44587</v>
      </c>
      <c r="AC332">
        <v>25</v>
      </c>
      <c r="AD332" s="14">
        <v>44612</v>
      </c>
      <c r="AE332" s="14">
        <v>44620</v>
      </c>
      <c r="AF332">
        <v>25</v>
      </c>
      <c r="AG332" s="14">
        <v>44645</v>
      </c>
      <c r="AH332" s="14">
        <v>44648</v>
      </c>
      <c r="AI332">
        <v>20</v>
      </c>
      <c r="AJ332" s="14">
        <v>44668</v>
      </c>
      <c r="AK332" s="16">
        <v>9</v>
      </c>
      <c r="AL332" s="14">
        <v>44943</v>
      </c>
      <c r="AM332" s="14">
        <v>45003</v>
      </c>
      <c r="AN332" s="15"/>
      <c r="AO332" s="15"/>
      <c r="AP332" s="15"/>
      <c r="AQ332" s="15">
        <v>520000</v>
      </c>
      <c r="AR332" s="15"/>
      <c r="AS332" s="15">
        <v>9880000</v>
      </c>
      <c r="AT332" s="15"/>
      <c r="AU332" s="15"/>
      <c r="AV332" s="15"/>
      <c r="AW332" s="15"/>
      <c r="AX332" s="15"/>
      <c r="AY332" s="15"/>
      <c r="AZ332" s="15">
        <f t="shared" si="24"/>
        <v>10400000</v>
      </c>
      <c r="BA332" s="15">
        <f t="shared" si="25"/>
        <v>10400000</v>
      </c>
      <c r="BB332" t="str">
        <f t="shared" si="26"/>
        <v>OK</v>
      </c>
      <c r="BC332">
        <f t="shared" si="27"/>
        <v>2</v>
      </c>
    </row>
    <row r="333" spans="2:55" hidden="1">
      <c r="B333" t="s">
        <v>21</v>
      </c>
      <c r="C333" t="s">
        <v>367</v>
      </c>
      <c r="D333" t="s">
        <v>430</v>
      </c>
      <c r="E333" t="s">
        <v>9</v>
      </c>
      <c r="F333" t="s">
        <v>175</v>
      </c>
      <c r="G333">
        <v>5811</v>
      </c>
      <c r="H333">
        <v>7</v>
      </c>
      <c r="I333" s="15">
        <v>5600000</v>
      </c>
      <c r="J333" s="15">
        <v>800000</v>
      </c>
      <c r="K333">
        <v>7</v>
      </c>
      <c r="M333" t="s">
        <v>151</v>
      </c>
      <c r="N333" s="17" t="s">
        <v>157</v>
      </c>
      <c r="O333" t="s">
        <v>130</v>
      </c>
      <c r="P333" t="s">
        <v>420</v>
      </c>
      <c r="Q333" t="s">
        <v>66</v>
      </c>
      <c r="R333" t="s">
        <v>132</v>
      </c>
      <c r="T333">
        <v>5811</v>
      </c>
      <c r="V333" s="17">
        <v>1</v>
      </c>
      <c r="W333" t="s">
        <v>421</v>
      </c>
      <c r="Y333" s="14">
        <v>44635</v>
      </c>
      <c r="Z333" s="16">
        <v>21</v>
      </c>
      <c r="AA333" s="14">
        <v>44656</v>
      </c>
      <c r="AB333" s="14">
        <v>44587</v>
      </c>
      <c r="AC333">
        <v>25</v>
      </c>
      <c r="AD333" s="14">
        <v>44612</v>
      </c>
      <c r="AE333" s="14">
        <v>44620</v>
      </c>
      <c r="AF333">
        <v>25</v>
      </c>
      <c r="AG333" s="14">
        <v>44645</v>
      </c>
      <c r="AH333" s="14">
        <v>44648</v>
      </c>
      <c r="AI333">
        <v>20</v>
      </c>
      <c r="AJ333" s="14">
        <v>44668</v>
      </c>
      <c r="AK333" s="16">
        <v>9</v>
      </c>
      <c r="AL333" s="14">
        <v>44943</v>
      </c>
      <c r="AM333" s="14">
        <v>45003</v>
      </c>
      <c r="AN333" s="15"/>
      <c r="AO333" s="15"/>
      <c r="AP333" s="15"/>
      <c r="AQ333" s="15">
        <v>280000</v>
      </c>
      <c r="AR333" s="15"/>
      <c r="AS333" s="15">
        <v>5320000</v>
      </c>
      <c r="AT333" s="15"/>
      <c r="AU333" s="15"/>
      <c r="AV333" s="15"/>
      <c r="AW333" s="15"/>
      <c r="AX333" s="15"/>
      <c r="AY333" s="15"/>
      <c r="AZ333" s="15">
        <f t="shared" si="24"/>
        <v>5600000</v>
      </c>
      <c r="BA333" s="15">
        <f t="shared" si="25"/>
        <v>5600000</v>
      </c>
      <c r="BB333" t="str">
        <f t="shared" si="26"/>
        <v>OK</v>
      </c>
      <c r="BC333">
        <f t="shared" si="27"/>
        <v>2</v>
      </c>
    </row>
    <row r="334" spans="2:55" hidden="1">
      <c r="B334" t="s">
        <v>21</v>
      </c>
      <c r="C334" t="s">
        <v>364</v>
      </c>
      <c r="D334" t="s">
        <v>430</v>
      </c>
      <c r="E334" t="s">
        <v>9</v>
      </c>
      <c r="F334" t="s">
        <v>175</v>
      </c>
      <c r="G334">
        <v>5811</v>
      </c>
      <c r="H334">
        <v>10</v>
      </c>
      <c r="I334" s="15">
        <v>8000000</v>
      </c>
      <c r="J334" s="15">
        <v>800000</v>
      </c>
      <c r="K334">
        <v>10</v>
      </c>
      <c r="M334" t="s">
        <v>151</v>
      </c>
      <c r="N334" s="17" t="s">
        <v>157</v>
      </c>
      <c r="O334" t="s">
        <v>130</v>
      </c>
      <c r="P334" t="s">
        <v>420</v>
      </c>
      <c r="Q334" t="s">
        <v>66</v>
      </c>
      <c r="R334" t="s">
        <v>132</v>
      </c>
      <c r="T334">
        <v>5811</v>
      </c>
      <c r="V334" s="17">
        <v>1</v>
      </c>
      <c r="W334" t="s">
        <v>421</v>
      </c>
      <c r="Y334" s="14">
        <v>44635</v>
      </c>
      <c r="Z334" s="16">
        <v>21</v>
      </c>
      <c r="AA334" s="14">
        <v>44656</v>
      </c>
      <c r="AB334" s="14">
        <v>44587</v>
      </c>
      <c r="AC334">
        <v>25</v>
      </c>
      <c r="AD334" s="14">
        <v>44612</v>
      </c>
      <c r="AE334" s="14">
        <v>44620</v>
      </c>
      <c r="AF334">
        <v>25</v>
      </c>
      <c r="AG334" s="14">
        <v>44645</v>
      </c>
      <c r="AH334" s="14">
        <v>44648</v>
      </c>
      <c r="AI334">
        <v>20</v>
      </c>
      <c r="AJ334" s="14">
        <v>44668</v>
      </c>
      <c r="AK334" s="16">
        <v>9</v>
      </c>
      <c r="AL334" s="14">
        <v>44943</v>
      </c>
      <c r="AM334" s="14">
        <v>45003</v>
      </c>
      <c r="AN334" s="15"/>
      <c r="AO334" s="15"/>
      <c r="AP334" s="15"/>
      <c r="AQ334" s="15">
        <v>400000</v>
      </c>
      <c r="AR334" s="15"/>
      <c r="AS334" s="15">
        <v>7600000</v>
      </c>
      <c r="AT334" s="15"/>
      <c r="AU334" s="15"/>
      <c r="AV334" s="15"/>
      <c r="AW334" s="15"/>
      <c r="AX334" s="15"/>
      <c r="AY334" s="15"/>
      <c r="AZ334" s="15">
        <f t="shared" si="24"/>
        <v>8000000</v>
      </c>
      <c r="BA334" s="15">
        <f t="shared" si="25"/>
        <v>8000000</v>
      </c>
      <c r="BB334" t="str">
        <f t="shared" si="26"/>
        <v>OK</v>
      </c>
      <c r="BC334">
        <f t="shared" si="27"/>
        <v>2</v>
      </c>
    </row>
    <row r="335" spans="2:55" hidden="1">
      <c r="B335" t="s">
        <v>21</v>
      </c>
      <c r="C335" t="s">
        <v>343</v>
      </c>
      <c r="D335" t="s">
        <v>430</v>
      </c>
      <c r="E335" t="s">
        <v>9</v>
      </c>
      <c r="F335" t="s">
        <v>175</v>
      </c>
      <c r="G335">
        <v>5811</v>
      </c>
      <c r="H335">
        <v>6</v>
      </c>
      <c r="I335" s="15">
        <v>4800000</v>
      </c>
      <c r="J335" s="15">
        <v>800000</v>
      </c>
      <c r="K335">
        <v>6</v>
      </c>
      <c r="M335" t="s">
        <v>151</v>
      </c>
      <c r="N335" s="17" t="s">
        <v>157</v>
      </c>
      <c r="O335" t="s">
        <v>130</v>
      </c>
      <c r="P335" t="s">
        <v>420</v>
      </c>
      <c r="Q335" t="s">
        <v>66</v>
      </c>
      <c r="R335" t="s">
        <v>132</v>
      </c>
      <c r="T335">
        <v>5811</v>
      </c>
      <c r="V335" s="17">
        <v>1</v>
      </c>
      <c r="W335" t="s">
        <v>421</v>
      </c>
      <c r="Y335" s="14">
        <v>44635</v>
      </c>
      <c r="Z335" s="16">
        <v>21</v>
      </c>
      <c r="AA335" s="14">
        <v>44656</v>
      </c>
      <c r="AB335" s="14">
        <v>44587</v>
      </c>
      <c r="AC335">
        <v>25</v>
      </c>
      <c r="AD335" s="14">
        <v>44612</v>
      </c>
      <c r="AE335" s="14">
        <v>44620</v>
      </c>
      <c r="AF335">
        <v>25</v>
      </c>
      <c r="AG335" s="14">
        <v>44645</v>
      </c>
      <c r="AH335" s="14">
        <v>44648</v>
      </c>
      <c r="AI335">
        <v>20</v>
      </c>
      <c r="AJ335" s="14">
        <v>44668</v>
      </c>
      <c r="AK335" s="16">
        <v>9</v>
      </c>
      <c r="AL335" s="14">
        <v>44943</v>
      </c>
      <c r="AM335" s="14">
        <v>45003</v>
      </c>
      <c r="AN335" s="15"/>
      <c r="AO335" s="15"/>
      <c r="AP335" s="15"/>
      <c r="AQ335" s="15">
        <v>240000</v>
      </c>
      <c r="AR335" s="15"/>
      <c r="AS335" s="15">
        <v>4560000</v>
      </c>
      <c r="AT335" s="15"/>
      <c r="AU335" s="15"/>
      <c r="AV335" s="15"/>
      <c r="AW335" s="15"/>
      <c r="AX335" s="15"/>
      <c r="AY335" s="15"/>
      <c r="AZ335" s="15">
        <f t="shared" si="24"/>
        <v>4800000</v>
      </c>
      <c r="BA335" s="15">
        <f t="shared" si="25"/>
        <v>4800000</v>
      </c>
      <c r="BB335" t="str">
        <f t="shared" si="26"/>
        <v>OK</v>
      </c>
      <c r="BC335">
        <f t="shared" si="27"/>
        <v>2</v>
      </c>
    </row>
    <row r="336" spans="2:55" hidden="1">
      <c r="B336" t="s">
        <v>21</v>
      </c>
      <c r="C336" t="s">
        <v>432</v>
      </c>
      <c r="D336" t="s">
        <v>430</v>
      </c>
      <c r="E336" t="s">
        <v>9</v>
      </c>
      <c r="F336" t="s">
        <v>175</v>
      </c>
      <c r="G336">
        <v>5811</v>
      </c>
      <c r="H336">
        <v>4</v>
      </c>
      <c r="I336" s="15">
        <v>3200000</v>
      </c>
      <c r="J336" s="15">
        <v>800000</v>
      </c>
      <c r="K336">
        <v>4</v>
      </c>
      <c r="M336" t="s">
        <v>151</v>
      </c>
      <c r="N336" s="17" t="s">
        <v>157</v>
      </c>
      <c r="O336" t="s">
        <v>130</v>
      </c>
      <c r="P336" t="s">
        <v>420</v>
      </c>
      <c r="Q336" t="s">
        <v>66</v>
      </c>
      <c r="R336" t="s">
        <v>132</v>
      </c>
      <c r="T336">
        <v>5811</v>
      </c>
      <c r="V336" s="17">
        <v>1</v>
      </c>
      <c r="W336" t="s">
        <v>421</v>
      </c>
      <c r="Y336" s="14">
        <v>44635</v>
      </c>
      <c r="Z336" s="16">
        <v>21</v>
      </c>
      <c r="AA336" s="14">
        <v>44656</v>
      </c>
      <c r="AB336" s="14">
        <v>44587</v>
      </c>
      <c r="AC336">
        <v>25</v>
      </c>
      <c r="AD336" s="14">
        <v>44612</v>
      </c>
      <c r="AE336" s="14">
        <v>44620</v>
      </c>
      <c r="AF336">
        <v>25</v>
      </c>
      <c r="AG336" s="14">
        <v>44645</v>
      </c>
      <c r="AH336" s="14">
        <v>44648</v>
      </c>
      <c r="AI336">
        <v>20</v>
      </c>
      <c r="AJ336" s="14">
        <v>44668</v>
      </c>
      <c r="AK336" s="16">
        <v>9</v>
      </c>
      <c r="AL336" s="14">
        <v>44943</v>
      </c>
      <c r="AM336" s="14">
        <v>45003</v>
      </c>
      <c r="AN336" s="15"/>
      <c r="AO336" s="15"/>
      <c r="AP336" s="15"/>
      <c r="AQ336" s="15">
        <v>160000</v>
      </c>
      <c r="AR336" s="15"/>
      <c r="AS336" s="15">
        <v>3040000</v>
      </c>
      <c r="AT336" s="15"/>
      <c r="AU336" s="15"/>
      <c r="AV336" s="15"/>
      <c r="AW336" s="15"/>
      <c r="AX336" s="15"/>
      <c r="AY336" s="15"/>
      <c r="AZ336" s="15">
        <f t="shared" si="24"/>
        <v>3200000</v>
      </c>
      <c r="BA336" s="15">
        <f t="shared" si="25"/>
        <v>3200000</v>
      </c>
      <c r="BB336" t="str">
        <f t="shared" si="26"/>
        <v>OK</v>
      </c>
      <c r="BC336">
        <f t="shared" si="27"/>
        <v>2</v>
      </c>
    </row>
    <row r="337" spans="1:55" hidden="1">
      <c r="B337" t="s">
        <v>21</v>
      </c>
      <c r="C337" t="s">
        <v>384</v>
      </c>
      <c r="D337" t="s">
        <v>384</v>
      </c>
      <c r="E337" t="s">
        <v>9</v>
      </c>
      <c r="F337" t="s">
        <v>175</v>
      </c>
      <c r="G337">
        <v>5811</v>
      </c>
      <c r="H337">
        <v>30</v>
      </c>
      <c r="I337" s="15">
        <v>24000000</v>
      </c>
      <c r="J337" s="15">
        <v>800000</v>
      </c>
      <c r="K337">
        <v>30</v>
      </c>
      <c r="M337" t="s">
        <v>151</v>
      </c>
      <c r="N337" s="17" t="s">
        <v>157</v>
      </c>
      <c r="O337" t="s">
        <v>181</v>
      </c>
      <c r="P337" t="s">
        <v>433</v>
      </c>
      <c r="Q337" t="s">
        <v>64</v>
      </c>
      <c r="R337" t="s">
        <v>132</v>
      </c>
      <c r="T337">
        <v>5811</v>
      </c>
      <c r="V337" s="17">
        <v>1</v>
      </c>
      <c r="W337" t="s">
        <v>421</v>
      </c>
      <c r="Y337" s="14">
        <v>44635</v>
      </c>
      <c r="Z337" s="16">
        <v>21</v>
      </c>
      <c r="AA337" s="14">
        <v>44656</v>
      </c>
      <c r="AB337" s="14">
        <v>44587</v>
      </c>
      <c r="AC337">
        <v>25</v>
      </c>
      <c r="AD337" s="14">
        <v>44612</v>
      </c>
      <c r="AE337" s="14">
        <v>44620</v>
      </c>
      <c r="AF337">
        <v>25</v>
      </c>
      <c r="AG337" s="14">
        <v>44645</v>
      </c>
      <c r="AH337" s="14">
        <v>44648</v>
      </c>
      <c r="AI337">
        <v>20</v>
      </c>
      <c r="AJ337" s="14">
        <v>44668</v>
      </c>
      <c r="AK337" s="16">
        <v>9</v>
      </c>
      <c r="AL337" s="14">
        <v>44943</v>
      </c>
      <c r="AM337" s="14">
        <v>45003</v>
      </c>
      <c r="AN337" s="15"/>
      <c r="AO337" s="15"/>
      <c r="AP337" s="15"/>
      <c r="AQ337" s="15">
        <v>1200000</v>
      </c>
      <c r="AR337" s="15"/>
      <c r="AS337" s="15">
        <v>22800000</v>
      </c>
      <c r="AT337" s="15"/>
      <c r="AU337" s="15"/>
      <c r="AV337" s="15"/>
      <c r="AW337" s="15"/>
      <c r="AX337" s="15"/>
      <c r="AY337" s="15"/>
      <c r="AZ337" s="15">
        <f t="shared" si="24"/>
        <v>24000000</v>
      </c>
      <c r="BA337" s="15">
        <f t="shared" si="25"/>
        <v>24000000</v>
      </c>
      <c r="BB337" t="str">
        <f t="shared" si="26"/>
        <v>OK</v>
      </c>
      <c r="BC337">
        <f t="shared" si="27"/>
        <v>2</v>
      </c>
    </row>
    <row r="338" spans="1:55" hidden="1">
      <c r="B338" t="s">
        <v>21</v>
      </c>
      <c r="C338" t="s">
        <v>384</v>
      </c>
      <c r="D338" t="s">
        <v>384</v>
      </c>
      <c r="E338" t="s">
        <v>9</v>
      </c>
      <c r="F338" t="s">
        <v>175</v>
      </c>
      <c r="G338">
        <v>5811</v>
      </c>
      <c r="H338">
        <v>30</v>
      </c>
      <c r="I338" s="15">
        <v>24000000</v>
      </c>
      <c r="J338" s="15">
        <v>800000</v>
      </c>
      <c r="K338">
        <v>30</v>
      </c>
      <c r="M338" t="s">
        <v>151</v>
      </c>
      <c r="N338" s="17" t="s">
        <v>157</v>
      </c>
      <c r="O338" t="s">
        <v>176</v>
      </c>
      <c r="P338" t="s">
        <v>434</v>
      </c>
      <c r="Q338" t="s">
        <v>64</v>
      </c>
      <c r="R338" t="s">
        <v>132</v>
      </c>
      <c r="T338">
        <v>5811</v>
      </c>
      <c r="V338" s="17">
        <v>1</v>
      </c>
      <c r="W338" t="s">
        <v>421</v>
      </c>
      <c r="Y338" s="14">
        <v>44635</v>
      </c>
      <c r="Z338" s="16">
        <v>21</v>
      </c>
      <c r="AA338" s="14">
        <v>44656</v>
      </c>
      <c r="AB338" s="14">
        <v>44587</v>
      </c>
      <c r="AC338">
        <v>25</v>
      </c>
      <c r="AD338" s="14">
        <v>44612</v>
      </c>
      <c r="AE338" s="14">
        <v>44620</v>
      </c>
      <c r="AF338">
        <v>25</v>
      </c>
      <c r="AG338" s="14">
        <v>44645</v>
      </c>
      <c r="AH338" s="14">
        <v>44648</v>
      </c>
      <c r="AI338">
        <v>20</v>
      </c>
      <c r="AJ338" s="14">
        <v>44668</v>
      </c>
      <c r="AK338" s="16">
        <v>9</v>
      </c>
      <c r="AL338" s="14">
        <v>44943</v>
      </c>
      <c r="AM338" s="14">
        <v>45003</v>
      </c>
      <c r="AN338" s="15"/>
      <c r="AO338" s="15"/>
      <c r="AP338" s="15"/>
      <c r="AQ338" s="15">
        <v>1200000</v>
      </c>
      <c r="AR338" s="15"/>
      <c r="AS338" s="15">
        <v>22800000</v>
      </c>
      <c r="AT338" s="15"/>
      <c r="AU338" s="15"/>
      <c r="AV338" s="15"/>
      <c r="AW338" s="15"/>
      <c r="AX338" s="15"/>
      <c r="AY338" s="15"/>
      <c r="AZ338" s="15">
        <f t="shared" si="24"/>
        <v>24000000</v>
      </c>
      <c r="BA338" s="15">
        <f t="shared" si="25"/>
        <v>24000000</v>
      </c>
      <c r="BB338" t="str">
        <f t="shared" si="26"/>
        <v>OK</v>
      </c>
      <c r="BC338">
        <f t="shared" si="27"/>
        <v>2</v>
      </c>
    </row>
    <row r="339" spans="1:55" hidden="1">
      <c r="B339" t="s">
        <v>21</v>
      </c>
      <c r="C339" t="s">
        <v>384</v>
      </c>
      <c r="D339" t="s">
        <v>384</v>
      </c>
      <c r="E339" t="s">
        <v>9</v>
      </c>
      <c r="F339" t="s">
        <v>175</v>
      </c>
      <c r="G339">
        <v>5811</v>
      </c>
      <c r="H339">
        <v>30</v>
      </c>
      <c r="I339" s="15">
        <v>24090000</v>
      </c>
      <c r="J339" s="15">
        <v>803000</v>
      </c>
      <c r="K339">
        <v>30</v>
      </c>
      <c r="M339" t="s">
        <v>151</v>
      </c>
      <c r="N339" s="17" t="s">
        <v>157</v>
      </c>
      <c r="O339" t="s">
        <v>179</v>
      </c>
      <c r="P339" t="s">
        <v>435</v>
      </c>
      <c r="Q339" t="s">
        <v>64</v>
      </c>
      <c r="R339" t="s">
        <v>132</v>
      </c>
      <c r="T339">
        <v>5811</v>
      </c>
      <c r="V339" s="17">
        <v>1</v>
      </c>
      <c r="W339" t="s">
        <v>421</v>
      </c>
      <c r="Y339" s="14">
        <v>44635</v>
      </c>
      <c r="Z339" s="16">
        <v>21</v>
      </c>
      <c r="AA339" s="14">
        <v>44656</v>
      </c>
      <c r="AB339" s="14">
        <v>44587</v>
      </c>
      <c r="AC339">
        <v>25</v>
      </c>
      <c r="AD339" s="14">
        <v>44612</v>
      </c>
      <c r="AE339" s="14">
        <v>44620</v>
      </c>
      <c r="AF339">
        <v>25</v>
      </c>
      <c r="AG339" s="14">
        <v>44645</v>
      </c>
      <c r="AH339" s="14">
        <v>44648</v>
      </c>
      <c r="AI339">
        <v>20</v>
      </c>
      <c r="AJ339" s="14">
        <v>44668</v>
      </c>
      <c r="AK339" s="16">
        <v>9</v>
      </c>
      <c r="AL339" s="14">
        <v>44943</v>
      </c>
      <c r="AM339" s="14">
        <v>45003</v>
      </c>
      <c r="AN339" s="15"/>
      <c r="AO339" s="15"/>
      <c r="AP339" s="15"/>
      <c r="AQ339" s="15">
        <v>1204500</v>
      </c>
      <c r="AR339" s="15"/>
      <c r="AS339" s="15">
        <v>22885500</v>
      </c>
      <c r="AT339" s="15"/>
      <c r="AU339" s="15"/>
      <c r="AV339" s="15"/>
      <c r="AW339" s="15"/>
      <c r="AX339" s="15"/>
      <c r="AY339" s="15"/>
      <c r="AZ339" s="15">
        <f t="shared" si="24"/>
        <v>24090000</v>
      </c>
      <c r="BA339" s="15">
        <f t="shared" si="25"/>
        <v>24090000</v>
      </c>
      <c r="BB339" t="str">
        <f t="shared" si="26"/>
        <v>OK</v>
      </c>
      <c r="BC339">
        <f t="shared" si="27"/>
        <v>2</v>
      </c>
    </row>
    <row r="340" spans="1:55" hidden="1">
      <c r="A340" s="17" t="s">
        <v>250</v>
      </c>
      <c r="B340" t="s">
        <v>21</v>
      </c>
      <c r="C340" t="s">
        <v>170</v>
      </c>
      <c r="D340" s="36" t="s">
        <v>384</v>
      </c>
      <c r="E340" t="s">
        <v>9</v>
      </c>
      <c r="F340" t="s">
        <v>268</v>
      </c>
      <c r="G340">
        <v>5815</v>
      </c>
      <c r="H340">
        <v>50</v>
      </c>
      <c r="I340" s="15">
        <v>40000000</v>
      </c>
      <c r="J340" s="15">
        <v>800000</v>
      </c>
      <c r="K340">
        <v>50</v>
      </c>
      <c r="M340" t="s">
        <v>151</v>
      </c>
      <c r="N340" s="17" t="s">
        <v>157</v>
      </c>
      <c r="O340" t="s">
        <v>274</v>
      </c>
      <c r="P340" t="s">
        <v>436</v>
      </c>
      <c r="Q340" t="s">
        <v>64</v>
      </c>
      <c r="R340" t="s">
        <v>132</v>
      </c>
      <c r="S340" s="53" t="s">
        <v>271</v>
      </c>
      <c r="T340" t="str">
        <f>CONCATENATE(G340,S340)</f>
        <v>581502</v>
      </c>
      <c r="U340" s="53" t="s">
        <v>437</v>
      </c>
      <c r="V340" s="52" t="s">
        <v>271</v>
      </c>
      <c r="W340" t="str">
        <f>CONCATENATE(U340,"-",T340,"-",V340,"-22")</f>
        <v>05-581502-02-22</v>
      </c>
      <c r="Y340" s="14">
        <v>44635</v>
      </c>
      <c r="Z340" s="16">
        <v>21</v>
      </c>
      <c r="AA340" s="14">
        <v>44656</v>
      </c>
      <c r="AB340" s="14">
        <v>44587</v>
      </c>
      <c r="AC340">
        <v>25</v>
      </c>
      <c r="AD340" s="14">
        <v>44612</v>
      </c>
      <c r="AE340" s="14">
        <v>44620</v>
      </c>
      <c r="AF340">
        <v>25</v>
      </c>
      <c r="AG340" s="14">
        <v>44645</v>
      </c>
      <c r="AH340" s="14">
        <v>44648</v>
      </c>
      <c r="AI340">
        <v>20</v>
      </c>
      <c r="AJ340" s="14">
        <v>44668</v>
      </c>
      <c r="AK340" s="16">
        <v>9</v>
      </c>
      <c r="AL340" s="14">
        <v>44943</v>
      </c>
      <c r="AM340" s="14">
        <v>45003</v>
      </c>
      <c r="AN340" s="15"/>
      <c r="AO340" s="15"/>
      <c r="AP340" s="15"/>
      <c r="AQ340" s="15">
        <v>2000000</v>
      </c>
      <c r="AR340" s="15"/>
      <c r="AS340" s="15">
        <v>38000000</v>
      </c>
      <c r="AT340" s="15"/>
      <c r="AU340" s="15"/>
      <c r="AV340" s="15"/>
      <c r="AW340" s="15"/>
      <c r="AX340" s="15"/>
      <c r="AY340" s="15"/>
      <c r="AZ340" s="15">
        <f t="shared" si="24"/>
        <v>40000000</v>
      </c>
      <c r="BA340" s="15">
        <f t="shared" si="25"/>
        <v>40000000</v>
      </c>
      <c r="BB340" t="str">
        <f t="shared" si="26"/>
        <v>OK</v>
      </c>
      <c r="BC340">
        <f t="shared" si="27"/>
        <v>2</v>
      </c>
    </row>
    <row r="341" spans="1:55" hidden="1">
      <c r="B341" t="s">
        <v>21</v>
      </c>
      <c r="C341" t="s">
        <v>426</v>
      </c>
      <c r="D341" t="s">
        <v>353</v>
      </c>
      <c r="E341" t="s">
        <v>10</v>
      </c>
      <c r="F341" t="s">
        <v>186</v>
      </c>
      <c r="G341">
        <v>5911</v>
      </c>
      <c r="H341">
        <v>12</v>
      </c>
      <c r="I341" s="15">
        <v>9600000</v>
      </c>
      <c r="J341" s="15">
        <v>800000</v>
      </c>
      <c r="L341">
        <v>12</v>
      </c>
      <c r="M341" t="s">
        <v>151</v>
      </c>
      <c r="N341" s="17" t="s">
        <v>157</v>
      </c>
      <c r="O341" t="s">
        <v>130</v>
      </c>
      <c r="P341" t="s">
        <v>438</v>
      </c>
      <c r="Q341" t="s">
        <v>66</v>
      </c>
      <c r="R341" t="s">
        <v>132</v>
      </c>
      <c r="T341">
        <v>5911</v>
      </c>
      <c r="V341" s="17">
        <v>1</v>
      </c>
      <c r="W341">
        <f t="shared" ref="W341:W372" si="28">-5911-1-22</f>
        <v>-5934</v>
      </c>
      <c r="Y341" s="14">
        <v>44635</v>
      </c>
      <c r="Z341" s="16">
        <v>21</v>
      </c>
      <c r="AA341" s="14">
        <v>44656</v>
      </c>
      <c r="AB341" s="14">
        <v>44587</v>
      </c>
      <c r="AC341">
        <v>25</v>
      </c>
      <c r="AD341" s="14">
        <v>44612</v>
      </c>
      <c r="AE341" s="14">
        <v>44620</v>
      </c>
      <c r="AF341">
        <v>25</v>
      </c>
      <c r="AG341" s="14">
        <v>44645</v>
      </c>
      <c r="AH341" s="14">
        <v>44648</v>
      </c>
      <c r="AI341">
        <v>20</v>
      </c>
      <c r="AJ341" s="14">
        <v>44668</v>
      </c>
      <c r="AK341" s="16">
        <v>9</v>
      </c>
      <c r="AL341" s="14">
        <v>44943</v>
      </c>
      <c r="AM341" s="14">
        <v>45003</v>
      </c>
      <c r="AN341" s="15"/>
      <c r="AO341" s="15"/>
      <c r="AP341" s="15"/>
      <c r="AQ341" s="15">
        <v>480000</v>
      </c>
      <c r="AR341" s="15"/>
      <c r="AS341" s="15">
        <v>9120000</v>
      </c>
      <c r="AT341" s="15"/>
      <c r="AU341" s="15"/>
      <c r="AV341" s="15"/>
      <c r="AW341" s="15"/>
      <c r="AX341" s="15"/>
      <c r="AY341" s="15"/>
      <c r="AZ341" s="15">
        <f t="shared" si="24"/>
        <v>9600000</v>
      </c>
      <c r="BA341" s="15">
        <f t="shared" si="25"/>
        <v>9600000</v>
      </c>
      <c r="BB341" t="str">
        <f t="shared" si="26"/>
        <v>OK</v>
      </c>
      <c r="BC341">
        <f t="shared" si="27"/>
        <v>2</v>
      </c>
    </row>
    <row r="342" spans="1:55" hidden="1">
      <c r="B342" t="s">
        <v>21</v>
      </c>
      <c r="C342" t="s">
        <v>343</v>
      </c>
      <c r="D342" t="s">
        <v>430</v>
      </c>
      <c r="E342" t="s">
        <v>10</v>
      </c>
      <c r="F342" t="s">
        <v>186</v>
      </c>
      <c r="G342">
        <v>5911</v>
      </c>
      <c r="H342">
        <v>10</v>
      </c>
      <c r="I342" s="15">
        <v>8000000</v>
      </c>
      <c r="J342" s="15">
        <v>800000</v>
      </c>
      <c r="L342">
        <v>10</v>
      </c>
      <c r="M342" t="s">
        <v>151</v>
      </c>
      <c r="N342" s="17" t="s">
        <v>157</v>
      </c>
      <c r="O342" t="s">
        <v>130</v>
      </c>
      <c r="P342" t="s">
        <v>438</v>
      </c>
      <c r="Q342" t="s">
        <v>66</v>
      </c>
      <c r="R342" t="s">
        <v>132</v>
      </c>
      <c r="T342">
        <v>5911</v>
      </c>
      <c r="V342" s="17">
        <v>1</v>
      </c>
      <c r="W342">
        <f t="shared" si="28"/>
        <v>-5934</v>
      </c>
      <c r="Y342" s="14">
        <v>44635</v>
      </c>
      <c r="Z342" s="16">
        <v>21</v>
      </c>
      <c r="AA342" s="14">
        <v>44656</v>
      </c>
      <c r="AB342" s="14">
        <v>44587</v>
      </c>
      <c r="AC342">
        <v>25</v>
      </c>
      <c r="AD342" s="14">
        <v>44612</v>
      </c>
      <c r="AE342" s="14">
        <v>44620</v>
      </c>
      <c r="AF342">
        <v>25</v>
      </c>
      <c r="AG342" s="14">
        <v>44645</v>
      </c>
      <c r="AH342" s="14">
        <v>44648</v>
      </c>
      <c r="AI342">
        <v>20</v>
      </c>
      <c r="AJ342" s="14">
        <v>44668</v>
      </c>
      <c r="AK342" s="16">
        <v>9</v>
      </c>
      <c r="AL342" s="14">
        <v>44943</v>
      </c>
      <c r="AM342" s="14">
        <v>45003</v>
      </c>
      <c r="AN342" s="15"/>
      <c r="AO342" s="15"/>
      <c r="AP342" s="15"/>
      <c r="AQ342" s="15">
        <v>400000</v>
      </c>
      <c r="AR342" s="15"/>
      <c r="AS342" s="15">
        <v>7600000</v>
      </c>
      <c r="AT342" s="15"/>
      <c r="AU342" s="15"/>
      <c r="AV342" s="15"/>
      <c r="AW342" s="15"/>
      <c r="AX342" s="15"/>
      <c r="AY342" s="15"/>
      <c r="AZ342" s="15">
        <f t="shared" si="24"/>
        <v>8000000</v>
      </c>
      <c r="BA342" s="15">
        <f t="shared" si="25"/>
        <v>8000000</v>
      </c>
      <c r="BB342" t="str">
        <f t="shared" si="26"/>
        <v>OK</v>
      </c>
      <c r="BC342">
        <f t="shared" si="27"/>
        <v>2</v>
      </c>
    </row>
    <row r="343" spans="1:55" hidden="1">
      <c r="B343" t="s">
        <v>21</v>
      </c>
      <c r="C343" t="s">
        <v>356</v>
      </c>
      <c r="D343" t="s">
        <v>345</v>
      </c>
      <c r="E343" t="s">
        <v>10</v>
      </c>
      <c r="F343" t="s">
        <v>186</v>
      </c>
      <c r="G343">
        <v>5911</v>
      </c>
      <c r="H343">
        <v>37</v>
      </c>
      <c r="I343" s="15">
        <v>29600000</v>
      </c>
      <c r="J343" s="15">
        <v>800000</v>
      </c>
      <c r="L343">
        <v>37</v>
      </c>
      <c r="M343" t="s">
        <v>151</v>
      </c>
      <c r="N343" s="17" t="s">
        <v>157</v>
      </c>
      <c r="O343" t="s">
        <v>130</v>
      </c>
      <c r="P343" t="s">
        <v>438</v>
      </c>
      <c r="Q343" t="s">
        <v>66</v>
      </c>
      <c r="R343" t="s">
        <v>132</v>
      </c>
      <c r="T343">
        <v>5911</v>
      </c>
      <c r="V343" s="17">
        <v>1</v>
      </c>
      <c r="W343">
        <f t="shared" si="28"/>
        <v>-5934</v>
      </c>
      <c r="Y343" s="14">
        <v>44635</v>
      </c>
      <c r="Z343" s="16">
        <v>21</v>
      </c>
      <c r="AA343" s="14">
        <v>44656</v>
      </c>
      <c r="AB343" s="14">
        <v>44587</v>
      </c>
      <c r="AC343">
        <v>25</v>
      </c>
      <c r="AD343" s="14">
        <v>44612</v>
      </c>
      <c r="AE343" s="14">
        <v>44620</v>
      </c>
      <c r="AF343">
        <v>25</v>
      </c>
      <c r="AG343" s="14">
        <v>44645</v>
      </c>
      <c r="AH343" s="14">
        <v>44648</v>
      </c>
      <c r="AI343">
        <v>20</v>
      </c>
      <c r="AJ343" s="14">
        <v>44668</v>
      </c>
      <c r="AK343" s="16">
        <v>9</v>
      </c>
      <c r="AL343" s="14">
        <v>44943</v>
      </c>
      <c r="AM343" s="14">
        <v>45003</v>
      </c>
      <c r="AN343" s="15"/>
      <c r="AO343" s="15"/>
      <c r="AP343" s="15"/>
      <c r="AQ343" s="15">
        <v>1480000</v>
      </c>
      <c r="AR343" s="15"/>
      <c r="AS343" s="15">
        <v>28120000</v>
      </c>
      <c r="AT343" s="15"/>
      <c r="AU343" s="15"/>
      <c r="AV343" s="15"/>
      <c r="AW343" s="15"/>
      <c r="AX343" s="15"/>
      <c r="AY343" s="15"/>
      <c r="AZ343" s="15">
        <f t="shared" si="24"/>
        <v>29600000</v>
      </c>
      <c r="BA343" s="15">
        <f t="shared" si="25"/>
        <v>29600000</v>
      </c>
      <c r="BB343" t="str">
        <f t="shared" si="26"/>
        <v>OK</v>
      </c>
      <c r="BC343">
        <f t="shared" si="27"/>
        <v>2</v>
      </c>
    </row>
    <row r="344" spans="1:55" hidden="1">
      <c r="B344" t="s">
        <v>21</v>
      </c>
      <c r="C344" t="s">
        <v>355</v>
      </c>
      <c r="D344" t="s">
        <v>353</v>
      </c>
      <c r="E344" t="s">
        <v>10</v>
      </c>
      <c r="F344" t="s">
        <v>186</v>
      </c>
      <c r="G344">
        <v>5911</v>
      </c>
      <c r="H344">
        <v>22</v>
      </c>
      <c r="I344" s="15">
        <v>17600000</v>
      </c>
      <c r="J344" s="15">
        <v>800000</v>
      </c>
      <c r="L344">
        <v>22</v>
      </c>
      <c r="M344" t="s">
        <v>151</v>
      </c>
      <c r="N344" s="17" t="s">
        <v>157</v>
      </c>
      <c r="O344" t="s">
        <v>130</v>
      </c>
      <c r="P344" t="s">
        <v>438</v>
      </c>
      <c r="Q344" t="s">
        <v>66</v>
      </c>
      <c r="R344" t="s">
        <v>132</v>
      </c>
      <c r="T344">
        <v>5911</v>
      </c>
      <c r="V344" s="17">
        <v>1</v>
      </c>
      <c r="W344">
        <f t="shared" si="28"/>
        <v>-5934</v>
      </c>
      <c r="Y344" s="14">
        <v>44635</v>
      </c>
      <c r="Z344" s="16">
        <v>21</v>
      </c>
      <c r="AA344" s="14">
        <v>44656</v>
      </c>
      <c r="AB344" s="14">
        <v>44587</v>
      </c>
      <c r="AC344">
        <v>25</v>
      </c>
      <c r="AD344" s="14">
        <v>44612</v>
      </c>
      <c r="AE344" s="14">
        <v>44620</v>
      </c>
      <c r="AF344">
        <v>25</v>
      </c>
      <c r="AG344" s="14">
        <v>44645</v>
      </c>
      <c r="AH344" s="14">
        <v>44648</v>
      </c>
      <c r="AI344">
        <v>20</v>
      </c>
      <c r="AJ344" s="14">
        <v>44668</v>
      </c>
      <c r="AK344" s="16">
        <v>9</v>
      </c>
      <c r="AL344" s="14">
        <v>44943</v>
      </c>
      <c r="AM344" s="14">
        <v>45003</v>
      </c>
      <c r="AN344" s="15"/>
      <c r="AO344" s="15"/>
      <c r="AP344" s="15"/>
      <c r="AQ344" s="15">
        <v>880000</v>
      </c>
      <c r="AR344" s="15"/>
      <c r="AS344" s="15">
        <v>16720000</v>
      </c>
      <c r="AT344" s="15"/>
      <c r="AU344" s="15"/>
      <c r="AV344" s="15"/>
      <c r="AW344" s="15"/>
      <c r="AX344" s="15"/>
      <c r="AY344" s="15"/>
      <c r="AZ344" s="15">
        <f t="shared" si="24"/>
        <v>17600000</v>
      </c>
      <c r="BA344" s="15">
        <f t="shared" si="25"/>
        <v>17600000</v>
      </c>
      <c r="BB344" t="str">
        <f t="shared" si="26"/>
        <v>OK</v>
      </c>
      <c r="BC344">
        <f t="shared" si="27"/>
        <v>2</v>
      </c>
    </row>
    <row r="345" spans="1:55" hidden="1">
      <c r="B345" t="s">
        <v>21</v>
      </c>
      <c r="C345" t="s">
        <v>391</v>
      </c>
      <c r="D345" t="s">
        <v>384</v>
      </c>
      <c r="E345" t="s">
        <v>10</v>
      </c>
      <c r="F345" t="s">
        <v>186</v>
      </c>
      <c r="G345">
        <v>5911</v>
      </c>
      <c r="H345">
        <v>15</v>
      </c>
      <c r="I345" s="15">
        <v>12000000</v>
      </c>
      <c r="J345" s="15">
        <v>800000</v>
      </c>
      <c r="L345">
        <v>15</v>
      </c>
      <c r="M345" t="s">
        <v>151</v>
      </c>
      <c r="N345" s="17" t="s">
        <v>157</v>
      </c>
      <c r="O345" t="s">
        <v>130</v>
      </c>
      <c r="P345" t="s">
        <v>438</v>
      </c>
      <c r="Q345" t="s">
        <v>66</v>
      </c>
      <c r="R345" t="s">
        <v>132</v>
      </c>
      <c r="T345">
        <v>5911</v>
      </c>
      <c r="V345" s="17">
        <v>1</v>
      </c>
      <c r="W345">
        <f t="shared" si="28"/>
        <v>-5934</v>
      </c>
      <c r="Y345" s="14">
        <v>44635</v>
      </c>
      <c r="Z345" s="16">
        <v>21</v>
      </c>
      <c r="AA345" s="14">
        <v>44656</v>
      </c>
      <c r="AB345" s="14">
        <v>44587</v>
      </c>
      <c r="AC345">
        <v>25</v>
      </c>
      <c r="AD345" s="14">
        <v>44612</v>
      </c>
      <c r="AE345" s="14">
        <v>44620</v>
      </c>
      <c r="AF345">
        <v>25</v>
      </c>
      <c r="AG345" s="14">
        <v>44645</v>
      </c>
      <c r="AH345" s="14">
        <v>44648</v>
      </c>
      <c r="AI345">
        <v>20</v>
      </c>
      <c r="AJ345" s="14">
        <v>44668</v>
      </c>
      <c r="AK345" s="16">
        <v>9</v>
      </c>
      <c r="AL345" s="14">
        <v>44943</v>
      </c>
      <c r="AM345" s="14">
        <v>45003</v>
      </c>
      <c r="AN345" s="15"/>
      <c r="AO345" s="15"/>
      <c r="AP345" s="15"/>
      <c r="AQ345" s="15">
        <v>600000</v>
      </c>
      <c r="AR345" s="15"/>
      <c r="AS345" s="15">
        <v>11400000</v>
      </c>
      <c r="AT345" s="15"/>
      <c r="AU345" s="15"/>
      <c r="AV345" s="15"/>
      <c r="AW345" s="15"/>
      <c r="AX345" s="15"/>
      <c r="AY345" s="15"/>
      <c r="AZ345" s="15">
        <f t="shared" si="24"/>
        <v>12000000</v>
      </c>
      <c r="BA345" s="15">
        <f t="shared" si="25"/>
        <v>12000000</v>
      </c>
      <c r="BB345" t="str">
        <f t="shared" si="26"/>
        <v>OK</v>
      </c>
      <c r="BC345">
        <f t="shared" si="27"/>
        <v>2</v>
      </c>
    </row>
    <row r="346" spans="1:55" hidden="1">
      <c r="B346" t="s">
        <v>21</v>
      </c>
      <c r="C346" t="s">
        <v>347</v>
      </c>
      <c r="D346" t="s">
        <v>345</v>
      </c>
      <c r="E346" t="s">
        <v>10</v>
      </c>
      <c r="F346" t="s">
        <v>186</v>
      </c>
      <c r="G346">
        <v>5911</v>
      </c>
      <c r="H346">
        <v>17</v>
      </c>
      <c r="I346" s="15">
        <v>13600000</v>
      </c>
      <c r="J346" s="15">
        <v>800000</v>
      </c>
      <c r="L346">
        <v>17</v>
      </c>
      <c r="M346" t="s">
        <v>151</v>
      </c>
      <c r="N346" s="17" t="s">
        <v>157</v>
      </c>
      <c r="O346" t="s">
        <v>130</v>
      </c>
      <c r="P346" t="s">
        <v>438</v>
      </c>
      <c r="Q346" t="s">
        <v>66</v>
      </c>
      <c r="R346" t="s">
        <v>132</v>
      </c>
      <c r="T346">
        <v>5911</v>
      </c>
      <c r="V346" s="17">
        <v>1</v>
      </c>
      <c r="W346">
        <f t="shared" si="28"/>
        <v>-5934</v>
      </c>
      <c r="Y346" s="14">
        <v>44635</v>
      </c>
      <c r="Z346" s="16">
        <v>21</v>
      </c>
      <c r="AA346" s="14">
        <v>44656</v>
      </c>
      <c r="AB346" s="14">
        <v>44587</v>
      </c>
      <c r="AC346">
        <v>25</v>
      </c>
      <c r="AD346" s="14">
        <v>44612</v>
      </c>
      <c r="AE346" s="14">
        <v>44620</v>
      </c>
      <c r="AF346">
        <v>25</v>
      </c>
      <c r="AG346" s="14">
        <v>44645</v>
      </c>
      <c r="AH346" s="14">
        <v>44648</v>
      </c>
      <c r="AI346">
        <v>20</v>
      </c>
      <c r="AJ346" s="14">
        <v>44668</v>
      </c>
      <c r="AK346" s="16">
        <v>9</v>
      </c>
      <c r="AL346" s="14">
        <v>44943</v>
      </c>
      <c r="AM346" s="14">
        <v>45003</v>
      </c>
      <c r="AN346" s="15"/>
      <c r="AO346" s="15"/>
      <c r="AP346" s="15"/>
      <c r="AQ346" s="15">
        <v>680000</v>
      </c>
      <c r="AR346" s="15"/>
      <c r="AS346" s="15">
        <v>12920000</v>
      </c>
      <c r="AT346" s="15"/>
      <c r="AU346" s="15"/>
      <c r="AV346" s="15"/>
      <c r="AW346" s="15"/>
      <c r="AX346" s="15"/>
      <c r="AY346" s="15"/>
      <c r="AZ346" s="15">
        <f t="shared" si="24"/>
        <v>13600000</v>
      </c>
      <c r="BA346" s="15">
        <f t="shared" si="25"/>
        <v>13600000</v>
      </c>
      <c r="BB346" t="str">
        <f t="shared" si="26"/>
        <v>OK</v>
      </c>
      <c r="BC346">
        <f t="shared" si="27"/>
        <v>2</v>
      </c>
    </row>
    <row r="347" spans="1:55" hidden="1">
      <c r="B347" t="s">
        <v>21</v>
      </c>
      <c r="C347" t="s">
        <v>422</v>
      </c>
      <c r="D347" t="s">
        <v>383</v>
      </c>
      <c r="E347" t="s">
        <v>10</v>
      </c>
      <c r="F347" t="s">
        <v>186</v>
      </c>
      <c r="G347">
        <v>5911</v>
      </c>
      <c r="H347">
        <v>17</v>
      </c>
      <c r="I347" s="15">
        <v>13600000</v>
      </c>
      <c r="J347" s="15">
        <v>800000</v>
      </c>
      <c r="L347">
        <v>17</v>
      </c>
      <c r="M347" t="s">
        <v>151</v>
      </c>
      <c r="N347" s="17" t="s">
        <v>157</v>
      </c>
      <c r="O347" t="s">
        <v>130</v>
      </c>
      <c r="P347" t="s">
        <v>438</v>
      </c>
      <c r="Q347" t="s">
        <v>66</v>
      </c>
      <c r="R347" t="s">
        <v>132</v>
      </c>
      <c r="T347">
        <v>5911</v>
      </c>
      <c r="V347" s="17">
        <v>1</v>
      </c>
      <c r="W347">
        <f t="shared" si="28"/>
        <v>-5934</v>
      </c>
      <c r="Y347" s="14">
        <v>44635</v>
      </c>
      <c r="Z347" s="16">
        <v>21</v>
      </c>
      <c r="AA347" s="14">
        <v>44656</v>
      </c>
      <c r="AB347" s="14">
        <v>44587</v>
      </c>
      <c r="AC347">
        <v>25</v>
      </c>
      <c r="AD347" s="14">
        <v>44612</v>
      </c>
      <c r="AE347" s="14">
        <v>44620</v>
      </c>
      <c r="AF347">
        <v>25</v>
      </c>
      <c r="AG347" s="14">
        <v>44645</v>
      </c>
      <c r="AH347" s="14">
        <v>44648</v>
      </c>
      <c r="AI347">
        <v>20</v>
      </c>
      <c r="AJ347" s="14">
        <v>44668</v>
      </c>
      <c r="AK347" s="16">
        <v>9</v>
      </c>
      <c r="AL347" s="14">
        <v>44943</v>
      </c>
      <c r="AM347" s="14">
        <v>45003</v>
      </c>
      <c r="AN347" s="15"/>
      <c r="AO347" s="15"/>
      <c r="AP347" s="15"/>
      <c r="AQ347" s="15">
        <v>680000</v>
      </c>
      <c r="AR347" s="15"/>
      <c r="AS347" s="15">
        <v>12920000</v>
      </c>
      <c r="AT347" s="15"/>
      <c r="AU347" s="15"/>
      <c r="AV347" s="15"/>
      <c r="AW347" s="15"/>
      <c r="AX347" s="15"/>
      <c r="AY347" s="15"/>
      <c r="AZ347" s="15">
        <f t="shared" si="24"/>
        <v>13600000</v>
      </c>
      <c r="BA347" s="15">
        <f t="shared" si="25"/>
        <v>13600000</v>
      </c>
      <c r="BB347" t="str">
        <f t="shared" si="26"/>
        <v>OK</v>
      </c>
      <c r="BC347">
        <f t="shared" si="27"/>
        <v>2</v>
      </c>
    </row>
    <row r="348" spans="1:55" hidden="1">
      <c r="B348" t="s">
        <v>21</v>
      </c>
      <c r="C348" t="s">
        <v>425</v>
      </c>
      <c r="D348" t="s">
        <v>353</v>
      </c>
      <c r="E348" t="s">
        <v>10</v>
      </c>
      <c r="F348" t="s">
        <v>186</v>
      </c>
      <c r="G348">
        <v>5911</v>
      </c>
      <c r="H348">
        <v>15</v>
      </c>
      <c r="I348" s="15">
        <v>12000000</v>
      </c>
      <c r="J348" s="15">
        <v>800000</v>
      </c>
      <c r="L348">
        <v>15</v>
      </c>
      <c r="M348" t="s">
        <v>151</v>
      </c>
      <c r="N348" t="s">
        <v>157</v>
      </c>
      <c r="O348" t="s">
        <v>130</v>
      </c>
      <c r="P348" t="s">
        <v>438</v>
      </c>
      <c r="Q348" t="s">
        <v>66</v>
      </c>
      <c r="R348" t="s">
        <v>132</v>
      </c>
      <c r="T348">
        <v>5911</v>
      </c>
      <c r="V348" s="17">
        <v>1</v>
      </c>
      <c r="W348">
        <f t="shared" si="28"/>
        <v>-5934</v>
      </c>
      <c r="Y348" s="14">
        <v>44635</v>
      </c>
      <c r="Z348" s="16">
        <v>21</v>
      </c>
      <c r="AA348" s="14">
        <v>44656</v>
      </c>
      <c r="AB348" s="14">
        <v>44587</v>
      </c>
      <c r="AC348">
        <v>25</v>
      </c>
      <c r="AD348" s="14">
        <v>44612</v>
      </c>
      <c r="AE348" s="14">
        <v>44620</v>
      </c>
      <c r="AF348">
        <v>25</v>
      </c>
      <c r="AG348" s="14">
        <v>44645</v>
      </c>
      <c r="AH348" s="14">
        <v>44648</v>
      </c>
      <c r="AI348">
        <v>20</v>
      </c>
      <c r="AJ348" s="14">
        <v>44668</v>
      </c>
      <c r="AK348" s="16">
        <v>9</v>
      </c>
      <c r="AL348" s="14">
        <v>44943</v>
      </c>
      <c r="AM348" s="14">
        <v>45003</v>
      </c>
      <c r="AN348" s="15"/>
      <c r="AO348" s="15"/>
      <c r="AP348" s="15"/>
      <c r="AQ348" s="15">
        <v>600000</v>
      </c>
      <c r="AR348" s="15"/>
      <c r="AS348" s="15">
        <v>11400000</v>
      </c>
      <c r="AT348" s="15"/>
      <c r="AU348" s="15"/>
      <c r="AV348" s="15"/>
      <c r="AW348" s="15"/>
      <c r="AX348" s="15"/>
      <c r="AY348" s="15"/>
      <c r="AZ348" s="15">
        <f t="shared" si="24"/>
        <v>12000000</v>
      </c>
      <c r="BA348" s="15">
        <f t="shared" si="25"/>
        <v>12000000</v>
      </c>
      <c r="BB348" t="str">
        <f t="shared" si="26"/>
        <v>OK</v>
      </c>
      <c r="BC348">
        <f t="shared" si="27"/>
        <v>2</v>
      </c>
    </row>
    <row r="349" spans="1:55" hidden="1">
      <c r="B349" t="s">
        <v>21</v>
      </c>
      <c r="C349" t="s">
        <v>424</v>
      </c>
      <c r="D349" t="s">
        <v>353</v>
      </c>
      <c r="E349" t="s">
        <v>10</v>
      </c>
      <c r="F349" t="s">
        <v>186</v>
      </c>
      <c r="G349">
        <v>5911</v>
      </c>
      <c r="H349">
        <v>10</v>
      </c>
      <c r="I349" s="15">
        <v>8000000</v>
      </c>
      <c r="J349" s="15">
        <v>800000</v>
      </c>
      <c r="L349">
        <v>10</v>
      </c>
      <c r="M349" t="s">
        <v>151</v>
      </c>
      <c r="N349" t="s">
        <v>157</v>
      </c>
      <c r="O349" t="s">
        <v>130</v>
      </c>
      <c r="P349" t="s">
        <v>438</v>
      </c>
      <c r="Q349" t="s">
        <v>66</v>
      </c>
      <c r="R349" t="s">
        <v>132</v>
      </c>
      <c r="T349">
        <v>5911</v>
      </c>
      <c r="V349" s="17">
        <v>1</v>
      </c>
      <c r="W349">
        <f t="shared" si="28"/>
        <v>-5934</v>
      </c>
      <c r="Y349" s="14">
        <v>44635</v>
      </c>
      <c r="Z349" s="16">
        <v>21</v>
      </c>
      <c r="AA349" s="14">
        <v>44656</v>
      </c>
      <c r="AB349" s="14">
        <v>44587</v>
      </c>
      <c r="AC349">
        <v>25</v>
      </c>
      <c r="AD349" s="14">
        <v>44612</v>
      </c>
      <c r="AE349" s="14">
        <v>44620</v>
      </c>
      <c r="AF349">
        <v>25</v>
      </c>
      <c r="AG349" s="14">
        <v>44645</v>
      </c>
      <c r="AH349" s="14">
        <v>44648</v>
      </c>
      <c r="AI349">
        <v>20</v>
      </c>
      <c r="AJ349" s="14">
        <v>44668</v>
      </c>
      <c r="AK349" s="16">
        <v>9</v>
      </c>
      <c r="AL349" s="14">
        <v>44943</v>
      </c>
      <c r="AM349" s="14">
        <v>45003</v>
      </c>
      <c r="AN349" s="15"/>
      <c r="AO349" s="15"/>
      <c r="AP349" s="15"/>
      <c r="AQ349" s="15">
        <v>400000</v>
      </c>
      <c r="AR349" s="15"/>
      <c r="AS349" s="15">
        <v>7600000</v>
      </c>
      <c r="AT349" s="15"/>
      <c r="AU349" s="15"/>
      <c r="AV349" s="15"/>
      <c r="AW349" s="15"/>
      <c r="AX349" s="15"/>
      <c r="AY349" s="15"/>
      <c r="AZ349" s="15">
        <f t="shared" si="24"/>
        <v>8000000</v>
      </c>
      <c r="BA349" s="15">
        <f t="shared" si="25"/>
        <v>8000000</v>
      </c>
      <c r="BB349" t="str">
        <f t="shared" si="26"/>
        <v>OK</v>
      </c>
      <c r="BC349">
        <f t="shared" si="27"/>
        <v>2</v>
      </c>
    </row>
    <row r="350" spans="1:55" hidden="1">
      <c r="B350" t="s">
        <v>21</v>
      </c>
      <c r="C350" t="s">
        <v>351</v>
      </c>
      <c r="D350" t="s">
        <v>370</v>
      </c>
      <c r="E350" t="s">
        <v>10</v>
      </c>
      <c r="F350" t="s">
        <v>186</v>
      </c>
      <c r="G350">
        <v>5911</v>
      </c>
      <c r="H350">
        <v>32</v>
      </c>
      <c r="I350" s="15">
        <v>25600000</v>
      </c>
      <c r="J350" s="15">
        <v>800000</v>
      </c>
      <c r="L350">
        <v>32</v>
      </c>
      <c r="M350" t="s">
        <v>151</v>
      </c>
      <c r="N350" t="s">
        <v>157</v>
      </c>
      <c r="O350" t="s">
        <v>130</v>
      </c>
      <c r="P350" t="s">
        <v>438</v>
      </c>
      <c r="Q350" t="s">
        <v>66</v>
      </c>
      <c r="R350" t="s">
        <v>132</v>
      </c>
      <c r="T350">
        <v>5911</v>
      </c>
      <c r="V350" s="17">
        <v>1</v>
      </c>
      <c r="W350">
        <f t="shared" si="28"/>
        <v>-5934</v>
      </c>
      <c r="Y350" s="14">
        <v>44635</v>
      </c>
      <c r="Z350" s="16">
        <v>21</v>
      </c>
      <c r="AA350" s="14">
        <v>44656</v>
      </c>
      <c r="AB350" s="14">
        <v>44587</v>
      </c>
      <c r="AC350">
        <v>25</v>
      </c>
      <c r="AD350" s="14">
        <v>44612</v>
      </c>
      <c r="AE350" s="14">
        <v>44620</v>
      </c>
      <c r="AF350">
        <v>25</v>
      </c>
      <c r="AG350" s="14">
        <v>44645</v>
      </c>
      <c r="AH350" s="14">
        <v>44648</v>
      </c>
      <c r="AI350">
        <v>20</v>
      </c>
      <c r="AJ350" s="14">
        <v>44668</v>
      </c>
      <c r="AK350" s="16">
        <v>9</v>
      </c>
      <c r="AL350" s="14">
        <v>44943</v>
      </c>
      <c r="AM350" s="14">
        <v>45003</v>
      </c>
      <c r="AN350" s="15"/>
      <c r="AO350" s="15"/>
      <c r="AP350" s="15"/>
      <c r="AQ350" s="15">
        <v>1280000</v>
      </c>
      <c r="AR350" s="15"/>
      <c r="AS350" s="15">
        <v>24320000</v>
      </c>
      <c r="AT350" s="15"/>
      <c r="AU350" s="15"/>
      <c r="AV350" s="15"/>
      <c r="AW350" s="15"/>
      <c r="AX350" s="15"/>
      <c r="AY350" s="15"/>
      <c r="AZ350" s="15">
        <f t="shared" si="24"/>
        <v>25600000</v>
      </c>
      <c r="BA350" s="15">
        <f t="shared" si="25"/>
        <v>25600000</v>
      </c>
      <c r="BB350" t="str">
        <f t="shared" si="26"/>
        <v>OK</v>
      </c>
      <c r="BC350">
        <f t="shared" si="27"/>
        <v>2</v>
      </c>
    </row>
    <row r="351" spans="1:55" hidden="1">
      <c r="B351" t="s">
        <v>21</v>
      </c>
      <c r="C351" t="s">
        <v>386</v>
      </c>
      <c r="D351" t="s">
        <v>370</v>
      </c>
      <c r="E351" t="s">
        <v>10</v>
      </c>
      <c r="F351" t="s">
        <v>186</v>
      </c>
      <c r="G351">
        <v>5911</v>
      </c>
      <c r="H351">
        <v>30</v>
      </c>
      <c r="I351" s="15">
        <v>24000000</v>
      </c>
      <c r="J351" s="15">
        <v>800000</v>
      </c>
      <c r="L351">
        <v>30</v>
      </c>
      <c r="M351" t="s">
        <v>151</v>
      </c>
      <c r="N351" t="s">
        <v>157</v>
      </c>
      <c r="O351" t="s">
        <v>130</v>
      </c>
      <c r="P351" t="s">
        <v>438</v>
      </c>
      <c r="Q351" t="s">
        <v>66</v>
      </c>
      <c r="R351" t="s">
        <v>132</v>
      </c>
      <c r="T351">
        <v>5911</v>
      </c>
      <c r="V351" s="17">
        <v>1</v>
      </c>
      <c r="W351">
        <f t="shared" si="28"/>
        <v>-5934</v>
      </c>
      <c r="Y351" s="14">
        <v>44635</v>
      </c>
      <c r="Z351" s="16">
        <v>21</v>
      </c>
      <c r="AA351" s="14">
        <v>44656</v>
      </c>
      <c r="AB351" s="14">
        <v>44587</v>
      </c>
      <c r="AC351">
        <v>25</v>
      </c>
      <c r="AD351" s="14">
        <v>44612</v>
      </c>
      <c r="AE351" s="14">
        <v>44620</v>
      </c>
      <c r="AF351">
        <v>25</v>
      </c>
      <c r="AG351" s="14">
        <v>44645</v>
      </c>
      <c r="AH351" s="14">
        <v>44648</v>
      </c>
      <c r="AI351">
        <v>20</v>
      </c>
      <c r="AJ351" s="14">
        <v>44668</v>
      </c>
      <c r="AK351" s="16">
        <v>9</v>
      </c>
      <c r="AL351" s="14">
        <v>44943</v>
      </c>
      <c r="AM351" s="14">
        <v>45003</v>
      </c>
      <c r="AN351" s="15"/>
      <c r="AO351" s="15"/>
      <c r="AP351" s="15"/>
      <c r="AQ351" s="15">
        <v>1200000</v>
      </c>
      <c r="AR351" s="15"/>
      <c r="AS351" s="15">
        <v>22800000</v>
      </c>
      <c r="AT351" s="15"/>
      <c r="AU351" s="15"/>
      <c r="AV351" s="15"/>
      <c r="AW351" s="15"/>
      <c r="AX351" s="15"/>
      <c r="AY351" s="15"/>
      <c r="AZ351" s="15">
        <f t="shared" si="24"/>
        <v>24000000</v>
      </c>
      <c r="BA351" s="15">
        <f t="shared" si="25"/>
        <v>24000000</v>
      </c>
      <c r="BB351" t="str">
        <f t="shared" si="26"/>
        <v>OK</v>
      </c>
      <c r="BC351">
        <f t="shared" si="27"/>
        <v>2</v>
      </c>
    </row>
    <row r="352" spans="1:55" hidden="1">
      <c r="B352" t="s">
        <v>21</v>
      </c>
      <c r="C352" t="s">
        <v>387</v>
      </c>
      <c r="D352" t="s">
        <v>370</v>
      </c>
      <c r="E352" t="s">
        <v>10</v>
      </c>
      <c r="F352" t="s">
        <v>186</v>
      </c>
      <c r="G352">
        <v>5911</v>
      </c>
      <c r="H352">
        <v>17</v>
      </c>
      <c r="I352" s="15">
        <v>13600000</v>
      </c>
      <c r="J352" s="15">
        <v>800000</v>
      </c>
      <c r="L352">
        <v>17</v>
      </c>
      <c r="M352" t="s">
        <v>151</v>
      </c>
      <c r="N352" t="s">
        <v>157</v>
      </c>
      <c r="O352" t="s">
        <v>130</v>
      </c>
      <c r="P352" t="s">
        <v>438</v>
      </c>
      <c r="Q352" t="s">
        <v>66</v>
      </c>
      <c r="R352" t="s">
        <v>132</v>
      </c>
      <c r="T352">
        <v>5911</v>
      </c>
      <c r="V352" s="17">
        <v>1</v>
      </c>
      <c r="W352">
        <f t="shared" si="28"/>
        <v>-5934</v>
      </c>
      <c r="Y352" s="14">
        <v>44635</v>
      </c>
      <c r="Z352" s="16">
        <v>21</v>
      </c>
      <c r="AA352" s="14">
        <v>44656</v>
      </c>
      <c r="AB352" s="14">
        <v>44587</v>
      </c>
      <c r="AC352">
        <v>25</v>
      </c>
      <c r="AD352" s="14">
        <v>44612</v>
      </c>
      <c r="AE352" s="14">
        <v>44620</v>
      </c>
      <c r="AF352">
        <v>25</v>
      </c>
      <c r="AG352" s="14">
        <v>44645</v>
      </c>
      <c r="AH352" s="14">
        <v>44648</v>
      </c>
      <c r="AI352">
        <v>20</v>
      </c>
      <c r="AJ352" s="14">
        <v>44668</v>
      </c>
      <c r="AK352" s="16">
        <v>9</v>
      </c>
      <c r="AL352" s="14">
        <v>44943</v>
      </c>
      <c r="AM352" s="14">
        <v>45003</v>
      </c>
      <c r="AN352" s="15"/>
      <c r="AO352" s="15"/>
      <c r="AP352" s="15"/>
      <c r="AQ352" s="15">
        <v>680000</v>
      </c>
      <c r="AR352" s="15"/>
      <c r="AS352" s="15">
        <v>12920000</v>
      </c>
      <c r="AT352" s="15"/>
      <c r="AU352" s="15"/>
      <c r="AV352" s="15"/>
      <c r="AW352" s="15"/>
      <c r="AX352" s="15"/>
      <c r="AY352" s="15"/>
      <c r="AZ352" s="15">
        <f t="shared" si="24"/>
        <v>13600000</v>
      </c>
      <c r="BA352" s="15">
        <f t="shared" si="25"/>
        <v>13600000</v>
      </c>
      <c r="BB352" t="str">
        <f t="shared" si="26"/>
        <v>OK</v>
      </c>
      <c r="BC352">
        <f t="shared" si="27"/>
        <v>2</v>
      </c>
    </row>
    <row r="353" spans="2:55" hidden="1">
      <c r="B353" t="s">
        <v>21</v>
      </c>
      <c r="C353" t="s">
        <v>342</v>
      </c>
      <c r="D353" t="s">
        <v>430</v>
      </c>
      <c r="E353" t="s">
        <v>10</v>
      </c>
      <c r="F353" t="s">
        <v>186</v>
      </c>
      <c r="G353">
        <v>5911</v>
      </c>
      <c r="H353">
        <v>20</v>
      </c>
      <c r="I353" s="15">
        <v>16000000</v>
      </c>
      <c r="J353" s="15">
        <v>800000</v>
      </c>
      <c r="L353">
        <v>20</v>
      </c>
      <c r="M353" t="s">
        <v>151</v>
      </c>
      <c r="N353" s="17" t="s">
        <v>157</v>
      </c>
      <c r="O353" t="s">
        <v>130</v>
      </c>
      <c r="P353" t="s">
        <v>438</v>
      </c>
      <c r="Q353" t="s">
        <v>66</v>
      </c>
      <c r="R353" t="s">
        <v>132</v>
      </c>
      <c r="T353">
        <v>5911</v>
      </c>
      <c r="V353" s="17">
        <v>1</v>
      </c>
      <c r="W353">
        <f t="shared" si="28"/>
        <v>-5934</v>
      </c>
      <c r="Y353" s="14">
        <v>44635</v>
      </c>
      <c r="Z353" s="16">
        <v>21</v>
      </c>
      <c r="AA353" s="14">
        <v>44656</v>
      </c>
      <c r="AB353" s="14">
        <v>44587</v>
      </c>
      <c r="AC353">
        <v>25</v>
      </c>
      <c r="AD353" s="14">
        <v>44612</v>
      </c>
      <c r="AE353" s="14">
        <v>44620</v>
      </c>
      <c r="AF353">
        <v>25</v>
      </c>
      <c r="AG353" s="14">
        <v>44645</v>
      </c>
      <c r="AH353" s="14">
        <v>44648</v>
      </c>
      <c r="AI353">
        <v>20</v>
      </c>
      <c r="AJ353" s="14">
        <v>44668</v>
      </c>
      <c r="AK353" s="16">
        <v>9</v>
      </c>
      <c r="AL353" s="14">
        <v>44943</v>
      </c>
      <c r="AM353" s="14">
        <v>45003</v>
      </c>
      <c r="AN353" s="15"/>
      <c r="AO353" s="15"/>
      <c r="AP353" s="15"/>
      <c r="AQ353" s="15">
        <v>800000</v>
      </c>
      <c r="AR353" s="15"/>
      <c r="AS353" s="15">
        <v>15200000</v>
      </c>
      <c r="AT353" s="15"/>
      <c r="AU353" s="15"/>
      <c r="AV353" s="15"/>
      <c r="AW353" s="15"/>
      <c r="AX353" s="15"/>
      <c r="AY353" s="15"/>
      <c r="AZ353" s="15">
        <f t="shared" si="24"/>
        <v>16000000</v>
      </c>
      <c r="BA353" s="15">
        <f t="shared" si="25"/>
        <v>16000000</v>
      </c>
      <c r="BB353" t="str">
        <f t="shared" si="26"/>
        <v>OK</v>
      </c>
      <c r="BC353">
        <f t="shared" si="27"/>
        <v>2</v>
      </c>
    </row>
    <row r="354" spans="2:55" hidden="1">
      <c r="B354" t="s">
        <v>21</v>
      </c>
      <c r="C354" t="s">
        <v>360</v>
      </c>
      <c r="D354" t="s">
        <v>385</v>
      </c>
      <c r="E354" t="s">
        <v>10</v>
      </c>
      <c r="F354" t="s">
        <v>186</v>
      </c>
      <c r="G354">
        <v>5911</v>
      </c>
      <c r="H354">
        <v>20</v>
      </c>
      <c r="I354" s="15">
        <v>16000000</v>
      </c>
      <c r="J354" s="15">
        <v>800000</v>
      </c>
      <c r="L354">
        <v>20</v>
      </c>
      <c r="M354" t="s">
        <v>151</v>
      </c>
      <c r="N354" s="17" t="s">
        <v>157</v>
      </c>
      <c r="O354" t="s">
        <v>130</v>
      </c>
      <c r="P354" t="s">
        <v>438</v>
      </c>
      <c r="Q354" t="s">
        <v>66</v>
      </c>
      <c r="R354" t="s">
        <v>132</v>
      </c>
      <c r="T354">
        <v>5911</v>
      </c>
      <c r="V354" s="17">
        <v>1</v>
      </c>
      <c r="W354">
        <f t="shared" si="28"/>
        <v>-5934</v>
      </c>
      <c r="Y354" s="14">
        <v>44635</v>
      </c>
      <c r="Z354" s="16">
        <v>21</v>
      </c>
      <c r="AA354" s="14">
        <v>44656</v>
      </c>
      <c r="AB354" s="14">
        <v>44587</v>
      </c>
      <c r="AC354">
        <v>25</v>
      </c>
      <c r="AD354" s="14">
        <v>44612</v>
      </c>
      <c r="AE354" s="14">
        <v>44620</v>
      </c>
      <c r="AF354">
        <v>25</v>
      </c>
      <c r="AG354" s="14">
        <v>44645</v>
      </c>
      <c r="AH354" s="14">
        <v>44648</v>
      </c>
      <c r="AI354">
        <v>20</v>
      </c>
      <c r="AJ354" s="14">
        <v>44668</v>
      </c>
      <c r="AK354" s="16">
        <v>9</v>
      </c>
      <c r="AL354" s="14">
        <v>44943</v>
      </c>
      <c r="AM354" s="14">
        <v>45003</v>
      </c>
      <c r="AN354" s="15"/>
      <c r="AO354" s="15"/>
      <c r="AP354" s="15"/>
      <c r="AQ354" s="15">
        <v>800000</v>
      </c>
      <c r="AR354" s="15"/>
      <c r="AS354" s="15">
        <v>15200000</v>
      </c>
      <c r="AT354" s="15"/>
      <c r="AU354" s="15"/>
      <c r="AV354" s="15"/>
      <c r="AW354" s="15"/>
      <c r="AX354" s="15"/>
      <c r="AY354" s="15"/>
      <c r="AZ354" s="15">
        <f t="shared" si="24"/>
        <v>16000000</v>
      </c>
      <c r="BA354" s="15">
        <f t="shared" si="25"/>
        <v>16000000</v>
      </c>
      <c r="BB354" t="str">
        <f t="shared" si="26"/>
        <v>OK</v>
      </c>
      <c r="BC354">
        <f t="shared" si="27"/>
        <v>2</v>
      </c>
    </row>
    <row r="355" spans="2:55" hidden="1">
      <c r="B355" t="s">
        <v>21</v>
      </c>
      <c r="C355" t="s">
        <v>344</v>
      </c>
      <c r="D355" t="s">
        <v>345</v>
      </c>
      <c r="E355" t="s">
        <v>10</v>
      </c>
      <c r="F355" t="s">
        <v>186</v>
      </c>
      <c r="G355">
        <v>5911</v>
      </c>
      <c r="H355">
        <v>15</v>
      </c>
      <c r="I355" s="15">
        <v>12000000</v>
      </c>
      <c r="J355" s="15">
        <v>800000</v>
      </c>
      <c r="L355">
        <v>15</v>
      </c>
      <c r="M355" t="s">
        <v>151</v>
      </c>
      <c r="N355" s="17" t="s">
        <v>157</v>
      </c>
      <c r="O355" t="s">
        <v>130</v>
      </c>
      <c r="P355" t="s">
        <v>438</v>
      </c>
      <c r="Q355" t="s">
        <v>66</v>
      </c>
      <c r="R355" t="s">
        <v>132</v>
      </c>
      <c r="T355">
        <v>5911</v>
      </c>
      <c r="V355" s="17">
        <v>1</v>
      </c>
      <c r="W355">
        <f t="shared" si="28"/>
        <v>-5934</v>
      </c>
      <c r="Y355" s="14">
        <v>44635</v>
      </c>
      <c r="Z355" s="16">
        <v>21</v>
      </c>
      <c r="AA355" s="14">
        <v>44656</v>
      </c>
      <c r="AB355" s="14">
        <v>44587</v>
      </c>
      <c r="AC355">
        <v>25</v>
      </c>
      <c r="AD355" s="14">
        <v>44612</v>
      </c>
      <c r="AE355" s="14">
        <v>44620</v>
      </c>
      <c r="AF355">
        <v>25</v>
      </c>
      <c r="AG355" s="14">
        <v>44645</v>
      </c>
      <c r="AH355" s="14">
        <v>44648</v>
      </c>
      <c r="AI355">
        <v>20</v>
      </c>
      <c r="AJ355" s="14">
        <v>44668</v>
      </c>
      <c r="AK355" s="16">
        <v>9</v>
      </c>
      <c r="AL355" s="14">
        <v>44943</v>
      </c>
      <c r="AM355" s="14">
        <v>45003</v>
      </c>
      <c r="AN355" s="15"/>
      <c r="AO355" s="15"/>
      <c r="AP355" s="15"/>
      <c r="AQ355" s="15">
        <v>600000</v>
      </c>
      <c r="AR355" s="15"/>
      <c r="AS355" s="15">
        <v>11400000</v>
      </c>
      <c r="AT355" s="15"/>
      <c r="AU355" s="15"/>
      <c r="AV355" s="15"/>
      <c r="AW355" s="15"/>
      <c r="AX355" s="15"/>
      <c r="AY355" s="15"/>
      <c r="AZ355" s="15">
        <f t="shared" si="24"/>
        <v>12000000</v>
      </c>
      <c r="BA355" s="15">
        <f t="shared" si="25"/>
        <v>12000000</v>
      </c>
      <c r="BB355" t="str">
        <f t="shared" si="26"/>
        <v>OK</v>
      </c>
      <c r="BC355">
        <f t="shared" si="27"/>
        <v>2</v>
      </c>
    </row>
    <row r="356" spans="2:55" hidden="1">
      <c r="B356" t="s">
        <v>21</v>
      </c>
      <c r="C356" t="s">
        <v>380</v>
      </c>
      <c r="D356" t="s">
        <v>439</v>
      </c>
      <c r="E356" t="s">
        <v>10</v>
      </c>
      <c r="F356" t="s">
        <v>186</v>
      </c>
      <c r="G356">
        <v>5911</v>
      </c>
      <c r="H356">
        <v>25</v>
      </c>
      <c r="I356" s="15">
        <v>20000000</v>
      </c>
      <c r="J356" s="15">
        <v>800000</v>
      </c>
      <c r="L356">
        <v>25</v>
      </c>
      <c r="M356" t="s">
        <v>151</v>
      </c>
      <c r="N356" s="17" t="s">
        <v>157</v>
      </c>
      <c r="O356" t="s">
        <v>130</v>
      </c>
      <c r="P356" t="s">
        <v>438</v>
      </c>
      <c r="Q356" t="s">
        <v>66</v>
      </c>
      <c r="R356" t="s">
        <v>132</v>
      </c>
      <c r="T356">
        <v>5911</v>
      </c>
      <c r="V356" s="17">
        <v>1</v>
      </c>
      <c r="W356">
        <f t="shared" si="28"/>
        <v>-5934</v>
      </c>
      <c r="Y356" s="14">
        <v>44635</v>
      </c>
      <c r="Z356" s="16">
        <v>21</v>
      </c>
      <c r="AA356" s="14">
        <v>44656</v>
      </c>
      <c r="AB356" s="14">
        <v>44587</v>
      </c>
      <c r="AC356">
        <v>25</v>
      </c>
      <c r="AD356" s="14">
        <v>44612</v>
      </c>
      <c r="AE356" s="14">
        <v>44620</v>
      </c>
      <c r="AF356">
        <v>25</v>
      </c>
      <c r="AG356" s="14">
        <v>44645</v>
      </c>
      <c r="AH356" s="14">
        <v>44648</v>
      </c>
      <c r="AI356">
        <v>20</v>
      </c>
      <c r="AJ356" s="14">
        <v>44668</v>
      </c>
      <c r="AK356" s="16">
        <v>9</v>
      </c>
      <c r="AL356" s="14">
        <v>44943</v>
      </c>
      <c r="AM356" s="14">
        <v>45003</v>
      </c>
      <c r="AN356" s="15"/>
      <c r="AO356" s="15"/>
      <c r="AP356" s="15"/>
      <c r="AQ356" s="15">
        <v>1000000</v>
      </c>
      <c r="AR356" s="15"/>
      <c r="AS356" s="15">
        <v>19000000</v>
      </c>
      <c r="AT356" s="15"/>
      <c r="AU356" s="15"/>
      <c r="AV356" s="15"/>
      <c r="AW356" s="15"/>
      <c r="AX356" s="15"/>
      <c r="AY356" s="15"/>
      <c r="AZ356" s="15">
        <f t="shared" si="24"/>
        <v>20000000</v>
      </c>
      <c r="BA356" s="15">
        <f t="shared" si="25"/>
        <v>20000000</v>
      </c>
      <c r="BB356" t="str">
        <f t="shared" si="26"/>
        <v>OK</v>
      </c>
      <c r="BC356">
        <f t="shared" si="27"/>
        <v>2</v>
      </c>
    </row>
    <row r="357" spans="2:55" hidden="1">
      <c r="B357" t="s">
        <v>21</v>
      </c>
      <c r="C357" t="s">
        <v>348</v>
      </c>
      <c r="D357" t="s">
        <v>370</v>
      </c>
      <c r="E357" t="s">
        <v>10</v>
      </c>
      <c r="F357" t="s">
        <v>186</v>
      </c>
      <c r="G357">
        <v>5911</v>
      </c>
      <c r="H357">
        <v>22</v>
      </c>
      <c r="I357" s="15">
        <v>17600000</v>
      </c>
      <c r="J357" s="15">
        <v>800000</v>
      </c>
      <c r="L357">
        <v>22</v>
      </c>
      <c r="M357" t="s">
        <v>151</v>
      </c>
      <c r="N357" s="17" t="s">
        <v>157</v>
      </c>
      <c r="O357" t="s">
        <v>130</v>
      </c>
      <c r="P357" t="s">
        <v>438</v>
      </c>
      <c r="Q357" t="s">
        <v>66</v>
      </c>
      <c r="R357" t="s">
        <v>132</v>
      </c>
      <c r="T357">
        <v>5911</v>
      </c>
      <c r="V357" s="17">
        <v>1</v>
      </c>
      <c r="W357">
        <f t="shared" si="28"/>
        <v>-5934</v>
      </c>
      <c r="Y357" s="14">
        <v>44635</v>
      </c>
      <c r="Z357" s="16">
        <v>21</v>
      </c>
      <c r="AA357" s="14">
        <v>44656</v>
      </c>
      <c r="AB357" s="14">
        <v>44587</v>
      </c>
      <c r="AC357">
        <v>25</v>
      </c>
      <c r="AD357" s="14">
        <v>44612</v>
      </c>
      <c r="AE357" s="14">
        <v>44620</v>
      </c>
      <c r="AF357">
        <v>25</v>
      </c>
      <c r="AG357" s="14">
        <v>44645</v>
      </c>
      <c r="AH357" s="14">
        <v>44648</v>
      </c>
      <c r="AI357">
        <v>20</v>
      </c>
      <c r="AJ357" s="14">
        <v>44668</v>
      </c>
      <c r="AK357" s="16">
        <v>9</v>
      </c>
      <c r="AL357" s="14">
        <v>44943</v>
      </c>
      <c r="AM357" s="14">
        <v>45003</v>
      </c>
      <c r="AN357" s="15"/>
      <c r="AO357" s="15"/>
      <c r="AP357" s="15"/>
      <c r="AQ357" s="15">
        <v>880000</v>
      </c>
      <c r="AR357" s="15"/>
      <c r="AS357" s="15">
        <v>16720000</v>
      </c>
      <c r="AT357" s="15"/>
      <c r="AU357" s="15"/>
      <c r="AV357" s="15"/>
      <c r="AW357" s="15"/>
      <c r="AX357" s="15"/>
      <c r="AY357" s="15"/>
      <c r="AZ357" s="15">
        <f t="shared" si="24"/>
        <v>17600000</v>
      </c>
      <c r="BA357" s="15">
        <f t="shared" si="25"/>
        <v>17600000</v>
      </c>
      <c r="BB357" t="str">
        <f t="shared" si="26"/>
        <v>OK</v>
      </c>
      <c r="BC357">
        <f t="shared" si="27"/>
        <v>2</v>
      </c>
    </row>
    <row r="358" spans="2:55" hidden="1">
      <c r="B358" t="s">
        <v>21</v>
      </c>
      <c r="C358" t="s">
        <v>363</v>
      </c>
      <c r="D358" t="s">
        <v>385</v>
      </c>
      <c r="E358" t="s">
        <v>10</v>
      </c>
      <c r="F358" t="s">
        <v>186</v>
      </c>
      <c r="G358">
        <v>5911</v>
      </c>
      <c r="H358">
        <v>15</v>
      </c>
      <c r="I358" s="15">
        <v>12000000</v>
      </c>
      <c r="J358" s="15">
        <v>800000</v>
      </c>
      <c r="L358">
        <v>15</v>
      </c>
      <c r="M358" t="s">
        <v>151</v>
      </c>
      <c r="N358" t="s">
        <v>157</v>
      </c>
      <c r="O358" t="s">
        <v>130</v>
      </c>
      <c r="P358" t="s">
        <v>438</v>
      </c>
      <c r="Q358" t="s">
        <v>66</v>
      </c>
      <c r="R358" t="s">
        <v>132</v>
      </c>
      <c r="T358">
        <v>5911</v>
      </c>
      <c r="V358" s="17">
        <v>1</v>
      </c>
      <c r="W358">
        <f t="shared" si="28"/>
        <v>-5934</v>
      </c>
      <c r="Y358" s="14">
        <v>44635</v>
      </c>
      <c r="Z358" s="16">
        <v>21</v>
      </c>
      <c r="AA358" s="14">
        <v>44656</v>
      </c>
      <c r="AB358" s="14">
        <v>44587</v>
      </c>
      <c r="AC358">
        <v>25</v>
      </c>
      <c r="AD358" s="14">
        <v>44612</v>
      </c>
      <c r="AE358" s="14">
        <v>44620</v>
      </c>
      <c r="AF358">
        <v>25</v>
      </c>
      <c r="AG358" s="14">
        <v>44645</v>
      </c>
      <c r="AH358" s="14">
        <v>44648</v>
      </c>
      <c r="AI358">
        <v>20</v>
      </c>
      <c r="AJ358" s="14">
        <v>44668</v>
      </c>
      <c r="AK358" s="16">
        <v>9</v>
      </c>
      <c r="AL358" s="14">
        <v>44943</v>
      </c>
      <c r="AM358" s="14">
        <v>45003</v>
      </c>
      <c r="AN358" s="15"/>
      <c r="AO358" s="15"/>
      <c r="AP358" s="15"/>
      <c r="AQ358" s="15">
        <v>600000</v>
      </c>
      <c r="AR358" s="15"/>
      <c r="AS358" s="15">
        <v>11400000</v>
      </c>
      <c r="AT358" s="15"/>
      <c r="AU358" s="15"/>
      <c r="AV358" s="15"/>
      <c r="AW358" s="15"/>
      <c r="AX358" s="15"/>
      <c r="AY358" s="15"/>
      <c r="AZ358" s="15">
        <f t="shared" si="24"/>
        <v>12000000</v>
      </c>
      <c r="BA358" s="15">
        <f t="shared" si="25"/>
        <v>12000000</v>
      </c>
      <c r="BB358" t="str">
        <f t="shared" si="26"/>
        <v>OK</v>
      </c>
      <c r="BC358">
        <f t="shared" si="27"/>
        <v>2</v>
      </c>
    </row>
    <row r="359" spans="2:55" hidden="1">
      <c r="B359" t="s">
        <v>21</v>
      </c>
      <c r="C359" t="s">
        <v>428</v>
      </c>
      <c r="D359" t="s">
        <v>345</v>
      </c>
      <c r="E359" t="s">
        <v>10</v>
      </c>
      <c r="F359" t="s">
        <v>186</v>
      </c>
      <c r="G359">
        <v>5911</v>
      </c>
      <c r="H359">
        <v>22</v>
      </c>
      <c r="I359" s="15">
        <v>17600000</v>
      </c>
      <c r="J359" s="15">
        <v>800000</v>
      </c>
      <c r="L359">
        <v>22</v>
      </c>
      <c r="M359" t="s">
        <v>151</v>
      </c>
      <c r="N359" t="s">
        <v>157</v>
      </c>
      <c r="O359" t="s">
        <v>130</v>
      </c>
      <c r="P359" t="s">
        <v>438</v>
      </c>
      <c r="Q359" t="s">
        <v>66</v>
      </c>
      <c r="R359" t="s">
        <v>132</v>
      </c>
      <c r="T359">
        <v>5911</v>
      </c>
      <c r="V359" s="17">
        <v>1</v>
      </c>
      <c r="W359">
        <f t="shared" si="28"/>
        <v>-5934</v>
      </c>
      <c r="Y359" s="14">
        <v>44635</v>
      </c>
      <c r="Z359" s="16">
        <v>21</v>
      </c>
      <c r="AA359" s="14">
        <v>44656</v>
      </c>
      <c r="AB359" s="14">
        <v>44587</v>
      </c>
      <c r="AC359">
        <v>25</v>
      </c>
      <c r="AD359" s="14">
        <v>44612</v>
      </c>
      <c r="AE359" s="14">
        <v>44620</v>
      </c>
      <c r="AF359">
        <v>25</v>
      </c>
      <c r="AG359" s="14">
        <v>44645</v>
      </c>
      <c r="AH359" s="14">
        <v>44648</v>
      </c>
      <c r="AI359">
        <v>20</v>
      </c>
      <c r="AJ359" s="14">
        <v>44668</v>
      </c>
      <c r="AK359" s="16">
        <v>9</v>
      </c>
      <c r="AL359" s="14">
        <v>44943</v>
      </c>
      <c r="AM359" s="14">
        <v>45003</v>
      </c>
      <c r="AN359" s="15"/>
      <c r="AO359" s="15"/>
      <c r="AP359" s="15"/>
      <c r="AQ359" s="15">
        <v>880000</v>
      </c>
      <c r="AR359" s="15"/>
      <c r="AS359" s="15">
        <v>16720000</v>
      </c>
      <c r="AT359" s="15"/>
      <c r="AU359" s="15"/>
      <c r="AV359" s="15"/>
      <c r="AW359" s="15"/>
      <c r="AX359" s="15"/>
      <c r="AY359" s="15"/>
      <c r="AZ359" s="15">
        <f t="shared" si="24"/>
        <v>17600000</v>
      </c>
      <c r="BA359" s="15">
        <f t="shared" si="25"/>
        <v>17600000</v>
      </c>
      <c r="BB359" t="str">
        <f t="shared" si="26"/>
        <v>OK</v>
      </c>
      <c r="BC359">
        <f t="shared" si="27"/>
        <v>2</v>
      </c>
    </row>
    <row r="360" spans="2:55" hidden="1">
      <c r="B360" t="s">
        <v>21</v>
      </c>
      <c r="C360" t="s">
        <v>432</v>
      </c>
      <c r="D360" t="s">
        <v>430</v>
      </c>
      <c r="E360" t="s">
        <v>10</v>
      </c>
      <c r="F360" t="s">
        <v>186</v>
      </c>
      <c r="G360">
        <v>5911</v>
      </c>
      <c r="H360">
        <v>10</v>
      </c>
      <c r="I360" s="15">
        <v>8000000</v>
      </c>
      <c r="J360" s="15">
        <v>800000</v>
      </c>
      <c r="L360">
        <v>10</v>
      </c>
      <c r="M360" t="s">
        <v>151</v>
      </c>
      <c r="N360" t="s">
        <v>157</v>
      </c>
      <c r="O360" t="s">
        <v>130</v>
      </c>
      <c r="P360" t="s">
        <v>438</v>
      </c>
      <c r="Q360" t="s">
        <v>66</v>
      </c>
      <c r="R360" t="s">
        <v>132</v>
      </c>
      <c r="T360">
        <v>5911</v>
      </c>
      <c r="V360" s="17">
        <v>1</v>
      </c>
      <c r="W360">
        <f t="shared" si="28"/>
        <v>-5934</v>
      </c>
      <c r="Y360" s="14">
        <v>44635</v>
      </c>
      <c r="Z360" s="16">
        <v>21</v>
      </c>
      <c r="AA360" s="14">
        <v>44656</v>
      </c>
      <c r="AB360" s="14">
        <v>44587</v>
      </c>
      <c r="AC360">
        <v>25</v>
      </c>
      <c r="AD360" s="14">
        <v>44612</v>
      </c>
      <c r="AE360" s="14">
        <v>44620</v>
      </c>
      <c r="AF360">
        <v>25</v>
      </c>
      <c r="AG360" s="14">
        <v>44645</v>
      </c>
      <c r="AH360" s="14">
        <v>44648</v>
      </c>
      <c r="AI360">
        <v>20</v>
      </c>
      <c r="AJ360" s="14">
        <v>44668</v>
      </c>
      <c r="AK360" s="16">
        <v>9</v>
      </c>
      <c r="AL360" s="14">
        <v>44943</v>
      </c>
      <c r="AM360" s="14">
        <v>45003</v>
      </c>
      <c r="AN360" s="15"/>
      <c r="AO360" s="15"/>
      <c r="AP360" s="15"/>
      <c r="AQ360" s="15">
        <v>400000</v>
      </c>
      <c r="AR360" s="15"/>
      <c r="AS360" s="15">
        <v>7600000</v>
      </c>
      <c r="AT360" s="15"/>
      <c r="AU360" s="15"/>
      <c r="AV360" s="15"/>
      <c r="AW360" s="15"/>
      <c r="AX360" s="15"/>
      <c r="AY360" s="15"/>
      <c r="AZ360" s="15">
        <f t="shared" si="24"/>
        <v>8000000</v>
      </c>
      <c r="BA360" s="15">
        <f t="shared" si="25"/>
        <v>8000000</v>
      </c>
      <c r="BB360" t="str">
        <f t="shared" si="26"/>
        <v>OK</v>
      </c>
      <c r="BC360">
        <f t="shared" si="27"/>
        <v>2</v>
      </c>
    </row>
    <row r="361" spans="2:55" hidden="1">
      <c r="B361" t="s">
        <v>21</v>
      </c>
      <c r="C361" t="s">
        <v>338</v>
      </c>
      <c r="D361" t="s">
        <v>430</v>
      </c>
      <c r="E361" t="s">
        <v>10</v>
      </c>
      <c r="F361" t="s">
        <v>186</v>
      </c>
      <c r="G361">
        <v>5911</v>
      </c>
      <c r="H361">
        <v>20</v>
      </c>
      <c r="I361" s="15">
        <v>16000000</v>
      </c>
      <c r="J361" s="15">
        <v>800000</v>
      </c>
      <c r="L361">
        <v>20</v>
      </c>
      <c r="M361" t="s">
        <v>151</v>
      </c>
      <c r="N361" t="s">
        <v>157</v>
      </c>
      <c r="O361" t="s">
        <v>130</v>
      </c>
      <c r="P361" t="s">
        <v>438</v>
      </c>
      <c r="Q361" t="s">
        <v>66</v>
      </c>
      <c r="R361" t="s">
        <v>132</v>
      </c>
      <c r="T361">
        <v>5911</v>
      </c>
      <c r="V361" s="17">
        <v>1</v>
      </c>
      <c r="W361">
        <f t="shared" si="28"/>
        <v>-5934</v>
      </c>
      <c r="Y361" s="14">
        <v>44635</v>
      </c>
      <c r="Z361" s="16">
        <v>21</v>
      </c>
      <c r="AA361" s="14">
        <v>44656</v>
      </c>
      <c r="AB361" s="14">
        <v>44587</v>
      </c>
      <c r="AC361">
        <v>25</v>
      </c>
      <c r="AD361" s="14">
        <v>44612</v>
      </c>
      <c r="AE361" s="14">
        <v>44620</v>
      </c>
      <c r="AF361">
        <v>25</v>
      </c>
      <c r="AG361" s="14">
        <v>44645</v>
      </c>
      <c r="AH361" s="14">
        <v>44648</v>
      </c>
      <c r="AI361">
        <v>20</v>
      </c>
      <c r="AJ361" s="14">
        <v>44668</v>
      </c>
      <c r="AK361" s="16">
        <v>9</v>
      </c>
      <c r="AL361" s="14">
        <v>44943</v>
      </c>
      <c r="AM361" s="14">
        <v>45003</v>
      </c>
      <c r="AN361" s="15"/>
      <c r="AO361" s="15"/>
      <c r="AP361" s="15"/>
      <c r="AQ361" s="15">
        <v>800000</v>
      </c>
      <c r="AR361" s="15"/>
      <c r="AS361" s="15">
        <v>15200000</v>
      </c>
      <c r="AT361" s="15"/>
      <c r="AU361" s="15"/>
      <c r="AV361" s="15"/>
      <c r="AW361" s="15"/>
      <c r="AX361" s="15"/>
      <c r="AY361" s="15"/>
      <c r="AZ361" s="15">
        <f t="shared" si="24"/>
        <v>16000000</v>
      </c>
      <c r="BA361" s="15">
        <f t="shared" si="25"/>
        <v>16000000</v>
      </c>
      <c r="BB361" t="str">
        <f t="shared" si="26"/>
        <v>OK</v>
      </c>
      <c r="BC361">
        <f t="shared" si="27"/>
        <v>2</v>
      </c>
    </row>
    <row r="362" spans="2:55" hidden="1">
      <c r="B362" t="s">
        <v>21</v>
      </c>
      <c r="C362" t="s">
        <v>431</v>
      </c>
      <c r="D362" t="s">
        <v>430</v>
      </c>
      <c r="E362" t="s">
        <v>10</v>
      </c>
      <c r="F362" t="s">
        <v>186</v>
      </c>
      <c r="G362">
        <v>5911</v>
      </c>
      <c r="H362">
        <v>12</v>
      </c>
      <c r="I362" s="15">
        <v>9600000</v>
      </c>
      <c r="J362" s="15">
        <v>800000</v>
      </c>
      <c r="L362">
        <v>12</v>
      </c>
      <c r="M362" t="s">
        <v>151</v>
      </c>
      <c r="N362" t="s">
        <v>157</v>
      </c>
      <c r="O362" t="s">
        <v>130</v>
      </c>
      <c r="P362" t="s">
        <v>438</v>
      </c>
      <c r="Q362" t="s">
        <v>66</v>
      </c>
      <c r="R362" t="s">
        <v>132</v>
      </c>
      <c r="T362">
        <v>5911</v>
      </c>
      <c r="V362" s="17">
        <v>1</v>
      </c>
      <c r="W362">
        <f t="shared" si="28"/>
        <v>-5934</v>
      </c>
      <c r="Y362" s="14">
        <v>44635</v>
      </c>
      <c r="Z362" s="16">
        <v>21</v>
      </c>
      <c r="AA362" s="14">
        <v>44656</v>
      </c>
      <c r="AB362" s="14">
        <v>44587</v>
      </c>
      <c r="AC362">
        <v>25</v>
      </c>
      <c r="AD362" s="14">
        <v>44612</v>
      </c>
      <c r="AE362" s="14">
        <v>44620</v>
      </c>
      <c r="AF362">
        <v>25</v>
      </c>
      <c r="AG362" s="14">
        <v>44645</v>
      </c>
      <c r="AH362" s="14">
        <v>44648</v>
      </c>
      <c r="AI362">
        <v>20</v>
      </c>
      <c r="AJ362" s="14">
        <v>44668</v>
      </c>
      <c r="AK362" s="16">
        <v>9</v>
      </c>
      <c r="AL362" s="14">
        <v>44943</v>
      </c>
      <c r="AM362" s="14">
        <v>45003</v>
      </c>
      <c r="AN362" s="15"/>
      <c r="AO362" s="15"/>
      <c r="AP362" s="15"/>
      <c r="AQ362" s="15">
        <v>480000</v>
      </c>
      <c r="AR362" s="15"/>
      <c r="AS362" s="15">
        <v>9120000</v>
      </c>
      <c r="AT362" s="15"/>
      <c r="AU362" s="15"/>
      <c r="AV362" s="15"/>
      <c r="AW362" s="15"/>
      <c r="AX362" s="15"/>
      <c r="AY362" s="15"/>
      <c r="AZ362" s="15">
        <f t="shared" si="24"/>
        <v>9600000</v>
      </c>
      <c r="BA362" s="15">
        <f t="shared" si="25"/>
        <v>9600000</v>
      </c>
      <c r="BB362" t="str">
        <f t="shared" si="26"/>
        <v>OK</v>
      </c>
      <c r="BC362">
        <f t="shared" si="27"/>
        <v>2</v>
      </c>
    </row>
    <row r="363" spans="2:55" hidden="1">
      <c r="B363" t="s">
        <v>21</v>
      </c>
      <c r="C363" t="s">
        <v>382</v>
      </c>
      <c r="D363" t="s">
        <v>345</v>
      </c>
      <c r="E363" t="s">
        <v>10</v>
      </c>
      <c r="F363" t="s">
        <v>186</v>
      </c>
      <c r="G363">
        <v>5911</v>
      </c>
      <c r="H363">
        <v>15</v>
      </c>
      <c r="I363" s="15">
        <v>12000000</v>
      </c>
      <c r="J363" s="15">
        <v>800000</v>
      </c>
      <c r="L363">
        <v>15</v>
      </c>
      <c r="M363" t="s">
        <v>151</v>
      </c>
      <c r="N363" s="17" t="s">
        <v>157</v>
      </c>
      <c r="O363" t="s">
        <v>130</v>
      </c>
      <c r="P363" t="s">
        <v>438</v>
      </c>
      <c r="Q363" t="s">
        <v>66</v>
      </c>
      <c r="R363" t="s">
        <v>132</v>
      </c>
      <c r="T363">
        <v>5911</v>
      </c>
      <c r="V363" s="17">
        <v>1</v>
      </c>
      <c r="W363">
        <f t="shared" si="28"/>
        <v>-5934</v>
      </c>
      <c r="Y363" s="14">
        <v>44635</v>
      </c>
      <c r="Z363" s="16">
        <v>21</v>
      </c>
      <c r="AA363" s="14">
        <v>44656</v>
      </c>
      <c r="AB363" s="14">
        <v>44587</v>
      </c>
      <c r="AC363">
        <v>25</v>
      </c>
      <c r="AD363" s="14">
        <v>44612</v>
      </c>
      <c r="AE363" s="14">
        <v>44620</v>
      </c>
      <c r="AF363">
        <v>25</v>
      </c>
      <c r="AG363" s="14">
        <v>44645</v>
      </c>
      <c r="AH363" s="14">
        <v>44648</v>
      </c>
      <c r="AI363">
        <v>20</v>
      </c>
      <c r="AJ363" s="14">
        <v>44668</v>
      </c>
      <c r="AK363" s="16">
        <v>9</v>
      </c>
      <c r="AL363" s="14">
        <v>44943</v>
      </c>
      <c r="AM363" s="14">
        <v>45003</v>
      </c>
      <c r="AN363" s="15"/>
      <c r="AO363" s="15"/>
      <c r="AP363" s="15"/>
      <c r="AQ363" s="15">
        <v>600000</v>
      </c>
      <c r="AR363" s="15"/>
      <c r="AS363" s="15">
        <v>11400000</v>
      </c>
      <c r="AT363" s="15"/>
      <c r="AU363" s="15"/>
      <c r="AV363" s="15"/>
      <c r="AW363" s="15"/>
      <c r="AX363" s="15"/>
      <c r="AY363" s="15"/>
      <c r="AZ363" s="15">
        <f t="shared" si="24"/>
        <v>12000000</v>
      </c>
      <c r="BA363" s="15">
        <f t="shared" si="25"/>
        <v>12000000</v>
      </c>
      <c r="BB363" t="str">
        <f t="shared" si="26"/>
        <v>OK</v>
      </c>
      <c r="BC363">
        <f t="shared" si="27"/>
        <v>2</v>
      </c>
    </row>
    <row r="364" spans="2:55" hidden="1">
      <c r="B364" t="s">
        <v>21</v>
      </c>
      <c r="C364" t="s">
        <v>388</v>
      </c>
      <c r="D364" t="s">
        <v>370</v>
      </c>
      <c r="E364" t="s">
        <v>10</v>
      </c>
      <c r="F364" t="s">
        <v>186</v>
      </c>
      <c r="G364">
        <v>5911</v>
      </c>
      <c r="H364">
        <v>25</v>
      </c>
      <c r="I364" s="15">
        <v>20000000</v>
      </c>
      <c r="J364" s="15">
        <v>800000</v>
      </c>
      <c r="L364">
        <v>25</v>
      </c>
      <c r="M364" t="s">
        <v>151</v>
      </c>
      <c r="N364" s="17" t="s">
        <v>157</v>
      </c>
      <c r="O364" t="s">
        <v>130</v>
      </c>
      <c r="P364" t="s">
        <v>438</v>
      </c>
      <c r="Q364" t="s">
        <v>66</v>
      </c>
      <c r="R364" t="s">
        <v>132</v>
      </c>
      <c r="T364">
        <v>5911</v>
      </c>
      <c r="V364" s="17">
        <v>1</v>
      </c>
      <c r="W364">
        <f t="shared" si="28"/>
        <v>-5934</v>
      </c>
      <c r="Y364" s="14">
        <v>44635</v>
      </c>
      <c r="Z364" s="16">
        <v>21</v>
      </c>
      <c r="AA364" s="14">
        <v>44656</v>
      </c>
      <c r="AB364" s="14">
        <v>44587</v>
      </c>
      <c r="AC364">
        <v>25</v>
      </c>
      <c r="AD364" s="14">
        <v>44612</v>
      </c>
      <c r="AE364" s="14">
        <v>44620</v>
      </c>
      <c r="AF364">
        <v>25</v>
      </c>
      <c r="AG364" s="14">
        <v>44645</v>
      </c>
      <c r="AH364" s="14">
        <v>44648</v>
      </c>
      <c r="AI364">
        <v>20</v>
      </c>
      <c r="AJ364" s="14">
        <v>44668</v>
      </c>
      <c r="AK364" s="16">
        <v>9</v>
      </c>
      <c r="AL364" s="14">
        <v>44943</v>
      </c>
      <c r="AM364" s="14">
        <v>45003</v>
      </c>
      <c r="AN364" s="15"/>
      <c r="AO364" s="15"/>
      <c r="AP364" s="15"/>
      <c r="AQ364" s="15">
        <v>1000000</v>
      </c>
      <c r="AR364" s="15"/>
      <c r="AS364" s="15">
        <v>19000000</v>
      </c>
      <c r="AT364" s="15"/>
      <c r="AU364" s="15"/>
      <c r="AV364" s="15"/>
      <c r="AW364" s="15"/>
      <c r="AX364" s="15"/>
      <c r="AY364" s="15"/>
      <c r="AZ364" s="15">
        <f t="shared" si="24"/>
        <v>20000000</v>
      </c>
      <c r="BA364" s="15">
        <f t="shared" si="25"/>
        <v>20000000</v>
      </c>
      <c r="BB364" t="str">
        <f t="shared" si="26"/>
        <v>OK</v>
      </c>
      <c r="BC364">
        <f t="shared" si="27"/>
        <v>2</v>
      </c>
    </row>
    <row r="365" spans="2:55" hidden="1">
      <c r="B365" t="s">
        <v>21</v>
      </c>
      <c r="C365" t="s">
        <v>389</v>
      </c>
      <c r="D365" t="s">
        <v>385</v>
      </c>
      <c r="E365" t="s">
        <v>10</v>
      </c>
      <c r="F365" t="s">
        <v>186</v>
      </c>
      <c r="G365">
        <v>5911</v>
      </c>
      <c r="H365">
        <v>50</v>
      </c>
      <c r="I365" s="15">
        <v>40000000</v>
      </c>
      <c r="J365" s="15">
        <v>800000</v>
      </c>
      <c r="L365">
        <v>50</v>
      </c>
      <c r="M365" t="s">
        <v>151</v>
      </c>
      <c r="N365" s="17" t="s">
        <v>157</v>
      </c>
      <c r="O365" t="s">
        <v>130</v>
      </c>
      <c r="P365" t="s">
        <v>438</v>
      </c>
      <c r="Q365" t="s">
        <v>66</v>
      </c>
      <c r="R365" t="s">
        <v>132</v>
      </c>
      <c r="T365">
        <v>5911</v>
      </c>
      <c r="V365" s="17">
        <v>1</v>
      </c>
      <c r="W365">
        <f t="shared" si="28"/>
        <v>-5934</v>
      </c>
      <c r="Y365" s="14">
        <v>44635</v>
      </c>
      <c r="Z365" s="16">
        <v>21</v>
      </c>
      <c r="AA365" s="14">
        <v>44656</v>
      </c>
      <c r="AB365" s="14">
        <v>44587</v>
      </c>
      <c r="AC365">
        <v>25</v>
      </c>
      <c r="AD365" s="14">
        <v>44612</v>
      </c>
      <c r="AE365" s="14">
        <v>44620</v>
      </c>
      <c r="AF365">
        <v>25</v>
      </c>
      <c r="AG365" s="14">
        <v>44645</v>
      </c>
      <c r="AH365" s="14">
        <v>44648</v>
      </c>
      <c r="AI365">
        <v>20</v>
      </c>
      <c r="AJ365" s="14">
        <v>44668</v>
      </c>
      <c r="AK365" s="16">
        <v>9</v>
      </c>
      <c r="AL365" s="14">
        <v>44943</v>
      </c>
      <c r="AM365" s="14">
        <v>45003</v>
      </c>
      <c r="AN365" s="15"/>
      <c r="AO365" s="15"/>
      <c r="AP365" s="15"/>
      <c r="AQ365" s="15">
        <v>2000000</v>
      </c>
      <c r="AR365" s="15"/>
      <c r="AS365" s="15">
        <v>38000000</v>
      </c>
      <c r="AT365" s="15"/>
      <c r="AU365" s="15"/>
      <c r="AV365" s="15"/>
      <c r="AW365" s="15"/>
      <c r="AX365" s="15"/>
      <c r="AY365" s="15"/>
      <c r="AZ365" s="15">
        <f t="shared" si="24"/>
        <v>40000000</v>
      </c>
      <c r="BA365" s="15">
        <f t="shared" si="25"/>
        <v>40000000</v>
      </c>
      <c r="BB365" t="str">
        <f t="shared" si="26"/>
        <v>OK</v>
      </c>
      <c r="BC365">
        <f t="shared" si="27"/>
        <v>2</v>
      </c>
    </row>
    <row r="366" spans="2:55" hidden="1">
      <c r="B366" t="s">
        <v>21</v>
      </c>
      <c r="C366" t="s">
        <v>367</v>
      </c>
      <c r="D366" t="s">
        <v>430</v>
      </c>
      <c r="E366" t="s">
        <v>10</v>
      </c>
      <c r="F366" t="s">
        <v>186</v>
      </c>
      <c r="G366">
        <v>5911</v>
      </c>
      <c r="H366">
        <v>30</v>
      </c>
      <c r="I366" s="15">
        <v>24000000</v>
      </c>
      <c r="J366" s="15">
        <v>800000</v>
      </c>
      <c r="L366">
        <v>30</v>
      </c>
      <c r="M366" t="s">
        <v>151</v>
      </c>
      <c r="N366" s="17" t="s">
        <v>157</v>
      </c>
      <c r="O366" t="s">
        <v>130</v>
      </c>
      <c r="P366" t="s">
        <v>438</v>
      </c>
      <c r="Q366" t="s">
        <v>66</v>
      </c>
      <c r="R366" t="s">
        <v>132</v>
      </c>
      <c r="T366">
        <v>5911</v>
      </c>
      <c r="V366" s="17">
        <v>1</v>
      </c>
      <c r="W366">
        <f t="shared" si="28"/>
        <v>-5934</v>
      </c>
      <c r="Y366" s="14">
        <v>44635</v>
      </c>
      <c r="Z366" s="16">
        <v>21</v>
      </c>
      <c r="AA366" s="14">
        <v>44656</v>
      </c>
      <c r="AB366" s="14">
        <v>44587</v>
      </c>
      <c r="AC366">
        <v>25</v>
      </c>
      <c r="AD366" s="14">
        <v>44612</v>
      </c>
      <c r="AE366" s="14">
        <v>44620</v>
      </c>
      <c r="AF366">
        <v>25</v>
      </c>
      <c r="AG366" s="14">
        <v>44645</v>
      </c>
      <c r="AH366" s="14">
        <v>44648</v>
      </c>
      <c r="AI366">
        <v>20</v>
      </c>
      <c r="AJ366" s="14">
        <v>44668</v>
      </c>
      <c r="AK366" s="16">
        <v>9</v>
      </c>
      <c r="AL366" s="14">
        <v>44943</v>
      </c>
      <c r="AM366" s="14">
        <v>45003</v>
      </c>
      <c r="AN366" s="15"/>
      <c r="AO366" s="15"/>
      <c r="AP366" s="15"/>
      <c r="AQ366" s="15">
        <v>1200000</v>
      </c>
      <c r="AR366" s="15"/>
      <c r="AS366" s="15">
        <v>22800000</v>
      </c>
      <c r="AT366" s="15"/>
      <c r="AU366" s="15"/>
      <c r="AV366" s="15"/>
      <c r="AW366" s="15"/>
      <c r="AX366" s="15"/>
      <c r="AY366" s="15"/>
      <c r="AZ366" s="15">
        <f t="shared" si="24"/>
        <v>24000000</v>
      </c>
      <c r="BA366" s="15">
        <f t="shared" si="25"/>
        <v>24000000</v>
      </c>
      <c r="BB366" t="str">
        <f t="shared" si="26"/>
        <v>OK</v>
      </c>
      <c r="BC366">
        <f t="shared" si="27"/>
        <v>2</v>
      </c>
    </row>
    <row r="367" spans="2:55" hidden="1">
      <c r="B367" t="s">
        <v>21</v>
      </c>
      <c r="C367" t="s">
        <v>359</v>
      </c>
      <c r="D367" t="s">
        <v>439</v>
      </c>
      <c r="E367" t="s">
        <v>10</v>
      </c>
      <c r="F367" t="s">
        <v>186</v>
      </c>
      <c r="G367">
        <v>5911</v>
      </c>
      <c r="H367">
        <v>20</v>
      </c>
      <c r="I367" s="15">
        <v>16000000</v>
      </c>
      <c r="J367" s="15">
        <v>800000</v>
      </c>
      <c r="L367">
        <v>20</v>
      </c>
      <c r="M367" t="s">
        <v>151</v>
      </c>
      <c r="N367" s="17" t="s">
        <v>157</v>
      </c>
      <c r="O367" t="s">
        <v>130</v>
      </c>
      <c r="P367" t="s">
        <v>438</v>
      </c>
      <c r="Q367" t="s">
        <v>66</v>
      </c>
      <c r="R367" t="s">
        <v>132</v>
      </c>
      <c r="T367">
        <v>5911</v>
      </c>
      <c r="V367" s="17">
        <v>1</v>
      </c>
      <c r="W367">
        <f t="shared" si="28"/>
        <v>-5934</v>
      </c>
      <c r="Y367" s="14">
        <v>44635</v>
      </c>
      <c r="Z367" s="16">
        <v>21</v>
      </c>
      <c r="AA367" s="14">
        <v>44656</v>
      </c>
      <c r="AB367" s="14">
        <v>44587</v>
      </c>
      <c r="AC367">
        <v>25</v>
      </c>
      <c r="AD367" s="14">
        <v>44612</v>
      </c>
      <c r="AE367" s="14">
        <v>44620</v>
      </c>
      <c r="AF367">
        <v>25</v>
      </c>
      <c r="AG367" s="14">
        <v>44645</v>
      </c>
      <c r="AH367" s="14">
        <v>44648</v>
      </c>
      <c r="AI367">
        <v>20</v>
      </c>
      <c r="AJ367" s="14">
        <v>44668</v>
      </c>
      <c r="AK367" s="16">
        <v>9</v>
      </c>
      <c r="AL367" s="14">
        <v>44943</v>
      </c>
      <c r="AM367" s="14">
        <v>45003</v>
      </c>
      <c r="AN367" s="15"/>
      <c r="AO367" s="15"/>
      <c r="AP367" s="15"/>
      <c r="AQ367" s="15">
        <v>800000</v>
      </c>
      <c r="AR367" s="15"/>
      <c r="AS367" s="15">
        <v>15200000</v>
      </c>
      <c r="AT367" s="15"/>
      <c r="AU367" s="15"/>
      <c r="AV367" s="15"/>
      <c r="AW367" s="15"/>
      <c r="AX367" s="15"/>
      <c r="AY367" s="15"/>
      <c r="AZ367" s="15">
        <f t="shared" si="24"/>
        <v>16000000</v>
      </c>
      <c r="BA367" s="15">
        <f t="shared" si="25"/>
        <v>16000000</v>
      </c>
      <c r="BB367" t="str">
        <f t="shared" si="26"/>
        <v>OK</v>
      </c>
      <c r="BC367">
        <f t="shared" si="27"/>
        <v>2</v>
      </c>
    </row>
    <row r="368" spans="2:55" hidden="1">
      <c r="B368" t="s">
        <v>21</v>
      </c>
      <c r="C368" t="s">
        <v>352</v>
      </c>
      <c r="D368" t="s">
        <v>353</v>
      </c>
      <c r="E368" t="s">
        <v>10</v>
      </c>
      <c r="F368" t="s">
        <v>186</v>
      </c>
      <c r="G368">
        <v>5911</v>
      </c>
      <c r="H368">
        <v>97</v>
      </c>
      <c r="I368" s="15">
        <v>77600000</v>
      </c>
      <c r="J368" s="15">
        <v>800000</v>
      </c>
      <c r="L368">
        <v>97</v>
      </c>
      <c r="M368" t="s">
        <v>151</v>
      </c>
      <c r="N368" s="17" t="s">
        <v>157</v>
      </c>
      <c r="O368" t="s">
        <v>130</v>
      </c>
      <c r="P368" t="s">
        <v>438</v>
      </c>
      <c r="Q368" t="s">
        <v>66</v>
      </c>
      <c r="R368" t="s">
        <v>132</v>
      </c>
      <c r="T368">
        <v>5911</v>
      </c>
      <c r="V368" s="17">
        <v>1</v>
      </c>
      <c r="W368">
        <f t="shared" si="28"/>
        <v>-5934</v>
      </c>
      <c r="Y368" s="14">
        <v>44635</v>
      </c>
      <c r="Z368" s="16">
        <v>21</v>
      </c>
      <c r="AA368" s="14">
        <v>44656</v>
      </c>
      <c r="AB368" s="14">
        <v>44587</v>
      </c>
      <c r="AC368">
        <v>25</v>
      </c>
      <c r="AD368" s="14">
        <v>44612</v>
      </c>
      <c r="AE368" s="14">
        <v>44620</v>
      </c>
      <c r="AF368">
        <v>25</v>
      </c>
      <c r="AG368" s="14">
        <v>44645</v>
      </c>
      <c r="AH368" s="14">
        <v>44648</v>
      </c>
      <c r="AI368">
        <v>20</v>
      </c>
      <c r="AJ368" s="14">
        <v>44668</v>
      </c>
      <c r="AK368" s="16">
        <v>9</v>
      </c>
      <c r="AL368" s="14">
        <v>44943</v>
      </c>
      <c r="AM368" s="14">
        <v>45003</v>
      </c>
      <c r="AN368" s="15"/>
      <c r="AO368" s="15"/>
      <c r="AP368" s="15"/>
      <c r="AQ368" s="15">
        <v>3880000</v>
      </c>
      <c r="AR368" s="15"/>
      <c r="AS368" s="15">
        <v>73720000</v>
      </c>
      <c r="AT368" s="15"/>
      <c r="AU368" s="15"/>
      <c r="AV368" s="15"/>
      <c r="AW368" s="15"/>
      <c r="AX368" s="15"/>
      <c r="AY368" s="15"/>
      <c r="AZ368" s="15">
        <f t="shared" si="24"/>
        <v>77600000</v>
      </c>
      <c r="BA368" s="15">
        <f t="shared" si="25"/>
        <v>77600000</v>
      </c>
      <c r="BB368" t="str">
        <f t="shared" si="26"/>
        <v>OK</v>
      </c>
      <c r="BC368">
        <f t="shared" si="27"/>
        <v>2</v>
      </c>
    </row>
    <row r="369" spans="2:55" hidden="1">
      <c r="B369" t="s">
        <v>21</v>
      </c>
      <c r="C369" t="s">
        <v>381</v>
      </c>
      <c r="D369" t="s">
        <v>439</v>
      </c>
      <c r="E369" t="s">
        <v>10</v>
      </c>
      <c r="F369" t="s">
        <v>186</v>
      </c>
      <c r="G369">
        <v>5911</v>
      </c>
      <c r="H369">
        <v>5</v>
      </c>
      <c r="I369" s="15">
        <v>4000000</v>
      </c>
      <c r="J369" s="15">
        <v>800000</v>
      </c>
      <c r="L369">
        <v>5</v>
      </c>
      <c r="M369" t="s">
        <v>151</v>
      </c>
      <c r="N369" s="17" t="s">
        <v>157</v>
      </c>
      <c r="O369" t="s">
        <v>130</v>
      </c>
      <c r="P369" t="s">
        <v>438</v>
      </c>
      <c r="Q369" t="s">
        <v>66</v>
      </c>
      <c r="R369" t="s">
        <v>132</v>
      </c>
      <c r="T369">
        <v>5911</v>
      </c>
      <c r="V369" s="17">
        <v>1</v>
      </c>
      <c r="W369">
        <f t="shared" si="28"/>
        <v>-5934</v>
      </c>
      <c r="Y369" s="14">
        <v>44635</v>
      </c>
      <c r="Z369" s="16">
        <v>21</v>
      </c>
      <c r="AA369" s="14">
        <v>44656</v>
      </c>
      <c r="AB369" s="14">
        <v>44587</v>
      </c>
      <c r="AC369">
        <v>25</v>
      </c>
      <c r="AD369" s="14">
        <v>44612</v>
      </c>
      <c r="AE369" s="14">
        <v>44620</v>
      </c>
      <c r="AF369">
        <v>25</v>
      </c>
      <c r="AG369" s="14">
        <v>44645</v>
      </c>
      <c r="AH369" s="14">
        <v>44648</v>
      </c>
      <c r="AI369">
        <v>20</v>
      </c>
      <c r="AJ369" s="14">
        <v>44668</v>
      </c>
      <c r="AK369" s="16">
        <v>9</v>
      </c>
      <c r="AL369" s="14">
        <v>44943</v>
      </c>
      <c r="AM369" s="14">
        <v>45003</v>
      </c>
      <c r="AN369" s="15"/>
      <c r="AO369" s="15"/>
      <c r="AP369" s="15"/>
      <c r="AQ369" s="15">
        <v>200000</v>
      </c>
      <c r="AR369" s="15"/>
      <c r="AS369" s="15">
        <v>3800000</v>
      </c>
      <c r="AT369" s="15"/>
      <c r="AU369" s="15"/>
      <c r="AV369" s="15"/>
      <c r="AW369" s="15"/>
      <c r="AX369" s="15"/>
      <c r="AY369" s="15"/>
      <c r="AZ369" s="15">
        <f t="shared" si="24"/>
        <v>4000000</v>
      </c>
      <c r="BA369" s="15">
        <f t="shared" si="25"/>
        <v>4000000</v>
      </c>
      <c r="BB369" t="str">
        <f t="shared" si="26"/>
        <v>OK</v>
      </c>
      <c r="BC369">
        <f t="shared" si="27"/>
        <v>2</v>
      </c>
    </row>
    <row r="370" spans="2:55" hidden="1">
      <c r="B370" t="s">
        <v>21</v>
      </c>
      <c r="C370" t="s">
        <v>377</v>
      </c>
      <c r="D370" t="s">
        <v>345</v>
      </c>
      <c r="E370" t="s">
        <v>10</v>
      </c>
      <c r="F370" t="s">
        <v>186</v>
      </c>
      <c r="G370">
        <v>5911</v>
      </c>
      <c r="H370">
        <v>32</v>
      </c>
      <c r="I370" s="15">
        <v>25600000</v>
      </c>
      <c r="J370" s="15">
        <v>800000</v>
      </c>
      <c r="L370">
        <v>32</v>
      </c>
      <c r="M370" t="s">
        <v>151</v>
      </c>
      <c r="N370" s="17" t="s">
        <v>157</v>
      </c>
      <c r="O370" t="s">
        <v>130</v>
      </c>
      <c r="P370" t="s">
        <v>438</v>
      </c>
      <c r="Q370" t="s">
        <v>66</v>
      </c>
      <c r="R370" t="s">
        <v>132</v>
      </c>
      <c r="T370">
        <v>5911</v>
      </c>
      <c r="V370" s="17">
        <v>1</v>
      </c>
      <c r="W370">
        <f t="shared" si="28"/>
        <v>-5934</v>
      </c>
      <c r="Y370" s="14">
        <v>44635</v>
      </c>
      <c r="Z370" s="16">
        <v>21</v>
      </c>
      <c r="AA370" s="14">
        <v>44656</v>
      </c>
      <c r="AB370" s="14">
        <v>44587</v>
      </c>
      <c r="AC370">
        <v>25</v>
      </c>
      <c r="AD370" s="14">
        <v>44612</v>
      </c>
      <c r="AE370" s="14">
        <v>44620</v>
      </c>
      <c r="AF370">
        <v>25</v>
      </c>
      <c r="AG370" s="14">
        <v>44645</v>
      </c>
      <c r="AH370" s="14">
        <v>44648</v>
      </c>
      <c r="AI370">
        <v>20</v>
      </c>
      <c r="AJ370" s="14">
        <v>44668</v>
      </c>
      <c r="AK370" s="16">
        <v>9</v>
      </c>
      <c r="AL370" s="14">
        <v>44943</v>
      </c>
      <c r="AM370" s="14">
        <v>45003</v>
      </c>
      <c r="AN370" s="15"/>
      <c r="AO370" s="15"/>
      <c r="AP370" s="15"/>
      <c r="AQ370" s="15">
        <v>1280000</v>
      </c>
      <c r="AR370" s="15"/>
      <c r="AS370" s="15">
        <v>24320000</v>
      </c>
      <c r="AT370" s="15"/>
      <c r="AU370" s="15"/>
      <c r="AV370" s="15"/>
      <c r="AW370" s="15"/>
      <c r="AX370" s="15"/>
      <c r="AY370" s="15"/>
      <c r="AZ370" s="15">
        <f t="shared" si="24"/>
        <v>25600000</v>
      </c>
      <c r="BA370" s="15">
        <f t="shared" si="25"/>
        <v>25600000</v>
      </c>
      <c r="BB370" t="str">
        <f t="shared" si="26"/>
        <v>OK</v>
      </c>
      <c r="BC370">
        <f t="shared" si="27"/>
        <v>2</v>
      </c>
    </row>
    <row r="371" spans="2:55" hidden="1">
      <c r="B371" t="s">
        <v>21</v>
      </c>
      <c r="C371" t="s">
        <v>429</v>
      </c>
      <c r="D371" t="s">
        <v>345</v>
      </c>
      <c r="E371" t="s">
        <v>10</v>
      </c>
      <c r="F371" t="s">
        <v>186</v>
      </c>
      <c r="G371">
        <v>5911</v>
      </c>
      <c r="H371">
        <v>12</v>
      </c>
      <c r="I371" s="15">
        <v>9600000</v>
      </c>
      <c r="J371" s="15">
        <v>800000</v>
      </c>
      <c r="L371">
        <v>12</v>
      </c>
      <c r="M371" t="s">
        <v>151</v>
      </c>
      <c r="N371" s="17" t="s">
        <v>157</v>
      </c>
      <c r="O371" t="s">
        <v>130</v>
      </c>
      <c r="P371" t="s">
        <v>438</v>
      </c>
      <c r="Q371" t="s">
        <v>66</v>
      </c>
      <c r="R371" t="s">
        <v>132</v>
      </c>
      <c r="T371">
        <v>5911</v>
      </c>
      <c r="V371" s="17">
        <v>1</v>
      </c>
      <c r="W371">
        <f t="shared" si="28"/>
        <v>-5934</v>
      </c>
      <c r="Y371" s="14">
        <v>44635</v>
      </c>
      <c r="Z371" s="16">
        <v>21</v>
      </c>
      <c r="AA371" s="14">
        <v>44656</v>
      </c>
      <c r="AB371" s="14">
        <v>44587</v>
      </c>
      <c r="AC371">
        <v>25</v>
      </c>
      <c r="AD371" s="14">
        <v>44612</v>
      </c>
      <c r="AE371" s="14">
        <v>44620</v>
      </c>
      <c r="AF371">
        <v>25</v>
      </c>
      <c r="AG371" s="14">
        <v>44645</v>
      </c>
      <c r="AH371" s="14">
        <v>44648</v>
      </c>
      <c r="AI371">
        <v>20</v>
      </c>
      <c r="AJ371" s="14">
        <v>44668</v>
      </c>
      <c r="AK371" s="16">
        <v>9</v>
      </c>
      <c r="AL371" s="14">
        <v>44943</v>
      </c>
      <c r="AM371" s="14">
        <v>45003</v>
      </c>
      <c r="AN371" s="15"/>
      <c r="AO371" s="15"/>
      <c r="AP371" s="15"/>
      <c r="AQ371" s="15">
        <v>480000</v>
      </c>
      <c r="AR371" s="15"/>
      <c r="AS371" s="15">
        <v>9120000</v>
      </c>
      <c r="AT371" s="15"/>
      <c r="AU371" s="15"/>
      <c r="AV371" s="15"/>
      <c r="AW371" s="15"/>
      <c r="AX371" s="15"/>
      <c r="AY371" s="15"/>
      <c r="AZ371" s="15">
        <f t="shared" si="24"/>
        <v>9600000</v>
      </c>
      <c r="BA371" s="15">
        <f t="shared" si="25"/>
        <v>9600000</v>
      </c>
      <c r="BB371" t="str">
        <f t="shared" si="26"/>
        <v>OK</v>
      </c>
      <c r="BC371">
        <f t="shared" si="27"/>
        <v>2</v>
      </c>
    </row>
    <row r="372" spans="2:55" hidden="1">
      <c r="B372" t="s">
        <v>21</v>
      </c>
      <c r="C372" t="s">
        <v>423</v>
      </c>
      <c r="D372" t="s">
        <v>353</v>
      </c>
      <c r="E372" t="s">
        <v>10</v>
      </c>
      <c r="F372" t="s">
        <v>186</v>
      </c>
      <c r="G372">
        <v>5911</v>
      </c>
      <c r="H372">
        <v>12</v>
      </c>
      <c r="I372" s="15">
        <v>9600000</v>
      </c>
      <c r="J372" s="15">
        <v>800000</v>
      </c>
      <c r="L372">
        <v>12</v>
      </c>
      <c r="M372" t="s">
        <v>151</v>
      </c>
      <c r="N372" s="17" t="s">
        <v>157</v>
      </c>
      <c r="O372" t="s">
        <v>130</v>
      </c>
      <c r="P372" t="s">
        <v>438</v>
      </c>
      <c r="Q372" t="s">
        <v>66</v>
      </c>
      <c r="R372" t="s">
        <v>132</v>
      </c>
      <c r="T372">
        <v>5911</v>
      </c>
      <c r="V372" s="17">
        <v>1</v>
      </c>
      <c r="W372">
        <f t="shared" si="28"/>
        <v>-5934</v>
      </c>
      <c r="Y372" s="14">
        <v>44635</v>
      </c>
      <c r="Z372" s="16">
        <v>21</v>
      </c>
      <c r="AA372" s="14">
        <v>44656</v>
      </c>
      <c r="AB372" s="14">
        <v>44587</v>
      </c>
      <c r="AC372">
        <v>25</v>
      </c>
      <c r="AD372" s="14">
        <v>44612</v>
      </c>
      <c r="AE372" s="14">
        <v>44620</v>
      </c>
      <c r="AF372">
        <v>25</v>
      </c>
      <c r="AG372" s="14">
        <v>44645</v>
      </c>
      <c r="AH372" s="14">
        <v>44648</v>
      </c>
      <c r="AI372">
        <v>20</v>
      </c>
      <c r="AJ372" s="14">
        <v>44668</v>
      </c>
      <c r="AK372" s="16">
        <v>9</v>
      </c>
      <c r="AL372" s="14">
        <v>44943</v>
      </c>
      <c r="AM372" s="14">
        <v>45003</v>
      </c>
      <c r="AN372" s="15"/>
      <c r="AO372" s="15"/>
      <c r="AP372" s="15"/>
      <c r="AQ372" s="15">
        <v>480000</v>
      </c>
      <c r="AR372" s="15"/>
      <c r="AS372" s="15">
        <v>9120000</v>
      </c>
      <c r="AT372" s="15"/>
      <c r="AU372" s="15"/>
      <c r="AV372" s="15"/>
      <c r="AW372" s="15"/>
      <c r="AX372" s="15"/>
      <c r="AY372" s="15"/>
      <c r="AZ372" s="15">
        <f t="shared" si="24"/>
        <v>9600000</v>
      </c>
      <c r="BA372" s="15">
        <f t="shared" si="25"/>
        <v>9600000</v>
      </c>
      <c r="BB372" t="str">
        <f t="shared" si="26"/>
        <v>OK</v>
      </c>
      <c r="BC372">
        <f t="shared" si="27"/>
        <v>2</v>
      </c>
    </row>
    <row r="373" spans="2:55" hidden="1">
      <c r="B373" t="s">
        <v>21</v>
      </c>
      <c r="C373" t="s">
        <v>384</v>
      </c>
      <c r="D373" t="s">
        <v>384</v>
      </c>
      <c r="E373" t="s">
        <v>10</v>
      </c>
      <c r="F373" s="17" t="s">
        <v>186</v>
      </c>
      <c r="G373">
        <v>5911</v>
      </c>
      <c r="H373">
        <v>185</v>
      </c>
      <c r="I373" s="15">
        <v>148000000</v>
      </c>
      <c r="J373" s="15">
        <v>800000</v>
      </c>
      <c r="L373">
        <v>185</v>
      </c>
      <c r="M373" t="s">
        <v>151</v>
      </c>
      <c r="N373" s="17" t="s">
        <v>157</v>
      </c>
      <c r="O373" t="s">
        <v>130</v>
      </c>
      <c r="P373" t="s">
        <v>438</v>
      </c>
      <c r="Q373" t="s">
        <v>66</v>
      </c>
      <c r="R373" t="s">
        <v>132</v>
      </c>
      <c r="T373">
        <v>5911</v>
      </c>
      <c r="V373" s="17">
        <v>1</v>
      </c>
      <c r="W373">
        <f t="shared" ref="W373:W404" si="29">-5911-1-22</f>
        <v>-5934</v>
      </c>
      <c r="Y373" s="14">
        <v>44635</v>
      </c>
      <c r="Z373" s="16">
        <v>21</v>
      </c>
      <c r="AA373" s="14">
        <v>44656</v>
      </c>
      <c r="AB373" s="14">
        <v>44587</v>
      </c>
      <c r="AC373">
        <v>25</v>
      </c>
      <c r="AD373" s="14">
        <v>44612</v>
      </c>
      <c r="AE373" s="14">
        <v>44620</v>
      </c>
      <c r="AF373">
        <v>25</v>
      </c>
      <c r="AG373" s="14">
        <v>44645</v>
      </c>
      <c r="AH373" s="14">
        <v>44648</v>
      </c>
      <c r="AI373">
        <v>20</v>
      </c>
      <c r="AJ373" s="14">
        <v>44668</v>
      </c>
      <c r="AK373" s="16">
        <v>9</v>
      </c>
      <c r="AL373" s="14">
        <v>44943</v>
      </c>
      <c r="AM373" s="14">
        <v>45003</v>
      </c>
      <c r="AN373" s="15"/>
      <c r="AO373" s="15"/>
      <c r="AP373" s="15"/>
      <c r="AQ373" s="15">
        <v>7400000</v>
      </c>
      <c r="AR373" s="15"/>
      <c r="AS373" s="15">
        <v>140600000</v>
      </c>
      <c r="AT373" s="15"/>
      <c r="AU373" s="15"/>
      <c r="AV373" s="15"/>
      <c r="AW373" s="15"/>
      <c r="AX373" s="15"/>
      <c r="AY373" s="15"/>
      <c r="AZ373" s="15">
        <f t="shared" si="24"/>
        <v>148000000</v>
      </c>
      <c r="BA373" s="15">
        <f t="shared" si="25"/>
        <v>148000000</v>
      </c>
      <c r="BB373" t="str">
        <f t="shared" si="26"/>
        <v>OK</v>
      </c>
      <c r="BC373">
        <f t="shared" si="27"/>
        <v>2</v>
      </c>
    </row>
    <row r="374" spans="2:55" hidden="1">
      <c r="B374" t="s">
        <v>21</v>
      </c>
      <c r="C374" t="s">
        <v>390</v>
      </c>
      <c r="D374" t="s">
        <v>385</v>
      </c>
      <c r="E374" t="s">
        <v>10</v>
      </c>
      <c r="F374" s="17" t="s">
        <v>186</v>
      </c>
      <c r="G374">
        <v>5911</v>
      </c>
      <c r="H374">
        <v>20</v>
      </c>
      <c r="I374" s="15">
        <v>16000000</v>
      </c>
      <c r="J374" s="15">
        <v>800000</v>
      </c>
      <c r="L374">
        <v>20</v>
      </c>
      <c r="M374" t="s">
        <v>151</v>
      </c>
      <c r="N374" s="17" t="s">
        <v>157</v>
      </c>
      <c r="O374" t="s">
        <v>130</v>
      </c>
      <c r="P374" t="s">
        <v>438</v>
      </c>
      <c r="Q374" t="s">
        <v>66</v>
      </c>
      <c r="R374" t="s">
        <v>132</v>
      </c>
      <c r="T374">
        <v>5911</v>
      </c>
      <c r="V374" s="17">
        <v>1</v>
      </c>
      <c r="W374">
        <f t="shared" si="29"/>
        <v>-5934</v>
      </c>
      <c r="Y374" s="14">
        <v>44635</v>
      </c>
      <c r="Z374" s="16">
        <v>21</v>
      </c>
      <c r="AA374" s="14">
        <v>44656</v>
      </c>
      <c r="AB374" s="14">
        <v>44587</v>
      </c>
      <c r="AC374">
        <v>25</v>
      </c>
      <c r="AD374" s="14">
        <v>44612</v>
      </c>
      <c r="AE374" s="14">
        <v>44620</v>
      </c>
      <c r="AF374">
        <v>25</v>
      </c>
      <c r="AG374" s="14">
        <v>44645</v>
      </c>
      <c r="AH374" s="14">
        <v>44648</v>
      </c>
      <c r="AI374">
        <v>20</v>
      </c>
      <c r="AJ374" s="14">
        <v>44668</v>
      </c>
      <c r="AK374" s="16">
        <v>9</v>
      </c>
      <c r="AL374" s="14">
        <v>44943</v>
      </c>
      <c r="AM374" s="14">
        <v>45003</v>
      </c>
      <c r="AN374" s="15"/>
      <c r="AO374" s="15"/>
      <c r="AP374" s="15"/>
      <c r="AQ374" s="15">
        <v>800000</v>
      </c>
      <c r="AR374" s="15"/>
      <c r="AS374" s="15">
        <v>15200000</v>
      </c>
      <c r="AT374" s="15"/>
      <c r="AU374" s="15"/>
      <c r="AV374" s="15"/>
      <c r="AW374" s="15"/>
      <c r="AX374" s="15"/>
      <c r="AY374" s="15"/>
      <c r="AZ374" s="15">
        <f t="shared" si="24"/>
        <v>16000000</v>
      </c>
      <c r="BA374" s="15">
        <f t="shared" si="25"/>
        <v>16000000</v>
      </c>
      <c r="BB374" t="str">
        <f t="shared" si="26"/>
        <v>OK</v>
      </c>
      <c r="BC374">
        <f t="shared" si="27"/>
        <v>2</v>
      </c>
    </row>
    <row r="375" spans="2:55" hidden="1">
      <c r="B375" t="s">
        <v>21</v>
      </c>
      <c r="C375" t="s">
        <v>373</v>
      </c>
      <c r="D375" t="s">
        <v>383</v>
      </c>
      <c r="E375" t="s">
        <v>10</v>
      </c>
      <c r="F375" s="17" t="s">
        <v>186</v>
      </c>
      <c r="G375">
        <v>5911</v>
      </c>
      <c r="H375">
        <v>128</v>
      </c>
      <c r="I375" s="15">
        <v>102400000</v>
      </c>
      <c r="J375" s="15">
        <v>800000</v>
      </c>
      <c r="L375">
        <v>128</v>
      </c>
      <c r="M375" t="s">
        <v>151</v>
      </c>
      <c r="N375" s="17" t="s">
        <v>157</v>
      </c>
      <c r="O375" t="s">
        <v>130</v>
      </c>
      <c r="P375" t="s">
        <v>438</v>
      </c>
      <c r="Q375" t="s">
        <v>66</v>
      </c>
      <c r="R375" t="s">
        <v>132</v>
      </c>
      <c r="T375">
        <v>5911</v>
      </c>
      <c r="V375" s="17">
        <v>1</v>
      </c>
      <c r="W375">
        <f t="shared" si="29"/>
        <v>-5934</v>
      </c>
      <c r="Y375" s="14">
        <v>44635</v>
      </c>
      <c r="Z375" s="16">
        <v>21</v>
      </c>
      <c r="AA375" s="14">
        <v>44656</v>
      </c>
      <c r="AB375" s="14">
        <v>44587</v>
      </c>
      <c r="AC375">
        <v>25</v>
      </c>
      <c r="AD375" s="14">
        <v>44612</v>
      </c>
      <c r="AE375" s="14">
        <v>44620</v>
      </c>
      <c r="AF375">
        <v>25</v>
      </c>
      <c r="AG375" s="14">
        <v>44645</v>
      </c>
      <c r="AH375" s="14">
        <v>44648</v>
      </c>
      <c r="AI375">
        <v>20</v>
      </c>
      <c r="AJ375" s="14">
        <v>44668</v>
      </c>
      <c r="AK375" s="16">
        <v>9</v>
      </c>
      <c r="AL375" s="14">
        <v>44943</v>
      </c>
      <c r="AM375" s="14">
        <v>45003</v>
      </c>
      <c r="AN375" s="15"/>
      <c r="AO375" s="15"/>
      <c r="AP375" s="15"/>
      <c r="AQ375" s="15">
        <v>5120000</v>
      </c>
      <c r="AR375" s="15"/>
      <c r="AS375" s="15">
        <v>97280000</v>
      </c>
      <c r="AT375" s="15"/>
      <c r="AU375" s="15"/>
      <c r="AV375" s="15"/>
      <c r="AW375" s="15"/>
      <c r="AX375" s="15"/>
      <c r="AY375" s="15"/>
      <c r="AZ375" s="15">
        <f t="shared" si="24"/>
        <v>102400000</v>
      </c>
      <c r="BA375" s="15">
        <f t="shared" si="25"/>
        <v>102400000</v>
      </c>
      <c r="BB375" t="str">
        <f t="shared" si="26"/>
        <v>OK</v>
      </c>
      <c r="BC375">
        <f t="shared" si="27"/>
        <v>2</v>
      </c>
    </row>
    <row r="376" spans="2:55" hidden="1">
      <c r="B376" t="s">
        <v>21</v>
      </c>
      <c r="C376" t="s">
        <v>364</v>
      </c>
      <c r="D376" t="s">
        <v>430</v>
      </c>
      <c r="E376" t="s">
        <v>10</v>
      </c>
      <c r="F376" s="17" t="s">
        <v>186</v>
      </c>
      <c r="G376">
        <v>5911</v>
      </c>
      <c r="H376">
        <v>15</v>
      </c>
      <c r="I376" s="15">
        <v>12000000</v>
      </c>
      <c r="J376" s="15">
        <v>800000</v>
      </c>
      <c r="L376">
        <v>15</v>
      </c>
      <c r="M376" t="s">
        <v>151</v>
      </c>
      <c r="N376" s="17" t="s">
        <v>157</v>
      </c>
      <c r="O376" t="s">
        <v>130</v>
      </c>
      <c r="P376" t="s">
        <v>438</v>
      </c>
      <c r="Q376" t="s">
        <v>66</v>
      </c>
      <c r="R376" t="s">
        <v>132</v>
      </c>
      <c r="T376">
        <v>5911</v>
      </c>
      <c r="V376" s="17">
        <v>1</v>
      </c>
      <c r="W376">
        <f t="shared" si="29"/>
        <v>-5934</v>
      </c>
      <c r="Y376" s="14">
        <v>44635</v>
      </c>
      <c r="Z376" s="16">
        <v>21</v>
      </c>
      <c r="AA376" s="14">
        <v>44656</v>
      </c>
      <c r="AB376" s="14">
        <v>44587</v>
      </c>
      <c r="AC376">
        <v>25</v>
      </c>
      <c r="AD376" s="14">
        <v>44612</v>
      </c>
      <c r="AE376" s="14">
        <v>44620</v>
      </c>
      <c r="AF376">
        <v>25</v>
      </c>
      <c r="AG376" s="14">
        <v>44645</v>
      </c>
      <c r="AH376" s="14">
        <v>44648</v>
      </c>
      <c r="AI376">
        <v>20</v>
      </c>
      <c r="AJ376" s="14">
        <v>44668</v>
      </c>
      <c r="AK376" s="16">
        <v>9</v>
      </c>
      <c r="AL376" s="14">
        <v>44943</v>
      </c>
      <c r="AM376" s="14">
        <v>45003</v>
      </c>
      <c r="AN376" s="15"/>
      <c r="AO376" s="15"/>
      <c r="AP376" s="15"/>
      <c r="AQ376" s="15">
        <v>600000</v>
      </c>
      <c r="AR376" s="15"/>
      <c r="AS376" s="15">
        <v>11400000</v>
      </c>
      <c r="AT376" s="15"/>
      <c r="AU376" s="15"/>
      <c r="AV376" s="15"/>
      <c r="AW376" s="15"/>
      <c r="AX376" s="15"/>
      <c r="AY376" s="15"/>
      <c r="AZ376" s="15">
        <f t="shared" si="24"/>
        <v>12000000</v>
      </c>
      <c r="BA376" s="15">
        <f t="shared" si="25"/>
        <v>12000000</v>
      </c>
      <c r="BB376" t="str">
        <f t="shared" si="26"/>
        <v>OK</v>
      </c>
      <c r="BC376">
        <f t="shared" si="27"/>
        <v>2</v>
      </c>
    </row>
    <row r="377" spans="2:55" hidden="1">
      <c r="B377" t="s">
        <v>21</v>
      </c>
      <c r="C377" t="s">
        <v>426</v>
      </c>
      <c r="D377" t="s">
        <v>353</v>
      </c>
      <c r="E377" t="s">
        <v>10</v>
      </c>
      <c r="F377" s="17" t="s">
        <v>186</v>
      </c>
      <c r="G377">
        <v>5911</v>
      </c>
      <c r="H377">
        <v>5</v>
      </c>
      <c r="I377" s="15">
        <v>4000000</v>
      </c>
      <c r="J377" s="15">
        <v>800000</v>
      </c>
      <c r="L377">
        <v>5</v>
      </c>
      <c r="M377" t="s">
        <v>151</v>
      </c>
      <c r="N377" s="17" t="s">
        <v>157</v>
      </c>
      <c r="O377" t="s">
        <v>130</v>
      </c>
      <c r="P377" t="s">
        <v>440</v>
      </c>
      <c r="Q377" t="s">
        <v>66</v>
      </c>
      <c r="R377" t="s">
        <v>132</v>
      </c>
      <c r="T377">
        <v>5911</v>
      </c>
      <c r="V377" s="17">
        <v>1</v>
      </c>
      <c r="W377">
        <f t="shared" si="29"/>
        <v>-5934</v>
      </c>
      <c r="Y377" s="14">
        <v>44635</v>
      </c>
      <c r="Z377" s="16">
        <v>21</v>
      </c>
      <c r="AA377" s="14">
        <v>44656</v>
      </c>
      <c r="AB377" s="14">
        <v>44587</v>
      </c>
      <c r="AC377">
        <v>25</v>
      </c>
      <c r="AD377" s="14">
        <v>44612</v>
      </c>
      <c r="AE377" s="14">
        <v>44620</v>
      </c>
      <c r="AF377">
        <v>25</v>
      </c>
      <c r="AG377" s="14">
        <v>44645</v>
      </c>
      <c r="AH377" s="14">
        <v>44648</v>
      </c>
      <c r="AI377">
        <v>20</v>
      </c>
      <c r="AJ377" s="14">
        <v>44668</v>
      </c>
      <c r="AK377" s="16">
        <v>9</v>
      </c>
      <c r="AL377" s="14">
        <v>44943</v>
      </c>
      <c r="AM377" s="14">
        <v>45003</v>
      </c>
      <c r="AN377" s="15"/>
      <c r="AO377" s="15"/>
      <c r="AP377" s="15"/>
      <c r="AQ377" s="15">
        <v>200000</v>
      </c>
      <c r="AR377" s="15"/>
      <c r="AS377" s="15">
        <v>3800000</v>
      </c>
      <c r="AT377" s="15"/>
      <c r="AU377" s="15"/>
      <c r="AV377" s="15"/>
      <c r="AW377" s="15"/>
      <c r="AX377" s="15"/>
      <c r="AY377" s="15"/>
      <c r="AZ377" s="15">
        <f t="shared" si="24"/>
        <v>4000000</v>
      </c>
      <c r="BA377" s="15">
        <f t="shared" si="25"/>
        <v>4000000</v>
      </c>
      <c r="BB377" t="str">
        <f t="shared" si="26"/>
        <v>OK</v>
      </c>
      <c r="BC377">
        <f t="shared" si="27"/>
        <v>2</v>
      </c>
    </row>
    <row r="378" spans="2:55" hidden="1">
      <c r="B378" t="s">
        <v>21</v>
      </c>
      <c r="C378" t="s">
        <v>343</v>
      </c>
      <c r="D378" t="s">
        <v>430</v>
      </c>
      <c r="E378" t="s">
        <v>10</v>
      </c>
      <c r="F378" s="17" t="s">
        <v>186</v>
      </c>
      <c r="G378">
        <v>5911</v>
      </c>
      <c r="H378">
        <v>4</v>
      </c>
      <c r="I378" s="15">
        <v>3200000</v>
      </c>
      <c r="J378" s="15">
        <v>800000</v>
      </c>
      <c r="L378">
        <v>4</v>
      </c>
      <c r="M378" t="s">
        <v>151</v>
      </c>
      <c r="N378" s="17" t="s">
        <v>157</v>
      </c>
      <c r="O378" t="s">
        <v>130</v>
      </c>
      <c r="P378" t="s">
        <v>440</v>
      </c>
      <c r="Q378" t="s">
        <v>66</v>
      </c>
      <c r="R378" t="s">
        <v>132</v>
      </c>
      <c r="T378">
        <v>5911</v>
      </c>
      <c r="V378" s="17">
        <v>1</v>
      </c>
      <c r="W378">
        <f t="shared" si="29"/>
        <v>-5934</v>
      </c>
      <c r="Y378" s="14">
        <v>44635</v>
      </c>
      <c r="Z378" s="16">
        <v>21</v>
      </c>
      <c r="AA378" s="14">
        <v>44656</v>
      </c>
      <c r="AB378" s="14">
        <v>44587</v>
      </c>
      <c r="AC378">
        <v>25</v>
      </c>
      <c r="AD378" s="14">
        <v>44612</v>
      </c>
      <c r="AE378" s="14">
        <v>44620</v>
      </c>
      <c r="AF378">
        <v>25</v>
      </c>
      <c r="AG378" s="14">
        <v>44645</v>
      </c>
      <c r="AH378" s="14">
        <v>44648</v>
      </c>
      <c r="AI378">
        <v>20</v>
      </c>
      <c r="AJ378" s="14">
        <v>44668</v>
      </c>
      <c r="AK378" s="16">
        <v>9</v>
      </c>
      <c r="AL378" s="14">
        <v>44943</v>
      </c>
      <c r="AM378" s="14">
        <v>45003</v>
      </c>
      <c r="AN378" s="15"/>
      <c r="AO378" s="15"/>
      <c r="AP378" s="15"/>
      <c r="AQ378" s="15">
        <v>160000</v>
      </c>
      <c r="AR378" s="15"/>
      <c r="AS378" s="15">
        <v>3040000</v>
      </c>
      <c r="AT378" s="15"/>
      <c r="AU378" s="15"/>
      <c r="AV378" s="15"/>
      <c r="AW378" s="15"/>
      <c r="AX378" s="15"/>
      <c r="AY378" s="15"/>
      <c r="AZ378" s="15">
        <f t="shared" si="24"/>
        <v>3200000</v>
      </c>
      <c r="BA378" s="15">
        <f t="shared" si="25"/>
        <v>3200000</v>
      </c>
      <c r="BB378" t="str">
        <f t="shared" si="26"/>
        <v>OK</v>
      </c>
      <c r="BC378">
        <f t="shared" si="27"/>
        <v>2</v>
      </c>
    </row>
    <row r="379" spans="2:55" hidden="1">
      <c r="B379" t="s">
        <v>21</v>
      </c>
      <c r="C379" t="s">
        <v>356</v>
      </c>
      <c r="D379" t="s">
        <v>345</v>
      </c>
      <c r="E379" t="s">
        <v>10</v>
      </c>
      <c r="F379" s="17" t="s">
        <v>186</v>
      </c>
      <c r="G379">
        <v>5911</v>
      </c>
      <c r="H379">
        <v>16</v>
      </c>
      <c r="I379" s="15">
        <v>12800000</v>
      </c>
      <c r="J379" s="15">
        <v>800000</v>
      </c>
      <c r="L379">
        <v>16</v>
      </c>
      <c r="M379" t="s">
        <v>151</v>
      </c>
      <c r="N379" s="17" t="s">
        <v>157</v>
      </c>
      <c r="O379" t="s">
        <v>130</v>
      </c>
      <c r="P379" t="s">
        <v>440</v>
      </c>
      <c r="Q379" t="s">
        <v>66</v>
      </c>
      <c r="R379" t="s">
        <v>132</v>
      </c>
      <c r="T379">
        <v>5911</v>
      </c>
      <c r="V379" s="17">
        <v>1</v>
      </c>
      <c r="W379">
        <f t="shared" si="29"/>
        <v>-5934</v>
      </c>
      <c r="Y379" s="14">
        <v>44635</v>
      </c>
      <c r="Z379" s="16">
        <v>21</v>
      </c>
      <c r="AA379" s="14">
        <v>44656</v>
      </c>
      <c r="AB379" s="14">
        <v>44587</v>
      </c>
      <c r="AC379">
        <v>25</v>
      </c>
      <c r="AD379" s="14">
        <v>44612</v>
      </c>
      <c r="AE379" s="14">
        <v>44620</v>
      </c>
      <c r="AF379">
        <v>25</v>
      </c>
      <c r="AG379" s="14">
        <v>44645</v>
      </c>
      <c r="AH379" s="14">
        <v>44648</v>
      </c>
      <c r="AI379">
        <v>20</v>
      </c>
      <c r="AJ379" s="14">
        <v>44668</v>
      </c>
      <c r="AK379" s="16">
        <v>9</v>
      </c>
      <c r="AL379" s="14">
        <v>44943</v>
      </c>
      <c r="AM379" s="14">
        <v>45003</v>
      </c>
      <c r="AN379" s="15"/>
      <c r="AO379" s="15"/>
      <c r="AP379" s="15"/>
      <c r="AQ379" s="15">
        <v>640000</v>
      </c>
      <c r="AR379" s="15"/>
      <c r="AS379" s="15">
        <v>12160000</v>
      </c>
      <c r="AT379" s="15"/>
      <c r="AU379" s="15"/>
      <c r="AV379" s="15"/>
      <c r="AW379" s="15"/>
      <c r="AX379" s="15"/>
      <c r="AY379" s="15"/>
      <c r="AZ379" s="15">
        <f t="shared" si="24"/>
        <v>12800000</v>
      </c>
      <c r="BA379" s="15">
        <f t="shared" si="25"/>
        <v>12800000</v>
      </c>
      <c r="BB379" t="str">
        <f t="shared" si="26"/>
        <v>OK</v>
      </c>
      <c r="BC379">
        <f t="shared" si="27"/>
        <v>2</v>
      </c>
    </row>
    <row r="380" spans="2:55" hidden="1">
      <c r="B380" t="s">
        <v>21</v>
      </c>
      <c r="C380" t="s">
        <v>355</v>
      </c>
      <c r="D380" t="s">
        <v>353</v>
      </c>
      <c r="E380" t="s">
        <v>10</v>
      </c>
      <c r="F380" s="17" t="s">
        <v>186</v>
      </c>
      <c r="G380">
        <v>5911</v>
      </c>
      <c r="H380">
        <v>10</v>
      </c>
      <c r="I380" s="15">
        <v>8000000</v>
      </c>
      <c r="J380" s="15">
        <v>800000</v>
      </c>
      <c r="L380">
        <v>10</v>
      </c>
      <c r="M380" t="s">
        <v>151</v>
      </c>
      <c r="N380" s="17" t="s">
        <v>157</v>
      </c>
      <c r="O380" t="s">
        <v>130</v>
      </c>
      <c r="P380" t="s">
        <v>440</v>
      </c>
      <c r="Q380" t="s">
        <v>66</v>
      </c>
      <c r="R380" t="s">
        <v>132</v>
      </c>
      <c r="T380">
        <v>5911</v>
      </c>
      <c r="V380" s="17">
        <v>1</v>
      </c>
      <c r="W380">
        <f t="shared" si="29"/>
        <v>-5934</v>
      </c>
      <c r="Y380" s="14">
        <v>44635</v>
      </c>
      <c r="Z380" s="16">
        <v>21</v>
      </c>
      <c r="AA380" s="14">
        <v>44656</v>
      </c>
      <c r="AB380" s="14">
        <v>44587</v>
      </c>
      <c r="AC380">
        <v>25</v>
      </c>
      <c r="AD380" s="14">
        <v>44612</v>
      </c>
      <c r="AE380" s="14">
        <v>44620</v>
      </c>
      <c r="AF380">
        <v>25</v>
      </c>
      <c r="AG380" s="14">
        <v>44645</v>
      </c>
      <c r="AH380" s="14">
        <v>44648</v>
      </c>
      <c r="AI380">
        <v>20</v>
      </c>
      <c r="AJ380" s="14">
        <v>44668</v>
      </c>
      <c r="AK380" s="16">
        <v>9</v>
      </c>
      <c r="AL380" s="14">
        <v>44943</v>
      </c>
      <c r="AM380" s="14">
        <v>45003</v>
      </c>
      <c r="AN380" s="15"/>
      <c r="AO380" s="15"/>
      <c r="AP380" s="15"/>
      <c r="AQ380" s="15">
        <v>400000</v>
      </c>
      <c r="AR380" s="15"/>
      <c r="AS380" s="15">
        <v>7600000</v>
      </c>
      <c r="AT380" s="15"/>
      <c r="AU380" s="15"/>
      <c r="AV380" s="15"/>
      <c r="AW380" s="15"/>
      <c r="AX380" s="15"/>
      <c r="AY380" s="15"/>
      <c r="AZ380" s="15">
        <f t="shared" si="24"/>
        <v>8000000</v>
      </c>
      <c r="BA380" s="15">
        <f t="shared" si="25"/>
        <v>8000000</v>
      </c>
      <c r="BB380" t="str">
        <f t="shared" si="26"/>
        <v>OK</v>
      </c>
      <c r="BC380">
        <f t="shared" si="27"/>
        <v>2</v>
      </c>
    </row>
    <row r="381" spans="2:55" hidden="1">
      <c r="B381" t="s">
        <v>21</v>
      </c>
      <c r="C381" t="s">
        <v>391</v>
      </c>
      <c r="D381" t="s">
        <v>384</v>
      </c>
      <c r="E381" t="s">
        <v>10</v>
      </c>
      <c r="F381" s="17" t="s">
        <v>186</v>
      </c>
      <c r="G381">
        <v>5911</v>
      </c>
      <c r="H381">
        <v>6</v>
      </c>
      <c r="I381" s="15">
        <v>4800000</v>
      </c>
      <c r="J381" s="15">
        <v>800000</v>
      </c>
      <c r="L381">
        <v>6</v>
      </c>
      <c r="M381" t="s">
        <v>151</v>
      </c>
      <c r="N381" s="17" t="s">
        <v>157</v>
      </c>
      <c r="O381" t="s">
        <v>130</v>
      </c>
      <c r="P381" t="s">
        <v>440</v>
      </c>
      <c r="Q381" t="s">
        <v>66</v>
      </c>
      <c r="R381" t="s">
        <v>132</v>
      </c>
      <c r="T381">
        <v>5911</v>
      </c>
      <c r="V381" s="17">
        <v>1</v>
      </c>
      <c r="W381">
        <f t="shared" si="29"/>
        <v>-5934</v>
      </c>
      <c r="Y381" s="14">
        <v>44635</v>
      </c>
      <c r="Z381" s="16">
        <v>21</v>
      </c>
      <c r="AA381" s="14">
        <v>44656</v>
      </c>
      <c r="AB381" s="14">
        <v>44587</v>
      </c>
      <c r="AC381">
        <v>25</v>
      </c>
      <c r="AD381" s="14">
        <v>44612</v>
      </c>
      <c r="AE381" s="14">
        <v>44620</v>
      </c>
      <c r="AF381">
        <v>25</v>
      </c>
      <c r="AG381" s="14">
        <v>44645</v>
      </c>
      <c r="AH381" s="14">
        <v>44648</v>
      </c>
      <c r="AI381">
        <v>20</v>
      </c>
      <c r="AJ381" s="14">
        <v>44668</v>
      </c>
      <c r="AK381" s="16">
        <v>9</v>
      </c>
      <c r="AL381" s="14">
        <v>44943</v>
      </c>
      <c r="AM381" s="14">
        <v>45003</v>
      </c>
      <c r="AN381" s="15"/>
      <c r="AO381" s="15"/>
      <c r="AP381" s="15"/>
      <c r="AQ381" s="15">
        <v>240000</v>
      </c>
      <c r="AR381" s="15"/>
      <c r="AS381" s="15">
        <v>4560000</v>
      </c>
      <c r="AT381" s="15"/>
      <c r="AU381" s="15"/>
      <c r="AV381" s="15"/>
      <c r="AW381" s="15"/>
      <c r="AX381" s="15"/>
      <c r="AY381" s="15"/>
      <c r="AZ381" s="15">
        <f t="shared" si="24"/>
        <v>4800000</v>
      </c>
      <c r="BA381" s="15">
        <f t="shared" si="25"/>
        <v>4800000</v>
      </c>
      <c r="BB381" t="str">
        <f t="shared" si="26"/>
        <v>OK</v>
      </c>
      <c r="BC381">
        <f t="shared" si="27"/>
        <v>2</v>
      </c>
    </row>
    <row r="382" spans="2:55" hidden="1">
      <c r="B382" t="s">
        <v>21</v>
      </c>
      <c r="C382" t="s">
        <v>347</v>
      </c>
      <c r="D382" t="s">
        <v>345</v>
      </c>
      <c r="E382" t="s">
        <v>10</v>
      </c>
      <c r="F382" s="17" t="s">
        <v>186</v>
      </c>
      <c r="G382">
        <v>5911</v>
      </c>
      <c r="H382">
        <v>7</v>
      </c>
      <c r="I382" s="15">
        <v>5600000</v>
      </c>
      <c r="J382" s="15">
        <v>800000</v>
      </c>
      <c r="L382">
        <v>7</v>
      </c>
      <c r="M382" t="s">
        <v>151</v>
      </c>
      <c r="N382" s="17" t="s">
        <v>157</v>
      </c>
      <c r="O382" t="s">
        <v>130</v>
      </c>
      <c r="P382" t="s">
        <v>440</v>
      </c>
      <c r="Q382" t="s">
        <v>66</v>
      </c>
      <c r="R382" t="s">
        <v>132</v>
      </c>
      <c r="T382">
        <v>5911</v>
      </c>
      <c r="V382" s="17">
        <v>1</v>
      </c>
      <c r="W382">
        <f t="shared" si="29"/>
        <v>-5934</v>
      </c>
      <c r="Y382" s="14">
        <v>44635</v>
      </c>
      <c r="Z382" s="16">
        <v>21</v>
      </c>
      <c r="AA382" s="14">
        <v>44656</v>
      </c>
      <c r="AB382" s="14">
        <v>44587</v>
      </c>
      <c r="AC382">
        <v>25</v>
      </c>
      <c r="AD382" s="14">
        <v>44612</v>
      </c>
      <c r="AE382" s="14">
        <v>44620</v>
      </c>
      <c r="AF382">
        <v>25</v>
      </c>
      <c r="AG382" s="14">
        <v>44645</v>
      </c>
      <c r="AH382" s="14">
        <v>44648</v>
      </c>
      <c r="AI382">
        <v>20</v>
      </c>
      <c r="AJ382" s="14">
        <v>44668</v>
      </c>
      <c r="AK382" s="16">
        <v>9</v>
      </c>
      <c r="AL382" s="14">
        <v>44943</v>
      </c>
      <c r="AM382" s="14">
        <v>45003</v>
      </c>
      <c r="AN382" s="15"/>
      <c r="AO382" s="15"/>
      <c r="AP382" s="15"/>
      <c r="AQ382" s="15">
        <v>280000</v>
      </c>
      <c r="AR382" s="15"/>
      <c r="AS382" s="15">
        <v>5320000</v>
      </c>
      <c r="AT382" s="15"/>
      <c r="AU382" s="15"/>
      <c r="AV382" s="15"/>
      <c r="AW382" s="15"/>
      <c r="AX382" s="15"/>
      <c r="AY382" s="15"/>
      <c r="AZ382" s="15">
        <f t="shared" si="24"/>
        <v>5600000</v>
      </c>
      <c r="BA382" s="15">
        <f t="shared" si="25"/>
        <v>5600000</v>
      </c>
      <c r="BB382" t="str">
        <f t="shared" si="26"/>
        <v>OK</v>
      </c>
      <c r="BC382">
        <f t="shared" si="27"/>
        <v>2</v>
      </c>
    </row>
    <row r="383" spans="2:55" hidden="1">
      <c r="B383" t="s">
        <v>21</v>
      </c>
      <c r="C383" t="s">
        <v>422</v>
      </c>
      <c r="D383" t="s">
        <v>383</v>
      </c>
      <c r="E383" t="s">
        <v>10</v>
      </c>
      <c r="F383" s="17" t="s">
        <v>186</v>
      </c>
      <c r="G383">
        <v>5911</v>
      </c>
      <c r="H383">
        <v>7</v>
      </c>
      <c r="I383" s="15">
        <v>5600000</v>
      </c>
      <c r="J383" s="15">
        <v>800000</v>
      </c>
      <c r="L383">
        <v>7</v>
      </c>
      <c r="M383" t="s">
        <v>151</v>
      </c>
      <c r="N383" s="17" t="s">
        <v>157</v>
      </c>
      <c r="O383" t="s">
        <v>130</v>
      </c>
      <c r="P383" t="s">
        <v>440</v>
      </c>
      <c r="Q383" t="s">
        <v>66</v>
      </c>
      <c r="R383" t="s">
        <v>132</v>
      </c>
      <c r="T383">
        <v>5911</v>
      </c>
      <c r="V383" s="17">
        <v>1</v>
      </c>
      <c r="W383">
        <f t="shared" si="29"/>
        <v>-5934</v>
      </c>
      <c r="Y383" s="14">
        <v>44635</v>
      </c>
      <c r="Z383" s="16">
        <v>21</v>
      </c>
      <c r="AA383" s="14">
        <v>44656</v>
      </c>
      <c r="AB383" s="14">
        <v>44587</v>
      </c>
      <c r="AC383">
        <v>25</v>
      </c>
      <c r="AD383" s="14">
        <v>44612</v>
      </c>
      <c r="AE383" s="14">
        <v>44620</v>
      </c>
      <c r="AF383">
        <v>25</v>
      </c>
      <c r="AG383" s="14">
        <v>44645</v>
      </c>
      <c r="AH383" s="14">
        <v>44648</v>
      </c>
      <c r="AI383">
        <v>20</v>
      </c>
      <c r="AJ383" s="14">
        <v>44668</v>
      </c>
      <c r="AK383" s="16">
        <v>9</v>
      </c>
      <c r="AL383" s="14">
        <v>44943</v>
      </c>
      <c r="AM383" s="14">
        <v>45003</v>
      </c>
      <c r="AN383" s="15"/>
      <c r="AO383" s="15"/>
      <c r="AP383" s="15"/>
      <c r="AQ383" s="15">
        <v>280000</v>
      </c>
      <c r="AR383" s="15"/>
      <c r="AS383" s="15">
        <v>5320000</v>
      </c>
      <c r="AT383" s="15"/>
      <c r="AU383" s="15"/>
      <c r="AV383" s="15"/>
      <c r="AW383" s="15"/>
      <c r="AX383" s="15"/>
      <c r="AY383" s="15"/>
      <c r="AZ383" s="15">
        <f t="shared" si="24"/>
        <v>5600000</v>
      </c>
      <c r="BA383" s="15">
        <f t="shared" si="25"/>
        <v>5600000</v>
      </c>
      <c r="BB383" t="str">
        <f t="shared" si="26"/>
        <v>OK</v>
      </c>
      <c r="BC383">
        <f t="shared" si="27"/>
        <v>2</v>
      </c>
    </row>
    <row r="384" spans="2:55" hidden="1">
      <c r="B384" t="s">
        <v>21</v>
      </c>
      <c r="C384" t="s">
        <v>425</v>
      </c>
      <c r="D384" t="s">
        <v>353</v>
      </c>
      <c r="E384" t="s">
        <v>10</v>
      </c>
      <c r="F384" s="17" t="s">
        <v>186</v>
      </c>
      <c r="G384">
        <v>5911</v>
      </c>
      <c r="H384">
        <v>6</v>
      </c>
      <c r="I384" s="15">
        <v>4800000</v>
      </c>
      <c r="J384" s="15">
        <v>800000</v>
      </c>
      <c r="L384">
        <v>6</v>
      </c>
      <c r="M384" t="s">
        <v>151</v>
      </c>
      <c r="N384" s="17" t="s">
        <v>157</v>
      </c>
      <c r="O384" t="s">
        <v>130</v>
      </c>
      <c r="P384" t="s">
        <v>440</v>
      </c>
      <c r="Q384" t="s">
        <v>66</v>
      </c>
      <c r="R384" t="s">
        <v>132</v>
      </c>
      <c r="T384">
        <v>5911</v>
      </c>
      <c r="V384" s="17">
        <v>1</v>
      </c>
      <c r="W384">
        <f t="shared" si="29"/>
        <v>-5934</v>
      </c>
      <c r="Y384" s="14">
        <v>44635</v>
      </c>
      <c r="Z384" s="16">
        <v>21</v>
      </c>
      <c r="AA384" s="14">
        <v>44656</v>
      </c>
      <c r="AB384" s="14">
        <v>44587</v>
      </c>
      <c r="AC384">
        <v>25</v>
      </c>
      <c r="AD384" s="14">
        <v>44612</v>
      </c>
      <c r="AE384" s="14">
        <v>44620</v>
      </c>
      <c r="AF384">
        <v>25</v>
      </c>
      <c r="AG384" s="14">
        <v>44645</v>
      </c>
      <c r="AH384" s="14">
        <v>44648</v>
      </c>
      <c r="AI384">
        <v>20</v>
      </c>
      <c r="AJ384" s="14">
        <v>44668</v>
      </c>
      <c r="AK384" s="16">
        <v>9</v>
      </c>
      <c r="AL384" s="14">
        <v>44943</v>
      </c>
      <c r="AM384" s="14">
        <v>45003</v>
      </c>
      <c r="AN384" s="15"/>
      <c r="AO384" s="15"/>
      <c r="AP384" s="15"/>
      <c r="AQ384" s="15">
        <v>240000</v>
      </c>
      <c r="AR384" s="15"/>
      <c r="AS384" s="15">
        <v>4560000</v>
      </c>
      <c r="AT384" s="15"/>
      <c r="AU384" s="15"/>
      <c r="AV384" s="15"/>
      <c r="AW384" s="15"/>
      <c r="AX384" s="15"/>
      <c r="AY384" s="15"/>
      <c r="AZ384" s="15">
        <f t="shared" si="24"/>
        <v>4800000</v>
      </c>
      <c r="BA384" s="15">
        <f t="shared" si="25"/>
        <v>4800000</v>
      </c>
      <c r="BB384" t="str">
        <f t="shared" si="26"/>
        <v>OK</v>
      </c>
      <c r="BC384">
        <f t="shared" si="27"/>
        <v>2</v>
      </c>
    </row>
    <row r="385" spans="2:55" hidden="1">
      <c r="B385" t="s">
        <v>21</v>
      </c>
      <c r="C385" t="s">
        <v>424</v>
      </c>
      <c r="D385" t="s">
        <v>353</v>
      </c>
      <c r="E385" t="s">
        <v>10</v>
      </c>
      <c r="F385" s="17" t="s">
        <v>186</v>
      </c>
      <c r="G385">
        <v>5911</v>
      </c>
      <c r="H385">
        <v>4</v>
      </c>
      <c r="I385" s="15">
        <v>3200000</v>
      </c>
      <c r="J385" s="15">
        <v>800000</v>
      </c>
      <c r="L385">
        <v>4</v>
      </c>
      <c r="M385" t="s">
        <v>151</v>
      </c>
      <c r="N385" s="17" t="s">
        <v>157</v>
      </c>
      <c r="O385" t="s">
        <v>130</v>
      </c>
      <c r="P385" t="s">
        <v>440</v>
      </c>
      <c r="Q385" t="s">
        <v>66</v>
      </c>
      <c r="R385" t="s">
        <v>132</v>
      </c>
      <c r="T385">
        <v>5911</v>
      </c>
      <c r="V385" s="17">
        <v>1</v>
      </c>
      <c r="W385">
        <f t="shared" si="29"/>
        <v>-5934</v>
      </c>
      <c r="Y385" s="14">
        <v>44635</v>
      </c>
      <c r="Z385" s="16">
        <v>21</v>
      </c>
      <c r="AA385" s="14">
        <v>44656</v>
      </c>
      <c r="AB385" s="14">
        <v>44587</v>
      </c>
      <c r="AC385">
        <v>25</v>
      </c>
      <c r="AD385" s="14">
        <v>44612</v>
      </c>
      <c r="AE385" s="14">
        <v>44620</v>
      </c>
      <c r="AF385">
        <v>25</v>
      </c>
      <c r="AG385" s="14">
        <v>44645</v>
      </c>
      <c r="AH385" s="14">
        <v>44648</v>
      </c>
      <c r="AI385">
        <v>20</v>
      </c>
      <c r="AJ385" s="14">
        <v>44668</v>
      </c>
      <c r="AK385" s="16">
        <v>9</v>
      </c>
      <c r="AL385" s="14">
        <v>44943</v>
      </c>
      <c r="AM385" s="14">
        <v>45003</v>
      </c>
      <c r="AN385" s="15"/>
      <c r="AO385" s="15"/>
      <c r="AP385" s="15"/>
      <c r="AQ385" s="15">
        <v>160000</v>
      </c>
      <c r="AR385" s="15"/>
      <c r="AS385" s="15">
        <v>3040000</v>
      </c>
      <c r="AT385" s="15"/>
      <c r="AU385" s="15"/>
      <c r="AV385" s="15"/>
      <c r="AW385" s="15"/>
      <c r="AX385" s="15"/>
      <c r="AY385" s="15"/>
      <c r="AZ385" s="15">
        <f t="shared" si="24"/>
        <v>3200000</v>
      </c>
      <c r="BA385" s="15">
        <f t="shared" si="25"/>
        <v>3200000</v>
      </c>
      <c r="BB385" t="str">
        <f t="shared" si="26"/>
        <v>OK</v>
      </c>
      <c r="BC385">
        <f t="shared" si="27"/>
        <v>2</v>
      </c>
    </row>
    <row r="386" spans="2:55" hidden="1">
      <c r="B386" t="s">
        <v>21</v>
      </c>
      <c r="C386" t="s">
        <v>351</v>
      </c>
      <c r="D386" t="s">
        <v>370</v>
      </c>
      <c r="E386" t="s">
        <v>10</v>
      </c>
      <c r="F386" s="17" t="s">
        <v>186</v>
      </c>
      <c r="G386">
        <v>5911</v>
      </c>
      <c r="H386">
        <v>14</v>
      </c>
      <c r="I386" s="15">
        <v>11200000</v>
      </c>
      <c r="J386" s="15">
        <v>800000</v>
      </c>
      <c r="L386">
        <v>14</v>
      </c>
      <c r="M386" t="s">
        <v>151</v>
      </c>
      <c r="N386" s="17" t="s">
        <v>157</v>
      </c>
      <c r="O386" t="s">
        <v>130</v>
      </c>
      <c r="P386" t="s">
        <v>440</v>
      </c>
      <c r="Q386" t="s">
        <v>66</v>
      </c>
      <c r="R386" t="s">
        <v>132</v>
      </c>
      <c r="T386">
        <v>5911</v>
      </c>
      <c r="V386" s="17">
        <v>1</v>
      </c>
      <c r="W386">
        <f t="shared" si="29"/>
        <v>-5934</v>
      </c>
      <c r="Y386" s="14">
        <v>44635</v>
      </c>
      <c r="Z386" s="16">
        <v>21</v>
      </c>
      <c r="AA386" s="14">
        <v>44656</v>
      </c>
      <c r="AB386" s="14">
        <v>44587</v>
      </c>
      <c r="AC386">
        <v>25</v>
      </c>
      <c r="AD386" s="14">
        <v>44612</v>
      </c>
      <c r="AE386" s="14">
        <v>44620</v>
      </c>
      <c r="AF386">
        <v>25</v>
      </c>
      <c r="AG386" s="14">
        <v>44645</v>
      </c>
      <c r="AH386" s="14">
        <v>44648</v>
      </c>
      <c r="AI386">
        <v>20</v>
      </c>
      <c r="AJ386" s="14">
        <v>44668</v>
      </c>
      <c r="AK386" s="16">
        <v>9</v>
      </c>
      <c r="AL386" s="14">
        <v>44943</v>
      </c>
      <c r="AM386" s="14">
        <v>45003</v>
      </c>
      <c r="AN386" s="15"/>
      <c r="AO386" s="15"/>
      <c r="AP386" s="15"/>
      <c r="AQ386" s="15">
        <v>560000</v>
      </c>
      <c r="AR386" s="15"/>
      <c r="AS386" s="15">
        <v>10640000</v>
      </c>
      <c r="AT386" s="15"/>
      <c r="AU386" s="15"/>
      <c r="AV386" s="15"/>
      <c r="AW386" s="15"/>
      <c r="AX386" s="15"/>
      <c r="AY386" s="15"/>
      <c r="AZ386" s="15">
        <f t="shared" ref="AZ386:AZ449" si="30">IF((SUM(AN386:AY386)=0),"---",(SUM(AN386:AY386)))</f>
        <v>11200000</v>
      </c>
      <c r="BA386" s="15">
        <f t="shared" ref="BA386:BA449" si="31">I386</f>
        <v>11200000</v>
      </c>
      <c r="BB386" t="str">
        <f t="shared" ref="BB386:BB449" si="32">IF(OR(BA386="---",AZ386="---"),"---",IF(BA386-AZ386=0,"OK","REVISAR"))</f>
        <v>OK</v>
      </c>
      <c r="BC386">
        <f t="shared" ref="BC386:BC449" si="33">COUNT(AN386:AY386)</f>
        <v>2</v>
      </c>
    </row>
    <row r="387" spans="2:55" hidden="1">
      <c r="B387" t="s">
        <v>21</v>
      </c>
      <c r="C387" t="s">
        <v>386</v>
      </c>
      <c r="D387" t="s">
        <v>370</v>
      </c>
      <c r="E387" t="s">
        <v>10</v>
      </c>
      <c r="F387" s="17" t="s">
        <v>186</v>
      </c>
      <c r="G387">
        <v>5911</v>
      </c>
      <c r="H387">
        <v>13</v>
      </c>
      <c r="I387" s="15">
        <v>10400000</v>
      </c>
      <c r="J387" s="15">
        <v>800000</v>
      </c>
      <c r="L387">
        <v>13</v>
      </c>
      <c r="M387" t="s">
        <v>151</v>
      </c>
      <c r="N387" s="17" t="s">
        <v>157</v>
      </c>
      <c r="O387" t="s">
        <v>130</v>
      </c>
      <c r="P387" t="s">
        <v>440</v>
      </c>
      <c r="Q387" t="s">
        <v>66</v>
      </c>
      <c r="R387" t="s">
        <v>132</v>
      </c>
      <c r="T387">
        <v>5911</v>
      </c>
      <c r="V387" s="17">
        <v>1</v>
      </c>
      <c r="W387">
        <f t="shared" si="29"/>
        <v>-5934</v>
      </c>
      <c r="Y387" s="14">
        <v>44635</v>
      </c>
      <c r="Z387" s="16">
        <v>21</v>
      </c>
      <c r="AA387" s="14">
        <v>44656</v>
      </c>
      <c r="AB387" s="14">
        <v>44587</v>
      </c>
      <c r="AC387">
        <v>25</v>
      </c>
      <c r="AD387" s="14">
        <v>44612</v>
      </c>
      <c r="AE387" s="14">
        <v>44620</v>
      </c>
      <c r="AF387">
        <v>25</v>
      </c>
      <c r="AG387" s="14">
        <v>44645</v>
      </c>
      <c r="AH387" s="14">
        <v>44648</v>
      </c>
      <c r="AI387">
        <v>20</v>
      </c>
      <c r="AJ387" s="14">
        <v>44668</v>
      </c>
      <c r="AK387" s="16">
        <v>9</v>
      </c>
      <c r="AL387" s="14">
        <v>44943</v>
      </c>
      <c r="AM387" s="14">
        <v>45003</v>
      </c>
      <c r="AN387" s="15"/>
      <c r="AO387" s="15"/>
      <c r="AP387" s="15"/>
      <c r="AQ387" s="15">
        <v>520000</v>
      </c>
      <c r="AR387" s="15"/>
      <c r="AS387" s="15">
        <v>9880000</v>
      </c>
      <c r="AT387" s="15"/>
      <c r="AU387" s="15"/>
      <c r="AV387" s="15"/>
      <c r="AW387" s="15"/>
      <c r="AX387" s="15"/>
      <c r="AY387" s="15"/>
      <c r="AZ387" s="15">
        <f t="shared" si="30"/>
        <v>10400000</v>
      </c>
      <c r="BA387" s="15">
        <f t="shared" si="31"/>
        <v>10400000</v>
      </c>
      <c r="BB387" t="str">
        <f t="shared" si="32"/>
        <v>OK</v>
      </c>
      <c r="BC387">
        <f t="shared" si="33"/>
        <v>2</v>
      </c>
    </row>
    <row r="388" spans="2:55" hidden="1">
      <c r="B388" t="s">
        <v>21</v>
      </c>
      <c r="C388" t="s">
        <v>387</v>
      </c>
      <c r="D388" t="s">
        <v>370</v>
      </c>
      <c r="E388" t="s">
        <v>10</v>
      </c>
      <c r="F388" s="17" t="s">
        <v>186</v>
      </c>
      <c r="G388">
        <v>5911</v>
      </c>
      <c r="H388">
        <v>7</v>
      </c>
      <c r="I388" s="15">
        <v>5600000</v>
      </c>
      <c r="J388" s="15">
        <v>800000</v>
      </c>
      <c r="L388">
        <v>7</v>
      </c>
      <c r="M388" t="s">
        <v>151</v>
      </c>
      <c r="N388" s="17" t="s">
        <v>157</v>
      </c>
      <c r="O388" t="s">
        <v>130</v>
      </c>
      <c r="P388" t="s">
        <v>440</v>
      </c>
      <c r="Q388" t="s">
        <v>66</v>
      </c>
      <c r="R388" t="s">
        <v>132</v>
      </c>
      <c r="T388">
        <v>5911</v>
      </c>
      <c r="V388" s="17">
        <v>1</v>
      </c>
      <c r="W388">
        <f t="shared" si="29"/>
        <v>-5934</v>
      </c>
      <c r="Y388" s="14">
        <v>44635</v>
      </c>
      <c r="Z388" s="16">
        <v>21</v>
      </c>
      <c r="AA388" s="14">
        <v>44656</v>
      </c>
      <c r="AB388" s="14">
        <v>44587</v>
      </c>
      <c r="AC388">
        <v>25</v>
      </c>
      <c r="AD388" s="14">
        <v>44612</v>
      </c>
      <c r="AE388" s="14">
        <v>44620</v>
      </c>
      <c r="AF388">
        <v>25</v>
      </c>
      <c r="AG388" s="14">
        <v>44645</v>
      </c>
      <c r="AH388" s="14">
        <v>44648</v>
      </c>
      <c r="AI388">
        <v>20</v>
      </c>
      <c r="AJ388" s="14">
        <v>44668</v>
      </c>
      <c r="AK388" s="16">
        <v>9</v>
      </c>
      <c r="AL388" s="14">
        <v>44943</v>
      </c>
      <c r="AM388" s="14">
        <v>45003</v>
      </c>
      <c r="AN388" s="15"/>
      <c r="AO388" s="15"/>
      <c r="AP388" s="15"/>
      <c r="AQ388" s="15">
        <v>280000</v>
      </c>
      <c r="AR388" s="15"/>
      <c r="AS388" s="15">
        <v>5320000</v>
      </c>
      <c r="AT388" s="15"/>
      <c r="AU388" s="15"/>
      <c r="AV388" s="15"/>
      <c r="AW388" s="15"/>
      <c r="AX388" s="15"/>
      <c r="AY388" s="15"/>
      <c r="AZ388" s="15">
        <f t="shared" si="30"/>
        <v>5600000</v>
      </c>
      <c r="BA388" s="15">
        <f t="shared" si="31"/>
        <v>5600000</v>
      </c>
      <c r="BB388" t="str">
        <f t="shared" si="32"/>
        <v>OK</v>
      </c>
      <c r="BC388">
        <f t="shared" si="33"/>
        <v>2</v>
      </c>
    </row>
    <row r="389" spans="2:55" hidden="1">
      <c r="B389" t="s">
        <v>21</v>
      </c>
      <c r="C389" t="s">
        <v>342</v>
      </c>
      <c r="D389" t="s">
        <v>430</v>
      </c>
      <c r="E389" t="s">
        <v>10</v>
      </c>
      <c r="F389" s="17" t="s">
        <v>186</v>
      </c>
      <c r="G389">
        <v>5911</v>
      </c>
      <c r="H389">
        <v>9</v>
      </c>
      <c r="I389" s="15">
        <v>7200000</v>
      </c>
      <c r="J389" s="15">
        <v>800000</v>
      </c>
      <c r="L389">
        <v>9</v>
      </c>
      <c r="M389" t="s">
        <v>151</v>
      </c>
      <c r="N389" s="17" t="s">
        <v>157</v>
      </c>
      <c r="O389" t="s">
        <v>130</v>
      </c>
      <c r="P389" t="s">
        <v>440</v>
      </c>
      <c r="Q389" t="s">
        <v>66</v>
      </c>
      <c r="R389" t="s">
        <v>132</v>
      </c>
      <c r="T389">
        <v>5911</v>
      </c>
      <c r="V389" s="17">
        <v>1</v>
      </c>
      <c r="W389">
        <f t="shared" si="29"/>
        <v>-5934</v>
      </c>
      <c r="Y389" s="14">
        <v>44635</v>
      </c>
      <c r="Z389" s="16">
        <v>21</v>
      </c>
      <c r="AA389" s="14">
        <v>44656</v>
      </c>
      <c r="AB389" s="14">
        <v>44587</v>
      </c>
      <c r="AC389">
        <v>25</v>
      </c>
      <c r="AD389" s="14">
        <v>44612</v>
      </c>
      <c r="AE389" s="14">
        <v>44620</v>
      </c>
      <c r="AF389">
        <v>25</v>
      </c>
      <c r="AG389" s="14">
        <v>44645</v>
      </c>
      <c r="AH389" s="14">
        <v>44648</v>
      </c>
      <c r="AI389">
        <v>20</v>
      </c>
      <c r="AJ389" s="14">
        <v>44668</v>
      </c>
      <c r="AK389" s="16">
        <v>9</v>
      </c>
      <c r="AL389" s="14">
        <v>44943</v>
      </c>
      <c r="AM389" s="14">
        <v>45003</v>
      </c>
      <c r="AN389" s="15"/>
      <c r="AO389" s="15"/>
      <c r="AP389" s="15"/>
      <c r="AQ389" s="15">
        <v>360000</v>
      </c>
      <c r="AR389" s="15"/>
      <c r="AS389" s="15">
        <v>6840000</v>
      </c>
      <c r="AT389" s="15"/>
      <c r="AU389" s="15"/>
      <c r="AV389" s="15"/>
      <c r="AW389" s="15"/>
      <c r="AX389" s="15"/>
      <c r="AY389" s="15"/>
      <c r="AZ389" s="15">
        <f t="shared" si="30"/>
        <v>7200000</v>
      </c>
      <c r="BA389" s="15">
        <f t="shared" si="31"/>
        <v>7200000</v>
      </c>
      <c r="BB389" t="str">
        <f t="shared" si="32"/>
        <v>OK</v>
      </c>
      <c r="BC389">
        <f t="shared" si="33"/>
        <v>2</v>
      </c>
    </row>
    <row r="390" spans="2:55" hidden="1">
      <c r="B390" t="s">
        <v>21</v>
      </c>
      <c r="C390" t="s">
        <v>360</v>
      </c>
      <c r="D390" t="s">
        <v>385</v>
      </c>
      <c r="E390" t="s">
        <v>10</v>
      </c>
      <c r="F390" s="17" t="s">
        <v>186</v>
      </c>
      <c r="G390">
        <v>5911</v>
      </c>
      <c r="H390">
        <v>9</v>
      </c>
      <c r="I390" s="15">
        <v>7200000</v>
      </c>
      <c r="J390" s="15">
        <v>800000</v>
      </c>
      <c r="L390">
        <v>9</v>
      </c>
      <c r="M390" t="s">
        <v>151</v>
      </c>
      <c r="N390" s="17" t="s">
        <v>157</v>
      </c>
      <c r="O390" t="s">
        <v>130</v>
      </c>
      <c r="P390" t="s">
        <v>440</v>
      </c>
      <c r="Q390" t="s">
        <v>66</v>
      </c>
      <c r="R390" t="s">
        <v>132</v>
      </c>
      <c r="T390">
        <v>5911</v>
      </c>
      <c r="V390" s="17">
        <v>1</v>
      </c>
      <c r="W390">
        <f t="shared" si="29"/>
        <v>-5934</v>
      </c>
      <c r="Y390" s="14">
        <v>44635</v>
      </c>
      <c r="Z390" s="16">
        <v>21</v>
      </c>
      <c r="AA390" s="14">
        <v>44656</v>
      </c>
      <c r="AB390" s="14">
        <v>44587</v>
      </c>
      <c r="AC390">
        <v>25</v>
      </c>
      <c r="AD390" s="14">
        <v>44612</v>
      </c>
      <c r="AE390" s="14">
        <v>44620</v>
      </c>
      <c r="AF390">
        <v>25</v>
      </c>
      <c r="AG390" s="14">
        <v>44645</v>
      </c>
      <c r="AH390" s="14">
        <v>44648</v>
      </c>
      <c r="AI390">
        <v>20</v>
      </c>
      <c r="AJ390" s="14">
        <v>44668</v>
      </c>
      <c r="AK390" s="16">
        <v>9</v>
      </c>
      <c r="AL390" s="14">
        <v>44943</v>
      </c>
      <c r="AM390" s="14">
        <v>45003</v>
      </c>
      <c r="AN390" s="15"/>
      <c r="AO390" s="15"/>
      <c r="AP390" s="15"/>
      <c r="AQ390" s="15">
        <v>360000</v>
      </c>
      <c r="AR390" s="15"/>
      <c r="AS390" s="15">
        <v>6840000</v>
      </c>
      <c r="AT390" s="15"/>
      <c r="AU390" s="15"/>
      <c r="AV390" s="15"/>
      <c r="AW390" s="15"/>
      <c r="AX390" s="15"/>
      <c r="AY390" s="15"/>
      <c r="AZ390" s="15">
        <f t="shared" si="30"/>
        <v>7200000</v>
      </c>
      <c r="BA390" s="15">
        <f t="shared" si="31"/>
        <v>7200000</v>
      </c>
      <c r="BB390" t="str">
        <f t="shared" si="32"/>
        <v>OK</v>
      </c>
      <c r="BC390">
        <f t="shared" si="33"/>
        <v>2</v>
      </c>
    </row>
    <row r="391" spans="2:55" hidden="1">
      <c r="B391" t="s">
        <v>21</v>
      </c>
      <c r="C391" t="s">
        <v>344</v>
      </c>
      <c r="D391" t="s">
        <v>345</v>
      </c>
      <c r="E391" t="s">
        <v>10</v>
      </c>
      <c r="F391" s="17" t="s">
        <v>186</v>
      </c>
      <c r="G391">
        <v>5911</v>
      </c>
      <c r="H391">
        <v>6</v>
      </c>
      <c r="I391" s="15">
        <v>4800000</v>
      </c>
      <c r="J391" s="15">
        <v>800000</v>
      </c>
      <c r="L391">
        <v>6</v>
      </c>
      <c r="M391" t="s">
        <v>151</v>
      </c>
      <c r="N391" s="17" t="s">
        <v>157</v>
      </c>
      <c r="O391" t="s">
        <v>130</v>
      </c>
      <c r="P391" t="s">
        <v>440</v>
      </c>
      <c r="Q391" t="s">
        <v>66</v>
      </c>
      <c r="R391" t="s">
        <v>132</v>
      </c>
      <c r="T391">
        <v>5911</v>
      </c>
      <c r="V391" s="17">
        <v>1</v>
      </c>
      <c r="W391">
        <f t="shared" si="29"/>
        <v>-5934</v>
      </c>
      <c r="Y391" s="14">
        <v>44635</v>
      </c>
      <c r="Z391" s="16">
        <v>21</v>
      </c>
      <c r="AA391" s="14">
        <v>44656</v>
      </c>
      <c r="AB391" s="14">
        <v>44587</v>
      </c>
      <c r="AC391">
        <v>25</v>
      </c>
      <c r="AD391" s="14">
        <v>44612</v>
      </c>
      <c r="AE391" s="14">
        <v>44620</v>
      </c>
      <c r="AF391">
        <v>25</v>
      </c>
      <c r="AG391" s="14">
        <v>44645</v>
      </c>
      <c r="AH391" s="14">
        <v>44648</v>
      </c>
      <c r="AI391">
        <v>20</v>
      </c>
      <c r="AJ391" s="14">
        <v>44668</v>
      </c>
      <c r="AK391" s="16">
        <v>9</v>
      </c>
      <c r="AL391" s="14">
        <v>44943</v>
      </c>
      <c r="AM391" s="14">
        <v>45003</v>
      </c>
      <c r="AN391" s="15"/>
      <c r="AO391" s="15"/>
      <c r="AP391" s="15"/>
      <c r="AQ391" s="15">
        <v>240000</v>
      </c>
      <c r="AR391" s="15"/>
      <c r="AS391" s="15">
        <v>4560000</v>
      </c>
      <c r="AT391" s="15"/>
      <c r="AU391" s="15"/>
      <c r="AV391" s="15"/>
      <c r="AW391" s="15"/>
      <c r="AX391" s="15"/>
      <c r="AY391" s="15"/>
      <c r="AZ391" s="15">
        <f t="shared" si="30"/>
        <v>4800000</v>
      </c>
      <c r="BA391" s="15">
        <f t="shared" si="31"/>
        <v>4800000</v>
      </c>
      <c r="BB391" t="str">
        <f t="shared" si="32"/>
        <v>OK</v>
      </c>
      <c r="BC391">
        <f t="shared" si="33"/>
        <v>2</v>
      </c>
    </row>
    <row r="392" spans="2:55" hidden="1">
      <c r="B392" t="s">
        <v>21</v>
      </c>
      <c r="C392" t="s">
        <v>380</v>
      </c>
      <c r="D392" t="s">
        <v>439</v>
      </c>
      <c r="E392" t="s">
        <v>10</v>
      </c>
      <c r="F392" s="17" t="s">
        <v>186</v>
      </c>
      <c r="G392">
        <v>5911</v>
      </c>
      <c r="H392">
        <v>11</v>
      </c>
      <c r="I392" s="15">
        <v>8800000</v>
      </c>
      <c r="J392" s="15">
        <v>800000</v>
      </c>
      <c r="L392">
        <v>11</v>
      </c>
      <c r="M392" t="s">
        <v>151</v>
      </c>
      <c r="N392" s="17" t="s">
        <v>157</v>
      </c>
      <c r="O392" t="s">
        <v>130</v>
      </c>
      <c r="P392" t="s">
        <v>440</v>
      </c>
      <c r="Q392" t="s">
        <v>66</v>
      </c>
      <c r="R392" t="s">
        <v>132</v>
      </c>
      <c r="T392">
        <v>5911</v>
      </c>
      <c r="V392" s="17">
        <v>1</v>
      </c>
      <c r="W392">
        <f t="shared" si="29"/>
        <v>-5934</v>
      </c>
      <c r="Y392" s="14">
        <v>44635</v>
      </c>
      <c r="Z392" s="16">
        <v>21</v>
      </c>
      <c r="AA392" s="14">
        <v>44656</v>
      </c>
      <c r="AB392" s="14">
        <v>44587</v>
      </c>
      <c r="AC392">
        <v>25</v>
      </c>
      <c r="AD392" s="14">
        <v>44612</v>
      </c>
      <c r="AE392" s="14">
        <v>44620</v>
      </c>
      <c r="AF392">
        <v>25</v>
      </c>
      <c r="AG392" s="14">
        <v>44645</v>
      </c>
      <c r="AH392" s="14">
        <v>44648</v>
      </c>
      <c r="AI392">
        <v>20</v>
      </c>
      <c r="AJ392" s="14">
        <v>44668</v>
      </c>
      <c r="AK392" s="16">
        <v>9</v>
      </c>
      <c r="AL392" s="14">
        <v>44943</v>
      </c>
      <c r="AM392" s="14">
        <v>45003</v>
      </c>
      <c r="AN392" s="15"/>
      <c r="AO392" s="15"/>
      <c r="AP392" s="15"/>
      <c r="AQ392" s="15">
        <v>440000</v>
      </c>
      <c r="AR392" s="15"/>
      <c r="AS392" s="15">
        <v>8360000</v>
      </c>
      <c r="AT392" s="15"/>
      <c r="AU392" s="15"/>
      <c r="AV392" s="15"/>
      <c r="AW392" s="15"/>
      <c r="AX392" s="15"/>
      <c r="AY392" s="15"/>
      <c r="AZ392" s="15">
        <f t="shared" si="30"/>
        <v>8800000</v>
      </c>
      <c r="BA392" s="15">
        <f t="shared" si="31"/>
        <v>8800000</v>
      </c>
      <c r="BB392" t="str">
        <f t="shared" si="32"/>
        <v>OK</v>
      </c>
      <c r="BC392">
        <f t="shared" si="33"/>
        <v>2</v>
      </c>
    </row>
    <row r="393" spans="2:55" hidden="1">
      <c r="B393" t="s">
        <v>21</v>
      </c>
      <c r="C393" t="s">
        <v>348</v>
      </c>
      <c r="D393" t="s">
        <v>370</v>
      </c>
      <c r="E393" t="s">
        <v>10</v>
      </c>
      <c r="F393" s="17" t="s">
        <v>186</v>
      </c>
      <c r="G393">
        <v>5911</v>
      </c>
      <c r="H393">
        <v>10</v>
      </c>
      <c r="I393" s="15">
        <v>8000000</v>
      </c>
      <c r="J393" s="15">
        <v>800000</v>
      </c>
      <c r="L393">
        <v>10</v>
      </c>
      <c r="M393" t="s">
        <v>151</v>
      </c>
      <c r="N393" s="17" t="s">
        <v>157</v>
      </c>
      <c r="O393" t="s">
        <v>130</v>
      </c>
      <c r="P393" t="s">
        <v>440</v>
      </c>
      <c r="Q393" t="s">
        <v>66</v>
      </c>
      <c r="R393" t="s">
        <v>132</v>
      </c>
      <c r="T393">
        <v>5911</v>
      </c>
      <c r="V393" s="17">
        <v>1</v>
      </c>
      <c r="W393">
        <f t="shared" si="29"/>
        <v>-5934</v>
      </c>
      <c r="Y393" s="14">
        <v>44635</v>
      </c>
      <c r="Z393" s="16">
        <v>21</v>
      </c>
      <c r="AA393" s="14">
        <v>44656</v>
      </c>
      <c r="AB393" s="14">
        <v>44587</v>
      </c>
      <c r="AC393">
        <v>25</v>
      </c>
      <c r="AD393" s="14">
        <v>44612</v>
      </c>
      <c r="AE393" s="14">
        <v>44620</v>
      </c>
      <c r="AF393">
        <v>25</v>
      </c>
      <c r="AG393" s="14">
        <v>44645</v>
      </c>
      <c r="AH393" s="14">
        <v>44648</v>
      </c>
      <c r="AI393">
        <v>20</v>
      </c>
      <c r="AJ393" s="14">
        <v>44668</v>
      </c>
      <c r="AK393" s="16">
        <v>9</v>
      </c>
      <c r="AL393" s="14">
        <v>44943</v>
      </c>
      <c r="AM393" s="14">
        <v>45003</v>
      </c>
      <c r="AN393" s="15"/>
      <c r="AO393" s="15"/>
      <c r="AP393" s="15"/>
      <c r="AQ393" s="15">
        <v>400000</v>
      </c>
      <c r="AR393" s="15"/>
      <c r="AS393" s="15">
        <v>7600000</v>
      </c>
      <c r="AT393" s="15"/>
      <c r="AU393" s="15"/>
      <c r="AV393" s="15"/>
      <c r="AW393" s="15"/>
      <c r="AX393" s="15"/>
      <c r="AY393" s="15"/>
      <c r="AZ393" s="15">
        <f t="shared" si="30"/>
        <v>8000000</v>
      </c>
      <c r="BA393" s="15">
        <f t="shared" si="31"/>
        <v>8000000</v>
      </c>
      <c r="BB393" t="str">
        <f t="shared" si="32"/>
        <v>OK</v>
      </c>
      <c r="BC393">
        <f t="shared" si="33"/>
        <v>2</v>
      </c>
    </row>
    <row r="394" spans="2:55" hidden="1">
      <c r="B394" t="s">
        <v>21</v>
      </c>
      <c r="C394" t="s">
        <v>363</v>
      </c>
      <c r="D394" t="s">
        <v>385</v>
      </c>
      <c r="E394" t="s">
        <v>10</v>
      </c>
      <c r="F394" s="17" t="s">
        <v>186</v>
      </c>
      <c r="G394">
        <v>5911</v>
      </c>
      <c r="H394">
        <v>8</v>
      </c>
      <c r="I394" s="15">
        <v>6400000</v>
      </c>
      <c r="J394" s="15">
        <v>800000</v>
      </c>
      <c r="L394">
        <v>8</v>
      </c>
      <c r="M394" t="s">
        <v>151</v>
      </c>
      <c r="N394" s="17" t="s">
        <v>157</v>
      </c>
      <c r="O394" t="s">
        <v>130</v>
      </c>
      <c r="P394" t="s">
        <v>440</v>
      </c>
      <c r="Q394" t="s">
        <v>66</v>
      </c>
      <c r="R394" t="s">
        <v>132</v>
      </c>
      <c r="T394">
        <v>5911</v>
      </c>
      <c r="V394" s="17">
        <v>1</v>
      </c>
      <c r="W394">
        <f t="shared" si="29"/>
        <v>-5934</v>
      </c>
      <c r="Y394" s="14">
        <v>44635</v>
      </c>
      <c r="Z394" s="16">
        <v>21</v>
      </c>
      <c r="AA394" s="14">
        <v>44656</v>
      </c>
      <c r="AB394" s="14">
        <v>44587</v>
      </c>
      <c r="AC394">
        <v>25</v>
      </c>
      <c r="AD394" s="14">
        <v>44612</v>
      </c>
      <c r="AE394" s="14">
        <v>44620</v>
      </c>
      <c r="AF394">
        <v>25</v>
      </c>
      <c r="AG394" s="14">
        <v>44645</v>
      </c>
      <c r="AH394" s="14">
        <v>44648</v>
      </c>
      <c r="AI394">
        <v>20</v>
      </c>
      <c r="AJ394" s="14">
        <v>44668</v>
      </c>
      <c r="AK394" s="16">
        <v>9</v>
      </c>
      <c r="AL394" s="14">
        <v>44943</v>
      </c>
      <c r="AM394" s="14">
        <v>45003</v>
      </c>
      <c r="AN394" s="15"/>
      <c r="AO394" s="15"/>
      <c r="AP394" s="15"/>
      <c r="AQ394" s="15">
        <v>320000</v>
      </c>
      <c r="AR394" s="15"/>
      <c r="AS394" s="15">
        <v>6080000</v>
      </c>
      <c r="AT394" s="15"/>
      <c r="AU394" s="15"/>
      <c r="AV394" s="15"/>
      <c r="AW394" s="15"/>
      <c r="AX394" s="15"/>
      <c r="AY394" s="15"/>
      <c r="AZ394" s="15">
        <f t="shared" si="30"/>
        <v>6400000</v>
      </c>
      <c r="BA394" s="15">
        <f t="shared" si="31"/>
        <v>6400000</v>
      </c>
      <c r="BB394" t="str">
        <f t="shared" si="32"/>
        <v>OK</v>
      </c>
      <c r="BC394">
        <f t="shared" si="33"/>
        <v>2</v>
      </c>
    </row>
    <row r="395" spans="2:55" hidden="1">
      <c r="B395" t="s">
        <v>21</v>
      </c>
      <c r="C395" t="s">
        <v>428</v>
      </c>
      <c r="D395" t="s">
        <v>345</v>
      </c>
      <c r="E395" t="s">
        <v>10</v>
      </c>
      <c r="F395" s="17" t="s">
        <v>186</v>
      </c>
      <c r="G395">
        <v>5911</v>
      </c>
      <c r="H395">
        <v>10</v>
      </c>
      <c r="I395" s="15">
        <v>8000000</v>
      </c>
      <c r="J395" s="15">
        <v>800000</v>
      </c>
      <c r="L395">
        <v>10</v>
      </c>
      <c r="M395" t="s">
        <v>151</v>
      </c>
      <c r="N395" s="17" t="s">
        <v>157</v>
      </c>
      <c r="O395" t="s">
        <v>130</v>
      </c>
      <c r="P395" t="s">
        <v>440</v>
      </c>
      <c r="Q395" t="s">
        <v>66</v>
      </c>
      <c r="R395" t="s">
        <v>132</v>
      </c>
      <c r="T395">
        <v>5911</v>
      </c>
      <c r="V395" s="17">
        <v>1</v>
      </c>
      <c r="W395">
        <f t="shared" si="29"/>
        <v>-5934</v>
      </c>
      <c r="Y395" s="14">
        <v>44635</v>
      </c>
      <c r="Z395" s="16">
        <v>21</v>
      </c>
      <c r="AA395" s="14">
        <v>44656</v>
      </c>
      <c r="AB395" s="14">
        <v>44587</v>
      </c>
      <c r="AC395">
        <v>25</v>
      </c>
      <c r="AD395" s="14">
        <v>44612</v>
      </c>
      <c r="AE395" s="14">
        <v>44620</v>
      </c>
      <c r="AF395">
        <v>25</v>
      </c>
      <c r="AG395" s="14">
        <v>44645</v>
      </c>
      <c r="AH395" s="14">
        <v>44648</v>
      </c>
      <c r="AI395">
        <v>20</v>
      </c>
      <c r="AJ395" s="14">
        <v>44668</v>
      </c>
      <c r="AK395" s="16">
        <v>9</v>
      </c>
      <c r="AL395" s="14">
        <v>44943</v>
      </c>
      <c r="AM395" s="14">
        <v>45003</v>
      </c>
      <c r="AN395" s="15"/>
      <c r="AO395" s="15"/>
      <c r="AP395" s="15"/>
      <c r="AQ395" s="15">
        <v>400000</v>
      </c>
      <c r="AR395" s="15"/>
      <c r="AS395" s="15">
        <v>7600000</v>
      </c>
      <c r="AT395" s="15"/>
      <c r="AU395" s="15"/>
      <c r="AV395" s="15"/>
      <c r="AW395" s="15"/>
      <c r="AX395" s="15"/>
      <c r="AY395" s="15"/>
      <c r="AZ395" s="15">
        <f t="shared" si="30"/>
        <v>8000000</v>
      </c>
      <c r="BA395" s="15">
        <f t="shared" si="31"/>
        <v>8000000</v>
      </c>
      <c r="BB395" t="str">
        <f t="shared" si="32"/>
        <v>OK</v>
      </c>
      <c r="BC395">
        <f t="shared" si="33"/>
        <v>2</v>
      </c>
    </row>
    <row r="396" spans="2:55" hidden="1">
      <c r="B396" t="s">
        <v>21</v>
      </c>
      <c r="C396" t="s">
        <v>432</v>
      </c>
      <c r="D396" t="s">
        <v>430</v>
      </c>
      <c r="E396" t="s">
        <v>10</v>
      </c>
      <c r="F396" s="17" t="s">
        <v>186</v>
      </c>
      <c r="G396">
        <v>5911</v>
      </c>
      <c r="H396">
        <v>4</v>
      </c>
      <c r="I396" s="15">
        <v>3200000</v>
      </c>
      <c r="J396" s="15">
        <v>800000</v>
      </c>
      <c r="L396">
        <v>4</v>
      </c>
      <c r="M396" t="s">
        <v>151</v>
      </c>
      <c r="N396" s="17" t="s">
        <v>157</v>
      </c>
      <c r="O396" t="s">
        <v>130</v>
      </c>
      <c r="P396" t="s">
        <v>440</v>
      </c>
      <c r="Q396" t="s">
        <v>66</v>
      </c>
      <c r="R396" t="s">
        <v>132</v>
      </c>
      <c r="T396">
        <v>5911</v>
      </c>
      <c r="V396" s="17">
        <v>1</v>
      </c>
      <c r="W396">
        <f t="shared" si="29"/>
        <v>-5934</v>
      </c>
      <c r="Y396" s="14">
        <v>44635</v>
      </c>
      <c r="Z396" s="16">
        <v>21</v>
      </c>
      <c r="AA396" s="14">
        <v>44656</v>
      </c>
      <c r="AB396" s="14">
        <v>44587</v>
      </c>
      <c r="AC396">
        <v>25</v>
      </c>
      <c r="AD396" s="14">
        <v>44612</v>
      </c>
      <c r="AE396" s="14">
        <v>44620</v>
      </c>
      <c r="AF396">
        <v>25</v>
      </c>
      <c r="AG396" s="14">
        <v>44645</v>
      </c>
      <c r="AH396" s="14">
        <v>44648</v>
      </c>
      <c r="AI396">
        <v>20</v>
      </c>
      <c r="AJ396" s="14">
        <v>44668</v>
      </c>
      <c r="AK396" s="16">
        <v>9</v>
      </c>
      <c r="AL396" s="14">
        <v>44943</v>
      </c>
      <c r="AM396" s="14">
        <v>45003</v>
      </c>
      <c r="AN396" s="15"/>
      <c r="AO396" s="15"/>
      <c r="AP396" s="15"/>
      <c r="AQ396" s="15">
        <v>160000</v>
      </c>
      <c r="AR396" s="15"/>
      <c r="AS396" s="15">
        <v>3040000</v>
      </c>
      <c r="AT396" s="15"/>
      <c r="AU396" s="15"/>
      <c r="AV396" s="15"/>
      <c r="AW396" s="15"/>
      <c r="AX396" s="15"/>
      <c r="AY396" s="15"/>
      <c r="AZ396" s="15">
        <f t="shared" si="30"/>
        <v>3200000</v>
      </c>
      <c r="BA396" s="15">
        <f t="shared" si="31"/>
        <v>3200000</v>
      </c>
      <c r="BB396" t="str">
        <f t="shared" si="32"/>
        <v>OK</v>
      </c>
      <c r="BC396">
        <f t="shared" si="33"/>
        <v>2</v>
      </c>
    </row>
    <row r="397" spans="2:55" hidden="1">
      <c r="B397" t="s">
        <v>21</v>
      </c>
      <c r="C397" t="s">
        <v>338</v>
      </c>
      <c r="D397" t="s">
        <v>430</v>
      </c>
      <c r="E397" t="s">
        <v>10</v>
      </c>
      <c r="F397" s="17" t="s">
        <v>186</v>
      </c>
      <c r="G397">
        <v>5911</v>
      </c>
      <c r="H397">
        <v>9</v>
      </c>
      <c r="I397" s="15">
        <v>7200000</v>
      </c>
      <c r="J397" s="15">
        <v>800000</v>
      </c>
      <c r="L397">
        <v>9</v>
      </c>
      <c r="M397" t="s">
        <v>151</v>
      </c>
      <c r="N397" s="17" t="s">
        <v>157</v>
      </c>
      <c r="O397" t="s">
        <v>130</v>
      </c>
      <c r="P397" t="s">
        <v>440</v>
      </c>
      <c r="Q397" t="s">
        <v>66</v>
      </c>
      <c r="R397" t="s">
        <v>132</v>
      </c>
      <c r="T397">
        <v>5911</v>
      </c>
      <c r="V397" s="17">
        <v>1</v>
      </c>
      <c r="W397">
        <f t="shared" si="29"/>
        <v>-5934</v>
      </c>
      <c r="Y397" s="14">
        <v>44635</v>
      </c>
      <c r="Z397" s="16">
        <v>21</v>
      </c>
      <c r="AA397" s="14">
        <v>44656</v>
      </c>
      <c r="AB397" s="14">
        <v>44587</v>
      </c>
      <c r="AC397">
        <v>25</v>
      </c>
      <c r="AD397" s="14">
        <v>44612</v>
      </c>
      <c r="AE397" s="14">
        <v>44620</v>
      </c>
      <c r="AF397">
        <v>25</v>
      </c>
      <c r="AG397" s="14">
        <v>44645</v>
      </c>
      <c r="AH397" s="14">
        <v>44648</v>
      </c>
      <c r="AI397">
        <v>20</v>
      </c>
      <c r="AJ397" s="14">
        <v>44668</v>
      </c>
      <c r="AK397" s="16">
        <v>9</v>
      </c>
      <c r="AL397" s="14">
        <v>44943</v>
      </c>
      <c r="AM397" s="14">
        <v>45003</v>
      </c>
      <c r="AN397" s="15"/>
      <c r="AO397" s="15"/>
      <c r="AP397" s="15"/>
      <c r="AQ397" s="15">
        <v>360000</v>
      </c>
      <c r="AR397" s="15"/>
      <c r="AS397" s="15">
        <v>6840000</v>
      </c>
      <c r="AT397" s="15"/>
      <c r="AU397" s="15"/>
      <c r="AV397" s="15"/>
      <c r="AW397" s="15"/>
      <c r="AX397" s="15"/>
      <c r="AY397" s="15"/>
      <c r="AZ397" s="15">
        <f t="shared" si="30"/>
        <v>7200000</v>
      </c>
      <c r="BA397" s="15">
        <f t="shared" si="31"/>
        <v>7200000</v>
      </c>
      <c r="BB397" t="str">
        <f t="shared" si="32"/>
        <v>OK</v>
      </c>
      <c r="BC397">
        <f t="shared" si="33"/>
        <v>2</v>
      </c>
    </row>
    <row r="398" spans="2:55" hidden="1">
      <c r="B398" t="s">
        <v>21</v>
      </c>
      <c r="C398" t="s">
        <v>431</v>
      </c>
      <c r="D398" t="s">
        <v>430</v>
      </c>
      <c r="E398" t="s">
        <v>10</v>
      </c>
      <c r="F398" s="17" t="s">
        <v>186</v>
      </c>
      <c r="G398">
        <v>5911</v>
      </c>
      <c r="H398">
        <v>5</v>
      </c>
      <c r="I398" s="15">
        <v>4000000</v>
      </c>
      <c r="J398" s="15">
        <v>800000</v>
      </c>
      <c r="L398">
        <v>5</v>
      </c>
      <c r="M398" t="s">
        <v>151</v>
      </c>
      <c r="N398" s="17" t="s">
        <v>157</v>
      </c>
      <c r="O398" t="s">
        <v>130</v>
      </c>
      <c r="P398" t="s">
        <v>440</v>
      </c>
      <c r="Q398" t="s">
        <v>66</v>
      </c>
      <c r="R398" t="s">
        <v>132</v>
      </c>
      <c r="T398">
        <v>5911</v>
      </c>
      <c r="V398" s="17">
        <v>1</v>
      </c>
      <c r="W398">
        <f t="shared" si="29"/>
        <v>-5934</v>
      </c>
      <c r="Y398" s="14">
        <v>44635</v>
      </c>
      <c r="Z398" s="16">
        <v>21</v>
      </c>
      <c r="AA398" s="14">
        <v>44656</v>
      </c>
      <c r="AB398" s="14">
        <v>44587</v>
      </c>
      <c r="AC398">
        <v>25</v>
      </c>
      <c r="AD398" s="14">
        <v>44612</v>
      </c>
      <c r="AE398" s="14">
        <v>44620</v>
      </c>
      <c r="AF398">
        <v>25</v>
      </c>
      <c r="AG398" s="14">
        <v>44645</v>
      </c>
      <c r="AH398" s="14">
        <v>44648</v>
      </c>
      <c r="AI398">
        <v>20</v>
      </c>
      <c r="AJ398" s="14">
        <v>44668</v>
      </c>
      <c r="AK398" s="16">
        <v>9</v>
      </c>
      <c r="AL398" s="14">
        <v>44943</v>
      </c>
      <c r="AM398" s="14">
        <v>45003</v>
      </c>
      <c r="AN398" s="15"/>
      <c r="AO398" s="15"/>
      <c r="AP398" s="15"/>
      <c r="AQ398" s="15">
        <v>200000</v>
      </c>
      <c r="AR398" s="15"/>
      <c r="AS398" s="15">
        <v>3800000</v>
      </c>
      <c r="AT398" s="15"/>
      <c r="AU398" s="15"/>
      <c r="AV398" s="15"/>
      <c r="AW398" s="15"/>
      <c r="AX398" s="15"/>
      <c r="AY398" s="15"/>
      <c r="AZ398" s="15">
        <f t="shared" si="30"/>
        <v>4000000</v>
      </c>
      <c r="BA398" s="15">
        <f t="shared" si="31"/>
        <v>4000000</v>
      </c>
      <c r="BB398" t="str">
        <f t="shared" si="32"/>
        <v>OK</v>
      </c>
      <c r="BC398">
        <f t="shared" si="33"/>
        <v>2</v>
      </c>
    </row>
    <row r="399" spans="2:55" hidden="1">
      <c r="B399" t="s">
        <v>21</v>
      </c>
      <c r="C399" t="s">
        <v>382</v>
      </c>
      <c r="D399" t="s">
        <v>345</v>
      </c>
      <c r="E399" t="s">
        <v>10</v>
      </c>
      <c r="F399" s="17" t="s">
        <v>186</v>
      </c>
      <c r="G399">
        <v>5911</v>
      </c>
      <c r="H399">
        <v>6</v>
      </c>
      <c r="I399" s="15">
        <v>4800000</v>
      </c>
      <c r="J399" s="15">
        <v>800000</v>
      </c>
      <c r="L399">
        <v>6</v>
      </c>
      <c r="M399" t="s">
        <v>151</v>
      </c>
      <c r="N399" s="17" t="s">
        <v>157</v>
      </c>
      <c r="O399" t="s">
        <v>130</v>
      </c>
      <c r="P399" t="s">
        <v>440</v>
      </c>
      <c r="Q399" t="s">
        <v>66</v>
      </c>
      <c r="R399" t="s">
        <v>132</v>
      </c>
      <c r="T399">
        <v>5911</v>
      </c>
      <c r="V399" s="17">
        <v>1</v>
      </c>
      <c r="W399">
        <f t="shared" si="29"/>
        <v>-5934</v>
      </c>
      <c r="Y399" s="14">
        <v>44635</v>
      </c>
      <c r="Z399" s="16">
        <v>21</v>
      </c>
      <c r="AA399" s="14">
        <v>44656</v>
      </c>
      <c r="AB399" s="14">
        <v>44587</v>
      </c>
      <c r="AC399">
        <v>25</v>
      </c>
      <c r="AD399" s="14">
        <v>44612</v>
      </c>
      <c r="AE399" s="14">
        <v>44620</v>
      </c>
      <c r="AF399">
        <v>25</v>
      </c>
      <c r="AG399" s="14">
        <v>44645</v>
      </c>
      <c r="AH399" s="14">
        <v>44648</v>
      </c>
      <c r="AI399">
        <v>20</v>
      </c>
      <c r="AJ399" s="14">
        <v>44668</v>
      </c>
      <c r="AK399" s="16">
        <v>9</v>
      </c>
      <c r="AL399" s="14">
        <v>44943</v>
      </c>
      <c r="AM399" s="14">
        <v>45003</v>
      </c>
      <c r="AN399" s="15"/>
      <c r="AO399" s="15"/>
      <c r="AP399" s="15"/>
      <c r="AQ399" s="15">
        <v>240000</v>
      </c>
      <c r="AR399" s="15"/>
      <c r="AS399" s="15">
        <v>4560000</v>
      </c>
      <c r="AT399" s="15"/>
      <c r="AU399" s="15"/>
      <c r="AV399" s="15"/>
      <c r="AW399" s="15"/>
      <c r="AX399" s="15"/>
      <c r="AY399" s="15"/>
      <c r="AZ399" s="15">
        <f t="shared" si="30"/>
        <v>4800000</v>
      </c>
      <c r="BA399" s="15">
        <f t="shared" si="31"/>
        <v>4800000</v>
      </c>
      <c r="BB399" t="str">
        <f t="shared" si="32"/>
        <v>OK</v>
      </c>
      <c r="BC399">
        <f t="shared" si="33"/>
        <v>2</v>
      </c>
    </row>
    <row r="400" spans="2:55" hidden="1">
      <c r="B400" t="s">
        <v>21</v>
      </c>
      <c r="C400" t="s">
        <v>388</v>
      </c>
      <c r="D400" t="s">
        <v>370</v>
      </c>
      <c r="E400" t="s">
        <v>10</v>
      </c>
      <c r="F400" s="17" t="s">
        <v>186</v>
      </c>
      <c r="G400">
        <v>5911</v>
      </c>
      <c r="H400">
        <v>11</v>
      </c>
      <c r="I400" s="15">
        <v>8800000</v>
      </c>
      <c r="J400" s="15">
        <v>800000</v>
      </c>
      <c r="L400">
        <v>11</v>
      </c>
      <c r="M400" t="s">
        <v>151</v>
      </c>
      <c r="N400" s="17" t="s">
        <v>157</v>
      </c>
      <c r="O400" t="s">
        <v>130</v>
      </c>
      <c r="P400" t="s">
        <v>440</v>
      </c>
      <c r="Q400" t="s">
        <v>66</v>
      </c>
      <c r="R400" t="s">
        <v>132</v>
      </c>
      <c r="T400">
        <v>5911</v>
      </c>
      <c r="V400" s="17">
        <v>1</v>
      </c>
      <c r="W400">
        <f t="shared" si="29"/>
        <v>-5934</v>
      </c>
      <c r="Y400" s="14">
        <v>44635</v>
      </c>
      <c r="Z400" s="16">
        <v>21</v>
      </c>
      <c r="AA400" s="14">
        <v>44656</v>
      </c>
      <c r="AB400" s="14">
        <v>44587</v>
      </c>
      <c r="AC400">
        <v>25</v>
      </c>
      <c r="AD400" s="14">
        <v>44612</v>
      </c>
      <c r="AE400" s="14">
        <v>44620</v>
      </c>
      <c r="AF400">
        <v>25</v>
      </c>
      <c r="AG400" s="14">
        <v>44645</v>
      </c>
      <c r="AH400" s="14">
        <v>44648</v>
      </c>
      <c r="AI400">
        <v>20</v>
      </c>
      <c r="AJ400" s="14">
        <v>44668</v>
      </c>
      <c r="AK400" s="16">
        <v>9</v>
      </c>
      <c r="AL400" s="14">
        <v>44943</v>
      </c>
      <c r="AM400" s="14">
        <v>45003</v>
      </c>
      <c r="AN400" s="15"/>
      <c r="AO400" s="15"/>
      <c r="AP400" s="15"/>
      <c r="AQ400" s="15">
        <v>440000</v>
      </c>
      <c r="AR400" s="15"/>
      <c r="AS400" s="15">
        <v>8360000</v>
      </c>
      <c r="AT400" s="15"/>
      <c r="AU400" s="15"/>
      <c r="AV400" s="15"/>
      <c r="AW400" s="15"/>
      <c r="AX400" s="15"/>
      <c r="AY400" s="15"/>
      <c r="AZ400" s="15">
        <f t="shared" si="30"/>
        <v>8800000</v>
      </c>
      <c r="BA400" s="15">
        <f t="shared" si="31"/>
        <v>8800000</v>
      </c>
      <c r="BB400" t="str">
        <f t="shared" si="32"/>
        <v>OK</v>
      </c>
      <c r="BC400">
        <f t="shared" si="33"/>
        <v>2</v>
      </c>
    </row>
    <row r="401" spans="1:55" hidden="1">
      <c r="B401" t="s">
        <v>21</v>
      </c>
      <c r="C401" t="s">
        <v>389</v>
      </c>
      <c r="D401" t="s">
        <v>385</v>
      </c>
      <c r="E401" t="s">
        <v>10</v>
      </c>
      <c r="F401" s="17" t="s">
        <v>186</v>
      </c>
      <c r="G401">
        <v>5911</v>
      </c>
      <c r="H401">
        <v>21</v>
      </c>
      <c r="I401" s="15">
        <v>16800000</v>
      </c>
      <c r="J401" s="15">
        <v>800000</v>
      </c>
      <c r="L401">
        <v>21</v>
      </c>
      <c r="M401" t="s">
        <v>151</v>
      </c>
      <c r="N401" s="17" t="s">
        <v>157</v>
      </c>
      <c r="O401" t="s">
        <v>130</v>
      </c>
      <c r="P401" t="s">
        <v>440</v>
      </c>
      <c r="Q401" t="s">
        <v>66</v>
      </c>
      <c r="R401" t="s">
        <v>132</v>
      </c>
      <c r="T401">
        <v>5911</v>
      </c>
      <c r="V401" s="17">
        <v>1</v>
      </c>
      <c r="W401">
        <f t="shared" si="29"/>
        <v>-5934</v>
      </c>
      <c r="Y401" s="14">
        <v>44635</v>
      </c>
      <c r="Z401" s="16">
        <v>21</v>
      </c>
      <c r="AA401" s="14">
        <v>44656</v>
      </c>
      <c r="AB401" s="14">
        <v>44587</v>
      </c>
      <c r="AC401">
        <v>25</v>
      </c>
      <c r="AD401" s="14">
        <v>44612</v>
      </c>
      <c r="AE401" s="14">
        <v>44620</v>
      </c>
      <c r="AF401">
        <v>25</v>
      </c>
      <c r="AG401" s="14">
        <v>44645</v>
      </c>
      <c r="AH401" s="14">
        <v>44648</v>
      </c>
      <c r="AI401">
        <v>20</v>
      </c>
      <c r="AJ401" s="14">
        <v>44668</v>
      </c>
      <c r="AK401" s="16">
        <v>9</v>
      </c>
      <c r="AL401" s="14">
        <v>44943</v>
      </c>
      <c r="AM401" s="14">
        <v>45003</v>
      </c>
      <c r="AN401" s="15"/>
      <c r="AO401" s="15"/>
      <c r="AP401" s="15"/>
      <c r="AQ401" s="15">
        <v>840000</v>
      </c>
      <c r="AR401" s="15"/>
      <c r="AS401" s="15">
        <v>15960000</v>
      </c>
      <c r="AT401" s="15"/>
      <c r="AU401" s="15"/>
      <c r="AV401" s="15"/>
      <c r="AW401" s="15"/>
      <c r="AX401" s="15"/>
      <c r="AY401" s="15"/>
      <c r="AZ401" s="15">
        <f t="shared" si="30"/>
        <v>16800000</v>
      </c>
      <c r="BA401" s="15">
        <f t="shared" si="31"/>
        <v>16800000</v>
      </c>
      <c r="BB401" t="str">
        <f t="shared" si="32"/>
        <v>OK</v>
      </c>
      <c r="BC401">
        <f t="shared" si="33"/>
        <v>2</v>
      </c>
    </row>
    <row r="402" spans="1:55" hidden="1">
      <c r="B402" t="s">
        <v>21</v>
      </c>
      <c r="C402" t="s">
        <v>367</v>
      </c>
      <c r="D402" t="s">
        <v>430</v>
      </c>
      <c r="E402" t="s">
        <v>10</v>
      </c>
      <c r="F402" s="17" t="s">
        <v>186</v>
      </c>
      <c r="G402">
        <v>5911</v>
      </c>
      <c r="H402">
        <v>13</v>
      </c>
      <c r="I402" s="15">
        <v>10400000</v>
      </c>
      <c r="J402" s="15">
        <v>800000</v>
      </c>
      <c r="L402">
        <v>13</v>
      </c>
      <c r="M402" t="s">
        <v>151</v>
      </c>
      <c r="N402" s="17" t="s">
        <v>157</v>
      </c>
      <c r="O402" t="s">
        <v>130</v>
      </c>
      <c r="P402" t="s">
        <v>440</v>
      </c>
      <c r="Q402" t="s">
        <v>66</v>
      </c>
      <c r="R402" t="s">
        <v>132</v>
      </c>
      <c r="T402">
        <v>5911</v>
      </c>
      <c r="V402" s="17">
        <v>1</v>
      </c>
      <c r="W402">
        <f t="shared" si="29"/>
        <v>-5934</v>
      </c>
      <c r="Y402" s="14">
        <v>44635</v>
      </c>
      <c r="Z402" s="16">
        <v>21</v>
      </c>
      <c r="AA402" s="14">
        <v>44656</v>
      </c>
      <c r="AB402" s="14">
        <v>44587</v>
      </c>
      <c r="AC402">
        <v>25</v>
      </c>
      <c r="AD402" s="14">
        <v>44612</v>
      </c>
      <c r="AE402" s="14">
        <v>44620</v>
      </c>
      <c r="AF402">
        <v>25</v>
      </c>
      <c r="AG402" s="14">
        <v>44645</v>
      </c>
      <c r="AH402" s="14">
        <v>44648</v>
      </c>
      <c r="AI402">
        <v>20</v>
      </c>
      <c r="AJ402" s="14">
        <v>44668</v>
      </c>
      <c r="AK402" s="16">
        <v>9</v>
      </c>
      <c r="AL402" s="14">
        <v>44943</v>
      </c>
      <c r="AM402" s="14">
        <v>45003</v>
      </c>
      <c r="AN402" s="15"/>
      <c r="AO402" s="15"/>
      <c r="AP402" s="15"/>
      <c r="AQ402" s="15">
        <v>520000</v>
      </c>
      <c r="AR402" s="15"/>
      <c r="AS402" s="15">
        <v>9880000</v>
      </c>
      <c r="AT402" s="15"/>
      <c r="AU402" s="15"/>
      <c r="AV402" s="15"/>
      <c r="AW402" s="15"/>
      <c r="AX402" s="15"/>
      <c r="AY402" s="15"/>
      <c r="AZ402" s="15">
        <f t="shared" si="30"/>
        <v>10400000</v>
      </c>
      <c r="BA402" s="15">
        <f t="shared" si="31"/>
        <v>10400000</v>
      </c>
      <c r="BB402" t="str">
        <f t="shared" si="32"/>
        <v>OK</v>
      </c>
      <c r="BC402">
        <f t="shared" si="33"/>
        <v>2</v>
      </c>
    </row>
    <row r="403" spans="1:55" hidden="1">
      <c r="B403" t="s">
        <v>21</v>
      </c>
      <c r="C403" t="s">
        <v>359</v>
      </c>
      <c r="D403" t="s">
        <v>439</v>
      </c>
      <c r="E403" t="s">
        <v>10</v>
      </c>
      <c r="F403" s="17" t="s">
        <v>186</v>
      </c>
      <c r="G403">
        <v>5911</v>
      </c>
      <c r="H403">
        <v>9</v>
      </c>
      <c r="I403" s="15">
        <v>7200000</v>
      </c>
      <c r="J403" s="15">
        <v>800000</v>
      </c>
      <c r="L403">
        <v>9</v>
      </c>
      <c r="M403" t="s">
        <v>151</v>
      </c>
      <c r="N403" s="17" t="s">
        <v>157</v>
      </c>
      <c r="O403" t="s">
        <v>130</v>
      </c>
      <c r="P403" t="s">
        <v>440</v>
      </c>
      <c r="Q403" t="s">
        <v>66</v>
      </c>
      <c r="R403" t="s">
        <v>132</v>
      </c>
      <c r="T403">
        <v>5911</v>
      </c>
      <c r="V403" s="17">
        <v>1</v>
      </c>
      <c r="W403">
        <f t="shared" si="29"/>
        <v>-5934</v>
      </c>
      <c r="Y403" s="14">
        <v>44635</v>
      </c>
      <c r="Z403" s="16">
        <v>21</v>
      </c>
      <c r="AA403" s="14">
        <v>44656</v>
      </c>
      <c r="AB403" s="14">
        <v>44587</v>
      </c>
      <c r="AC403">
        <v>25</v>
      </c>
      <c r="AD403" s="14">
        <v>44612</v>
      </c>
      <c r="AE403" s="14">
        <v>44620</v>
      </c>
      <c r="AF403">
        <v>25</v>
      </c>
      <c r="AG403" s="14">
        <v>44645</v>
      </c>
      <c r="AH403" s="14">
        <v>44648</v>
      </c>
      <c r="AI403">
        <v>20</v>
      </c>
      <c r="AJ403" s="14">
        <v>44668</v>
      </c>
      <c r="AK403" s="16">
        <v>9</v>
      </c>
      <c r="AL403" s="14">
        <v>44943</v>
      </c>
      <c r="AM403" s="14">
        <v>45003</v>
      </c>
      <c r="AN403" s="15"/>
      <c r="AO403" s="15"/>
      <c r="AP403" s="15"/>
      <c r="AQ403" s="15">
        <v>360000</v>
      </c>
      <c r="AR403" s="15"/>
      <c r="AS403" s="15">
        <v>6840000</v>
      </c>
      <c r="AT403" s="15"/>
      <c r="AU403" s="15"/>
      <c r="AV403" s="15"/>
      <c r="AW403" s="15"/>
      <c r="AX403" s="15"/>
      <c r="AY403" s="15"/>
      <c r="AZ403" s="15">
        <f t="shared" si="30"/>
        <v>7200000</v>
      </c>
      <c r="BA403" s="15">
        <f t="shared" si="31"/>
        <v>7200000</v>
      </c>
      <c r="BB403" t="str">
        <f t="shared" si="32"/>
        <v>OK</v>
      </c>
      <c r="BC403">
        <f t="shared" si="33"/>
        <v>2</v>
      </c>
    </row>
    <row r="404" spans="1:55" hidden="1">
      <c r="B404" t="s">
        <v>21</v>
      </c>
      <c r="C404" t="s">
        <v>352</v>
      </c>
      <c r="D404" t="s">
        <v>353</v>
      </c>
      <c r="E404" t="s">
        <v>10</v>
      </c>
      <c r="F404" s="17" t="s">
        <v>186</v>
      </c>
      <c r="G404">
        <v>5911</v>
      </c>
      <c r="H404">
        <v>25</v>
      </c>
      <c r="I404" s="15">
        <v>20000000</v>
      </c>
      <c r="J404" s="15">
        <v>800000</v>
      </c>
      <c r="L404">
        <v>25</v>
      </c>
      <c r="M404" t="s">
        <v>151</v>
      </c>
      <c r="N404" s="17" t="s">
        <v>157</v>
      </c>
      <c r="O404" t="s">
        <v>130</v>
      </c>
      <c r="P404" t="s">
        <v>440</v>
      </c>
      <c r="Q404" t="s">
        <v>66</v>
      </c>
      <c r="R404" t="s">
        <v>132</v>
      </c>
      <c r="T404">
        <v>5911</v>
      </c>
      <c r="V404" s="17">
        <v>1</v>
      </c>
      <c r="W404">
        <f t="shared" si="29"/>
        <v>-5934</v>
      </c>
      <c r="Y404" s="14">
        <v>44635</v>
      </c>
      <c r="Z404" s="16">
        <v>21</v>
      </c>
      <c r="AA404" s="14">
        <v>44656</v>
      </c>
      <c r="AB404" s="14">
        <v>44587</v>
      </c>
      <c r="AC404">
        <v>25</v>
      </c>
      <c r="AD404" s="14">
        <v>44612</v>
      </c>
      <c r="AE404" s="14">
        <v>44620</v>
      </c>
      <c r="AF404">
        <v>25</v>
      </c>
      <c r="AG404" s="14">
        <v>44645</v>
      </c>
      <c r="AH404" s="14">
        <v>44648</v>
      </c>
      <c r="AI404">
        <v>20</v>
      </c>
      <c r="AJ404" s="14">
        <v>44668</v>
      </c>
      <c r="AK404" s="16">
        <v>9</v>
      </c>
      <c r="AL404" s="14">
        <v>44943</v>
      </c>
      <c r="AM404" s="14">
        <v>45003</v>
      </c>
      <c r="AN404" s="15"/>
      <c r="AO404" s="15"/>
      <c r="AP404" s="15"/>
      <c r="AQ404" s="15">
        <v>1000000</v>
      </c>
      <c r="AR404" s="15"/>
      <c r="AS404" s="15">
        <v>19000000</v>
      </c>
      <c r="AT404" s="15"/>
      <c r="AU404" s="15"/>
      <c r="AV404" s="15"/>
      <c r="AW404" s="15"/>
      <c r="AX404" s="15"/>
      <c r="AY404" s="15"/>
      <c r="AZ404" s="15">
        <f t="shared" si="30"/>
        <v>20000000</v>
      </c>
      <c r="BA404" s="15">
        <f t="shared" si="31"/>
        <v>20000000</v>
      </c>
      <c r="BB404" t="str">
        <f t="shared" si="32"/>
        <v>OK</v>
      </c>
      <c r="BC404">
        <f t="shared" si="33"/>
        <v>2</v>
      </c>
    </row>
    <row r="405" spans="1:55" hidden="1">
      <c r="B405" t="s">
        <v>21</v>
      </c>
      <c r="C405" t="s">
        <v>381</v>
      </c>
      <c r="D405" t="s">
        <v>439</v>
      </c>
      <c r="E405" t="s">
        <v>10</v>
      </c>
      <c r="F405" s="17" t="s">
        <v>186</v>
      </c>
      <c r="G405">
        <v>5911</v>
      </c>
      <c r="H405">
        <v>2</v>
      </c>
      <c r="I405" s="15">
        <v>1600000</v>
      </c>
      <c r="J405" s="15">
        <v>800000</v>
      </c>
      <c r="L405">
        <v>2</v>
      </c>
      <c r="M405" t="s">
        <v>151</v>
      </c>
      <c r="N405" s="17" t="s">
        <v>157</v>
      </c>
      <c r="O405" t="s">
        <v>130</v>
      </c>
      <c r="P405" t="s">
        <v>440</v>
      </c>
      <c r="Q405" t="s">
        <v>66</v>
      </c>
      <c r="R405" t="s">
        <v>132</v>
      </c>
      <c r="T405">
        <v>5911</v>
      </c>
      <c r="V405" s="17">
        <v>1</v>
      </c>
      <c r="W405">
        <f t="shared" ref="W405:W434" si="34">-5911-1-22</f>
        <v>-5934</v>
      </c>
      <c r="Y405" s="14">
        <v>44635</v>
      </c>
      <c r="Z405" s="16">
        <v>21</v>
      </c>
      <c r="AA405" s="14">
        <v>44656</v>
      </c>
      <c r="AB405" s="14">
        <v>44587</v>
      </c>
      <c r="AC405">
        <v>25</v>
      </c>
      <c r="AD405" s="14">
        <v>44612</v>
      </c>
      <c r="AE405" s="14">
        <v>44620</v>
      </c>
      <c r="AF405">
        <v>25</v>
      </c>
      <c r="AG405" s="14">
        <v>44645</v>
      </c>
      <c r="AH405" s="14">
        <v>44648</v>
      </c>
      <c r="AI405">
        <v>20</v>
      </c>
      <c r="AJ405" s="14">
        <v>44668</v>
      </c>
      <c r="AK405" s="16">
        <v>9</v>
      </c>
      <c r="AL405" s="14">
        <v>44943</v>
      </c>
      <c r="AM405" s="14">
        <v>45003</v>
      </c>
      <c r="AN405" s="15"/>
      <c r="AO405" s="15"/>
      <c r="AP405" s="15"/>
      <c r="AQ405" s="15">
        <v>80000</v>
      </c>
      <c r="AR405" s="15"/>
      <c r="AS405" s="15">
        <v>1520000</v>
      </c>
      <c r="AT405" s="15"/>
      <c r="AU405" s="15"/>
      <c r="AV405" s="15"/>
      <c r="AW405" s="15"/>
      <c r="AX405" s="15"/>
      <c r="AY405" s="15"/>
      <c r="AZ405" s="15">
        <f t="shared" si="30"/>
        <v>1600000</v>
      </c>
      <c r="BA405" s="15">
        <f t="shared" si="31"/>
        <v>1600000</v>
      </c>
      <c r="BB405" t="str">
        <f t="shared" si="32"/>
        <v>OK</v>
      </c>
      <c r="BC405">
        <f t="shared" si="33"/>
        <v>2</v>
      </c>
    </row>
    <row r="406" spans="1:55" hidden="1">
      <c r="B406" t="s">
        <v>21</v>
      </c>
      <c r="C406" t="s">
        <v>377</v>
      </c>
      <c r="D406" t="s">
        <v>345</v>
      </c>
      <c r="E406" t="s">
        <v>10</v>
      </c>
      <c r="F406" s="17" t="s">
        <v>186</v>
      </c>
      <c r="G406">
        <v>5911</v>
      </c>
      <c r="H406">
        <v>14</v>
      </c>
      <c r="I406" s="15">
        <v>11200000</v>
      </c>
      <c r="J406" s="15">
        <v>800000</v>
      </c>
      <c r="L406">
        <v>14</v>
      </c>
      <c r="M406" t="s">
        <v>151</v>
      </c>
      <c r="N406" s="17" t="s">
        <v>157</v>
      </c>
      <c r="O406" t="s">
        <v>130</v>
      </c>
      <c r="P406" t="s">
        <v>440</v>
      </c>
      <c r="Q406" t="s">
        <v>66</v>
      </c>
      <c r="R406" t="s">
        <v>132</v>
      </c>
      <c r="T406">
        <v>5911</v>
      </c>
      <c r="V406" s="17">
        <v>1</v>
      </c>
      <c r="W406">
        <f t="shared" si="34"/>
        <v>-5934</v>
      </c>
      <c r="Y406" s="14">
        <v>44635</v>
      </c>
      <c r="Z406" s="16">
        <v>21</v>
      </c>
      <c r="AA406" s="14">
        <v>44656</v>
      </c>
      <c r="AB406" s="14">
        <v>44587</v>
      </c>
      <c r="AC406">
        <v>25</v>
      </c>
      <c r="AD406" s="14">
        <v>44612</v>
      </c>
      <c r="AE406" s="14">
        <v>44620</v>
      </c>
      <c r="AF406">
        <v>25</v>
      </c>
      <c r="AG406" s="14">
        <v>44645</v>
      </c>
      <c r="AH406" s="14">
        <v>44648</v>
      </c>
      <c r="AI406">
        <v>20</v>
      </c>
      <c r="AJ406" s="14">
        <v>44668</v>
      </c>
      <c r="AK406" s="16">
        <v>9</v>
      </c>
      <c r="AL406" s="14">
        <v>44943</v>
      </c>
      <c r="AM406" s="14">
        <v>45003</v>
      </c>
      <c r="AN406" s="15"/>
      <c r="AO406" s="15"/>
      <c r="AP406" s="15"/>
      <c r="AQ406" s="15">
        <v>560000</v>
      </c>
      <c r="AR406" s="15"/>
      <c r="AS406" s="15">
        <v>10640000</v>
      </c>
      <c r="AT406" s="15"/>
      <c r="AU406" s="15"/>
      <c r="AV406" s="15"/>
      <c r="AW406" s="15"/>
      <c r="AX406" s="15"/>
      <c r="AY406" s="15"/>
      <c r="AZ406" s="15">
        <f t="shared" si="30"/>
        <v>11200000</v>
      </c>
      <c r="BA406" s="15">
        <f t="shared" si="31"/>
        <v>11200000</v>
      </c>
      <c r="BB406" t="str">
        <f t="shared" si="32"/>
        <v>OK</v>
      </c>
      <c r="BC406">
        <f t="shared" si="33"/>
        <v>2</v>
      </c>
    </row>
    <row r="407" spans="1:55" hidden="1">
      <c r="B407" t="s">
        <v>21</v>
      </c>
      <c r="C407" t="s">
        <v>429</v>
      </c>
      <c r="D407" t="s">
        <v>345</v>
      </c>
      <c r="E407" t="s">
        <v>10</v>
      </c>
      <c r="F407" s="17" t="s">
        <v>186</v>
      </c>
      <c r="G407">
        <v>5911</v>
      </c>
      <c r="H407">
        <v>5</v>
      </c>
      <c r="I407" s="15">
        <v>4000000</v>
      </c>
      <c r="J407" s="15">
        <v>800000</v>
      </c>
      <c r="L407">
        <v>5</v>
      </c>
      <c r="M407" t="s">
        <v>151</v>
      </c>
      <c r="N407" s="17" t="s">
        <v>157</v>
      </c>
      <c r="O407" t="s">
        <v>130</v>
      </c>
      <c r="P407" t="s">
        <v>440</v>
      </c>
      <c r="Q407" t="s">
        <v>66</v>
      </c>
      <c r="R407" t="s">
        <v>132</v>
      </c>
      <c r="T407">
        <v>5911</v>
      </c>
      <c r="V407" s="17">
        <v>1</v>
      </c>
      <c r="W407">
        <f t="shared" si="34"/>
        <v>-5934</v>
      </c>
      <c r="Y407" s="14">
        <v>44635</v>
      </c>
      <c r="Z407" s="16">
        <v>21</v>
      </c>
      <c r="AA407" s="14">
        <v>44656</v>
      </c>
      <c r="AB407" s="14">
        <v>44587</v>
      </c>
      <c r="AC407">
        <v>25</v>
      </c>
      <c r="AD407" s="14">
        <v>44612</v>
      </c>
      <c r="AE407" s="14">
        <v>44620</v>
      </c>
      <c r="AF407">
        <v>25</v>
      </c>
      <c r="AG407" s="14">
        <v>44645</v>
      </c>
      <c r="AH407" s="14">
        <v>44648</v>
      </c>
      <c r="AI407">
        <v>20</v>
      </c>
      <c r="AJ407" s="14">
        <v>44668</v>
      </c>
      <c r="AK407" s="16">
        <v>9</v>
      </c>
      <c r="AL407" s="14">
        <v>44943</v>
      </c>
      <c r="AM407" s="14">
        <v>45003</v>
      </c>
      <c r="AN407" s="15"/>
      <c r="AO407" s="15"/>
      <c r="AP407" s="15"/>
      <c r="AQ407" s="15">
        <v>200000</v>
      </c>
      <c r="AR407" s="15"/>
      <c r="AS407" s="15">
        <v>3800000</v>
      </c>
      <c r="AT407" s="15"/>
      <c r="AU407" s="15"/>
      <c r="AV407" s="15"/>
      <c r="AW407" s="15"/>
      <c r="AX407" s="15"/>
      <c r="AY407" s="15"/>
      <c r="AZ407" s="15">
        <f t="shared" si="30"/>
        <v>4000000</v>
      </c>
      <c r="BA407" s="15">
        <f t="shared" si="31"/>
        <v>4000000</v>
      </c>
      <c r="BB407" t="str">
        <f t="shared" si="32"/>
        <v>OK</v>
      </c>
      <c r="BC407">
        <f t="shared" si="33"/>
        <v>2</v>
      </c>
    </row>
    <row r="408" spans="1:55" hidden="1">
      <c r="B408" t="s">
        <v>21</v>
      </c>
      <c r="C408" t="s">
        <v>423</v>
      </c>
      <c r="D408" t="s">
        <v>353</v>
      </c>
      <c r="E408" t="s">
        <v>10</v>
      </c>
      <c r="F408" s="17" t="s">
        <v>186</v>
      </c>
      <c r="G408">
        <v>5911</v>
      </c>
      <c r="H408">
        <v>5</v>
      </c>
      <c r="I408" s="15">
        <v>4000000</v>
      </c>
      <c r="J408" s="15">
        <v>800000</v>
      </c>
      <c r="L408">
        <v>5</v>
      </c>
      <c r="M408" t="s">
        <v>151</v>
      </c>
      <c r="N408" s="17" t="s">
        <v>157</v>
      </c>
      <c r="O408" t="s">
        <v>130</v>
      </c>
      <c r="P408" t="s">
        <v>440</v>
      </c>
      <c r="Q408" t="s">
        <v>66</v>
      </c>
      <c r="R408" t="s">
        <v>132</v>
      </c>
      <c r="T408">
        <v>5911</v>
      </c>
      <c r="V408" s="17">
        <v>1</v>
      </c>
      <c r="W408">
        <f t="shared" si="34"/>
        <v>-5934</v>
      </c>
      <c r="Y408" s="14">
        <v>44635</v>
      </c>
      <c r="Z408" s="16">
        <v>21</v>
      </c>
      <c r="AA408" s="14">
        <v>44656</v>
      </c>
      <c r="AB408" s="14">
        <v>44587</v>
      </c>
      <c r="AC408">
        <v>25</v>
      </c>
      <c r="AD408" s="14">
        <v>44612</v>
      </c>
      <c r="AE408" s="14">
        <v>44620</v>
      </c>
      <c r="AF408">
        <v>25</v>
      </c>
      <c r="AG408" s="14">
        <v>44645</v>
      </c>
      <c r="AH408" s="14">
        <v>44648</v>
      </c>
      <c r="AI408">
        <v>20</v>
      </c>
      <c r="AJ408" s="14">
        <v>44668</v>
      </c>
      <c r="AK408" s="16">
        <v>9</v>
      </c>
      <c r="AL408" s="14">
        <v>44943</v>
      </c>
      <c r="AM408" s="14">
        <v>45003</v>
      </c>
      <c r="AN408" s="15"/>
      <c r="AO408" s="15"/>
      <c r="AP408" s="15"/>
      <c r="AQ408" s="15">
        <v>200000</v>
      </c>
      <c r="AR408" s="15"/>
      <c r="AS408" s="15">
        <v>3800000</v>
      </c>
      <c r="AT408" s="15"/>
      <c r="AU408" s="15"/>
      <c r="AV408" s="15"/>
      <c r="AW408" s="15"/>
      <c r="AX408" s="15"/>
      <c r="AY408" s="15"/>
      <c r="AZ408" s="15">
        <f t="shared" si="30"/>
        <v>4000000</v>
      </c>
      <c r="BA408" s="15">
        <f t="shared" si="31"/>
        <v>4000000</v>
      </c>
      <c r="BB408" t="str">
        <f t="shared" si="32"/>
        <v>OK</v>
      </c>
      <c r="BC408">
        <f t="shared" si="33"/>
        <v>2</v>
      </c>
    </row>
    <row r="409" spans="1:55" hidden="1">
      <c r="B409" t="s">
        <v>21</v>
      </c>
      <c r="C409" t="s">
        <v>384</v>
      </c>
      <c r="D409" t="s">
        <v>384</v>
      </c>
      <c r="E409" t="s">
        <v>10</v>
      </c>
      <c r="F409" s="17" t="s">
        <v>186</v>
      </c>
      <c r="G409">
        <v>5911</v>
      </c>
      <c r="H409">
        <v>46</v>
      </c>
      <c r="I409" s="15">
        <v>36800000</v>
      </c>
      <c r="J409" s="15">
        <v>800000</v>
      </c>
      <c r="L409">
        <v>46</v>
      </c>
      <c r="M409" t="s">
        <v>151</v>
      </c>
      <c r="N409" s="17" t="s">
        <v>157</v>
      </c>
      <c r="O409" t="s">
        <v>130</v>
      </c>
      <c r="P409" t="s">
        <v>440</v>
      </c>
      <c r="Q409" t="s">
        <v>66</v>
      </c>
      <c r="R409" t="s">
        <v>132</v>
      </c>
      <c r="T409">
        <v>5911</v>
      </c>
      <c r="V409" s="17">
        <v>1</v>
      </c>
      <c r="W409">
        <f t="shared" si="34"/>
        <v>-5934</v>
      </c>
      <c r="Y409" s="14">
        <v>44635</v>
      </c>
      <c r="Z409" s="16">
        <v>21</v>
      </c>
      <c r="AA409" s="14">
        <v>44656</v>
      </c>
      <c r="AB409" s="14">
        <v>44587</v>
      </c>
      <c r="AC409">
        <v>25</v>
      </c>
      <c r="AD409" s="14">
        <v>44612</v>
      </c>
      <c r="AE409" s="14">
        <v>44620</v>
      </c>
      <c r="AF409">
        <v>25</v>
      </c>
      <c r="AG409" s="14">
        <v>44645</v>
      </c>
      <c r="AH409" s="14">
        <v>44648</v>
      </c>
      <c r="AI409">
        <v>20</v>
      </c>
      <c r="AJ409" s="14">
        <v>44668</v>
      </c>
      <c r="AK409" s="16">
        <v>9</v>
      </c>
      <c r="AL409" s="14">
        <v>44943</v>
      </c>
      <c r="AM409" s="14">
        <v>45003</v>
      </c>
      <c r="AN409" s="15"/>
      <c r="AO409" s="15"/>
      <c r="AP409" s="15"/>
      <c r="AQ409" s="15">
        <v>1840000</v>
      </c>
      <c r="AR409" s="15"/>
      <c r="AS409" s="15">
        <v>34960000</v>
      </c>
      <c r="AT409" s="15"/>
      <c r="AU409" s="15"/>
      <c r="AV409" s="15"/>
      <c r="AW409" s="15"/>
      <c r="AX409" s="15"/>
      <c r="AY409" s="15"/>
      <c r="AZ409" s="15">
        <f t="shared" si="30"/>
        <v>36800000</v>
      </c>
      <c r="BA409" s="15">
        <f t="shared" si="31"/>
        <v>36800000</v>
      </c>
      <c r="BB409" t="str">
        <f t="shared" si="32"/>
        <v>OK</v>
      </c>
      <c r="BC409">
        <f t="shared" si="33"/>
        <v>2</v>
      </c>
    </row>
    <row r="410" spans="1:55" hidden="1">
      <c r="B410" t="s">
        <v>21</v>
      </c>
      <c r="C410" t="s">
        <v>390</v>
      </c>
      <c r="D410" t="s">
        <v>385</v>
      </c>
      <c r="E410" t="s">
        <v>10</v>
      </c>
      <c r="F410" s="17" t="s">
        <v>186</v>
      </c>
      <c r="G410">
        <v>5911</v>
      </c>
      <c r="H410">
        <v>9</v>
      </c>
      <c r="I410" s="15">
        <v>7200000</v>
      </c>
      <c r="J410" s="15">
        <v>800000</v>
      </c>
      <c r="L410">
        <v>9</v>
      </c>
      <c r="M410" t="s">
        <v>151</v>
      </c>
      <c r="N410" s="17" t="s">
        <v>157</v>
      </c>
      <c r="O410" t="s">
        <v>130</v>
      </c>
      <c r="P410" t="s">
        <v>440</v>
      </c>
      <c r="Q410" t="s">
        <v>66</v>
      </c>
      <c r="R410" t="s">
        <v>132</v>
      </c>
      <c r="T410">
        <v>5911</v>
      </c>
      <c r="V410" s="17">
        <v>1</v>
      </c>
      <c r="W410">
        <f t="shared" si="34"/>
        <v>-5934</v>
      </c>
      <c r="Y410" s="14">
        <v>44635</v>
      </c>
      <c r="Z410" s="16">
        <v>21</v>
      </c>
      <c r="AA410" s="14">
        <v>44656</v>
      </c>
      <c r="AB410" s="14">
        <v>44587</v>
      </c>
      <c r="AC410">
        <v>25</v>
      </c>
      <c r="AD410" s="14">
        <v>44612</v>
      </c>
      <c r="AE410" s="14">
        <v>44620</v>
      </c>
      <c r="AF410">
        <v>25</v>
      </c>
      <c r="AG410" s="14">
        <v>44645</v>
      </c>
      <c r="AH410" s="14">
        <v>44648</v>
      </c>
      <c r="AI410">
        <v>20</v>
      </c>
      <c r="AJ410" s="14">
        <v>44668</v>
      </c>
      <c r="AK410" s="16">
        <v>9</v>
      </c>
      <c r="AL410" s="14">
        <v>44943</v>
      </c>
      <c r="AM410" s="14">
        <v>45003</v>
      </c>
      <c r="AN410" s="15"/>
      <c r="AO410" s="15"/>
      <c r="AP410" s="15"/>
      <c r="AQ410" s="15">
        <v>360000</v>
      </c>
      <c r="AR410" s="15"/>
      <c r="AS410" s="15">
        <v>6840000</v>
      </c>
      <c r="AT410" s="15"/>
      <c r="AU410" s="15"/>
      <c r="AV410" s="15"/>
      <c r="AW410" s="15"/>
      <c r="AX410" s="15"/>
      <c r="AY410" s="15"/>
      <c r="AZ410" s="15">
        <f t="shared" si="30"/>
        <v>7200000</v>
      </c>
      <c r="BA410" s="15">
        <f t="shared" si="31"/>
        <v>7200000</v>
      </c>
      <c r="BB410" t="str">
        <f t="shared" si="32"/>
        <v>OK</v>
      </c>
      <c r="BC410">
        <f t="shared" si="33"/>
        <v>2</v>
      </c>
    </row>
    <row r="411" spans="1:55" hidden="1">
      <c r="B411" t="s">
        <v>21</v>
      </c>
      <c r="C411" t="s">
        <v>373</v>
      </c>
      <c r="D411" t="s">
        <v>383</v>
      </c>
      <c r="E411" t="s">
        <v>10</v>
      </c>
      <c r="F411" s="17" t="s">
        <v>186</v>
      </c>
      <c r="G411">
        <v>5911</v>
      </c>
      <c r="H411">
        <v>33</v>
      </c>
      <c r="I411" s="15">
        <v>26400000</v>
      </c>
      <c r="J411" s="15">
        <v>800000</v>
      </c>
      <c r="L411">
        <v>33</v>
      </c>
      <c r="M411" t="s">
        <v>151</v>
      </c>
      <c r="N411" s="17" t="s">
        <v>157</v>
      </c>
      <c r="O411" t="s">
        <v>130</v>
      </c>
      <c r="P411" t="s">
        <v>440</v>
      </c>
      <c r="Q411" t="s">
        <v>66</v>
      </c>
      <c r="R411" t="s">
        <v>132</v>
      </c>
      <c r="T411">
        <v>5911</v>
      </c>
      <c r="V411" s="17">
        <v>1</v>
      </c>
      <c r="W411">
        <f t="shared" si="34"/>
        <v>-5934</v>
      </c>
      <c r="Y411" s="14">
        <v>44635</v>
      </c>
      <c r="Z411" s="16">
        <v>21</v>
      </c>
      <c r="AA411" s="14">
        <v>44656</v>
      </c>
      <c r="AB411" s="14">
        <v>44587</v>
      </c>
      <c r="AC411">
        <v>25</v>
      </c>
      <c r="AD411" s="14">
        <v>44612</v>
      </c>
      <c r="AE411" s="14">
        <v>44620</v>
      </c>
      <c r="AF411">
        <v>25</v>
      </c>
      <c r="AG411" s="14">
        <v>44645</v>
      </c>
      <c r="AH411" s="14">
        <v>44648</v>
      </c>
      <c r="AI411">
        <v>20</v>
      </c>
      <c r="AJ411" s="14">
        <v>44668</v>
      </c>
      <c r="AK411" s="16">
        <v>9</v>
      </c>
      <c r="AL411" s="14">
        <v>44943</v>
      </c>
      <c r="AM411" s="14">
        <v>45003</v>
      </c>
      <c r="AN411" s="15"/>
      <c r="AO411" s="15"/>
      <c r="AP411" s="15"/>
      <c r="AQ411" s="15">
        <v>1320000</v>
      </c>
      <c r="AR411" s="15"/>
      <c r="AS411" s="15">
        <v>25080000</v>
      </c>
      <c r="AT411" s="15"/>
      <c r="AU411" s="15"/>
      <c r="AV411" s="15"/>
      <c r="AW411" s="15"/>
      <c r="AX411" s="15"/>
      <c r="AY411" s="15"/>
      <c r="AZ411" s="15">
        <f t="shared" si="30"/>
        <v>26400000</v>
      </c>
      <c r="BA411" s="15">
        <f t="shared" si="31"/>
        <v>26400000</v>
      </c>
      <c r="BB411" t="str">
        <f t="shared" si="32"/>
        <v>OK</v>
      </c>
      <c r="BC411">
        <f t="shared" si="33"/>
        <v>2</v>
      </c>
    </row>
    <row r="412" spans="1:55" hidden="1">
      <c r="B412" t="s">
        <v>21</v>
      </c>
      <c r="C412" t="s">
        <v>364</v>
      </c>
      <c r="D412" t="s">
        <v>430</v>
      </c>
      <c r="E412" t="s">
        <v>10</v>
      </c>
      <c r="F412" s="17" t="s">
        <v>186</v>
      </c>
      <c r="G412">
        <v>5911</v>
      </c>
      <c r="H412">
        <v>6</v>
      </c>
      <c r="I412" s="15">
        <v>4800000</v>
      </c>
      <c r="J412" s="15">
        <v>800000</v>
      </c>
      <c r="L412">
        <v>6</v>
      </c>
      <c r="M412" t="s">
        <v>151</v>
      </c>
      <c r="N412" s="17" t="s">
        <v>157</v>
      </c>
      <c r="O412" t="s">
        <v>130</v>
      </c>
      <c r="P412" t="s">
        <v>440</v>
      </c>
      <c r="Q412" t="s">
        <v>66</v>
      </c>
      <c r="R412" t="s">
        <v>132</v>
      </c>
      <c r="T412">
        <v>5911</v>
      </c>
      <c r="V412" s="17">
        <v>1</v>
      </c>
      <c r="W412">
        <f t="shared" si="34"/>
        <v>-5934</v>
      </c>
      <c r="Y412" s="14">
        <v>44635</v>
      </c>
      <c r="Z412" s="16">
        <v>21</v>
      </c>
      <c r="AA412" s="14">
        <v>44656</v>
      </c>
      <c r="AB412" s="14">
        <v>44587</v>
      </c>
      <c r="AC412">
        <v>25</v>
      </c>
      <c r="AD412" s="14">
        <v>44612</v>
      </c>
      <c r="AE412" s="14">
        <v>44620</v>
      </c>
      <c r="AF412">
        <v>25</v>
      </c>
      <c r="AG412" s="14">
        <v>44645</v>
      </c>
      <c r="AH412" s="14">
        <v>44648</v>
      </c>
      <c r="AI412">
        <v>20</v>
      </c>
      <c r="AJ412" s="14">
        <v>44668</v>
      </c>
      <c r="AK412" s="16">
        <v>9</v>
      </c>
      <c r="AL412" s="14">
        <v>44943</v>
      </c>
      <c r="AM412" s="14">
        <v>45003</v>
      </c>
      <c r="AN412" s="15"/>
      <c r="AO412" s="15"/>
      <c r="AP412" s="15"/>
      <c r="AQ412" s="15">
        <v>240000</v>
      </c>
      <c r="AR412" s="15"/>
      <c r="AS412" s="15">
        <v>4560000</v>
      </c>
      <c r="AT412" s="15"/>
      <c r="AU412" s="15"/>
      <c r="AV412" s="15"/>
      <c r="AW412" s="15"/>
      <c r="AX412" s="15"/>
      <c r="AY412" s="15"/>
      <c r="AZ412" s="15">
        <f t="shared" si="30"/>
        <v>4800000</v>
      </c>
      <c r="BA412" s="15">
        <f t="shared" si="31"/>
        <v>4800000</v>
      </c>
      <c r="BB412" t="str">
        <f t="shared" si="32"/>
        <v>OK</v>
      </c>
      <c r="BC412">
        <f t="shared" si="33"/>
        <v>2</v>
      </c>
    </row>
    <row r="413" spans="1:55" hidden="1">
      <c r="A413" s="17"/>
      <c r="B413" t="s">
        <v>21</v>
      </c>
      <c r="C413" t="s">
        <v>384</v>
      </c>
      <c r="D413" t="s">
        <v>392</v>
      </c>
      <c r="E413" t="s">
        <v>10</v>
      </c>
      <c r="F413" t="s">
        <v>186</v>
      </c>
      <c r="G413">
        <v>5911</v>
      </c>
      <c r="H413">
        <v>25</v>
      </c>
      <c r="I413" s="45">
        <v>20105000</v>
      </c>
      <c r="J413" s="45">
        <v>804200</v>
      </c>
      <c r="L413">
        <v>25</v>
      </c>
      <c r="M413" t="s">
        <v>151</v>
      </c>
      <c r="N413" t="s">
        <v>157</v>
      </c>
      <c r="O413" t="s">
        <v>441</v>
      </c>
      <c r="P413" t="s">
        <v>442</v>
      </c>
      <c r="Q413" t="s">
        <v>66</v>
      </c>
      <c r="R413" t="s">
        <v>132</v>
      </c>
      <c r="T413">
        <v>5911</v>
      </c>
      <c r="V413" s="17">
        <v>1</v>
      </c>
      <c r="W413">
        <f t="shared" si="34"/>
        <v>-5934</v>
      </c>
      <c r="Y413" s="14">
        <v>44635</v>
      </c>
      <c r="Z413" s="16">
        <v>21</v>
      </c>
      <c r="AA413" s="14">
        <v>44656</v>
      </c>
      <c r="AB413" s="14">
        <v>44587</v>
      </c>
      <c r="AC413">
        <v>25</v>
      </c>
      <c r="AD413" s="14">
        <v>44612</v>
      </c>
      <c r="AE413" s="14">
        <v>44620</v>
      </c>
      <c r="AF413">
        <v>25</v>
      </c>
      <c r="AG413" s="14">
        <v>44645</v>
      </c>
      <c r="AH413" s="14">
        <v>44648</v>
      </c>
      <c r="AI413">
        <v>20</v>
      </c>
      <c r="AJ413" s="14">
        <v>44668</v>
      </c>
      <c r="AK413" s="16">
        <v>9</v>
      </c>
      <c r="AL413" s="14">
        <v>44943</v>
      </c>
      <c r="AM413" s="14">
        <v>45003</v>
      </c>
      <c r="AQ413" s="45">
        <v>1005250</v>
      </c>
      <c r="AS413" s="45">
        <v>19099750</v>
      </c>
      <c r="AZ413" s="15">
        <f t="shared" si="30"/>
        <v>20105000</v>
      </c>
      <c r="BA413" s="15">
        <f t="shared" si="31"/>
        <v>20105000</v>
      </c>
      <c r="BB413" t="str">
        <f t="shared" si="32"/>
        <v>OK</v>
      </c>
      <c r="BC413">
        <f t="shared" si="33"/>
        <v>2</v>
      </c>
    </row>
    <row r="414" spans="1:55" hidden="1">
      <c r="B414" t="s">
        <v>21</v>
      </c>
      <c r="C414" t="s">
        <v>373</v>
      </c>
      <c r="D414" t="s">
        <v>443</v>
      </c>
      <c r="E414" t="s">
        <v>10</v>
      </c>
      <c r="F414" t="s">
        <v>186</v>
      </c>
      <c r="G414">
        <v>5911</v>
      </c>
      <c r="H414">
        <v>20</v>
      </c>
      <c r="I414" s="45">
        <v>16084000</v>
      </c>
      <c r="J414" s="45">
        <v>804200</v>
      </c>
      <c r="L414">
        <v>20</v>
      </c>
      <c r="M414" t="s">
        <v>151</v>
      </c>
      <c r="N414" t="s">
        <v>157</v>
      </c>
      <c r="O414" t="s">
        <v>441</v>
      </c>
      <c r="P414" t="s">
        <v>442</v>
      </c>
      <c r="Q414" t="s">
        <v>66</v>
      </c>
      <c r="R414" t="s">
        <v>132</v>
      </c>
      <c r="T414">
        <v>5911</v>
      </c>
      <c r="V414" s="17">
        <v>1</v>
      </c>
      <c r="W414">
        <f t="shared" si="34"/>
        <v>-5934</v>
      </c>
      <c r="Y414" s="14">
        <v>44635</v>
      </c>
      <c r="Z414" s="16">
        <v>21</v>
      </c>
      <c r="AA414" s="14">
        <v>44656</v>
      </c>
      <c r="AB414" s="14">
        <v>44587</v>
      </c>
      <c r="AC414">
        <v>25</v>
      </c>
      <c r="AD414" s="14">
        <v>44612</v>
      </c>
      <c r="AE414" s="14">
        <v>44620</v>
      </c>
      <c r="AF414">
        <v>25</v>
      </c>
      <c r="AG414" s="14">
        <v>44645</v>
      </c>
      <c r="AH414" s="14">
        <v>44648</v>
      </c>
      <c r="AI414">
        <v>20</v>
      </c>
      <c r="AJ414" s="14">
        <v>44668</v>
      </c>
      <c r="AK414" s="16">
        <v>9</v>
      </c>
      <c r="AL414" s="14">
        <v>44943</v>
      </c>
      <c r="AM414" s="14">
        <v>45003</v>
      </c>
      <c r="AQ414" s="45">
        <v>804200</v>
      </c>
      <c r="AS414" s="45">
        <v>15279800</v>
      </c>
      <c r="AZ414" s="15">
        <f t="shared" si="30"/>
        <v>16084000</v>
      </c>
      <c r="BA414" s="15">
        <f t="shared" si="31"/>
        <v>16084000</v>
      </c>
      <c r="BB414" t="str">
        <f t="shared" si="32"/>
        <v>OK</v>
      </c>
      <c r="BC414">
        <f t="shared" si="33"/>
        <v>2</v>
      </c>
    </row>
    <row r="415" spans="1:55" hidden="1">
      <c r="B415" t="s">
        <v>21</v>
      </c>
      <c r="C415" t="s">
        <v>422</v>
      </c>
      <c r="D415" t="s">
        <v>443</v>
      </c>
      <c r="E415" t="s">
        <v>10</v>
      </c>
      <c r="F415" t="s">
        <v>186</v>
      </c>
      <c r="G415">
        <v>5911</v>
      </c>
      <c r="H415">
        <v>5</v>
      </c>
      <c r="I415" s="45">
        <v>4021000</v>
      </c>
      <c r="J415" s="45">
        <v>804200</v>
      </c>
      <c r="L415">
        <v>5</v>
      </c>
      <c r="M415" t="s">
        <v>151</v>
      </c>
      <c r="N415" t="s">
        <v>157</v>
      </c>
      <c r="O415" t="s">
        <v>441</v>
      </c>
      <c r="P415" t="s">
        <v>442</v>
      </c>
      <c r="Q415" t="s">
        <v>66</v>
      </c>
      <c r="R415" t="s">
        <v>132</v>
      </c>
      <c r="T415">
        <v>5911</v>
      </c>
      <c r="V415" s="17">
        <v>1</v>
      </c>
      <c r="W415">
        <f t="shared" si="34"/>
        <v>-5934</v>
      </c>
      <c r="Y415" s="14">
        <v>44635</v>
      </c>
      <c r="Z415" s="16">
        <v>21</v>
      </c>
      <c r="AA415" s="14">
        <v>44656</v>
      </c>
      <c r="AB415" s="14">
        <v>44587</v>
      </c>
      <c r="AC415">
        <v>25</v>
      </c>
      <c r="AD415" s="14">
        <v>44612</v>
      </c>
      <c r="AE415" s="14">
        <v>44620</v>
      </c>
      <c r="AF415">
        <v>25</v>
      </c>
      <c r="AG415" s="14">
        <v>44645</v>
      </c>
      <c r="AH415" s="14">
        <v>44648</v>
      </c>
      <c r="AI415">
        <v>20</v>
      </c>
      <c r="AJ415" s="14">
        <v>44668</v>
      </c>
      <c r="AK415" s="16">
        <v>9</v>
      </c>
      <c r="AL415" s="14">
        <v>44943</v>
      </c>
      <c r="AM415" s="14">
        <v>45003</v>
      </c>
      <c r="AQ415" s="45">
        <v>201050</v>
      </c>
      <c r="AS415" s="45">
        <v>3819950</v>
      </c>
      <c r="AZ415" s="15">
        <f t="shared" si="30"/>
        <v>4021000</v>
      </c>
      <c r="BA415" s="15">
        <f t="shared" si="31"/>
        <v>4021000</v>
      </c>
      <c r="BB415" t="str">
        <f t="shared" si="32"/>
        <v>OK</v>
      </c>
      <c r="BC415">
        <f t="shared" si="33"/>
        <v>2</v>
      </c>
    </row>
    <row r="416" spans="1:55" hidden="1">
      <c r="B416" t="s">
        <v>21</v>
      </c>
      <c r="C416" t="s">
        <v>426</v>
      </c>
      <c r="D416" t="s">
        <v>353</v>
      </c>
      <c r="E416" t="s">
        <v>10</v>
      </c>
      <c r="F416" t="s">
        <v>186</v>
      </c>
      <c r="G416">
        <v>5911</v>
      </c>
      <c r="H416">
        <v>4</v>
      </c>
      <c r="I416" s="45">
        <v>3216800</v>
      </c>
      <c r="J416" s="45">
        <v>804200</v>
      </c>
      <c r="L416">
        <v>4</v>
      </c>
      <c r="M416" t="s">
        <v>151</v>
      </c>
      <c r="N416" t="s">
        <v>157</v>
      </c>
      <c r="O416" t="s">
        <v>441</v>
      </c>
      <c r="P416" t="s">
        <v>442</v>
      </c>
      <c r="Q416" t="s">
        <v>66</v>
      </c>
      <c r="R416" t="s">
        <v>132</v>
      </c>
      <c r="T416">
        <v>5911</v>
      </c>
      <c r="V416" s="17">
        <v>1</v>
      </c>
      <c r="W416">
        <f t="shared" si="34"/>
        <v>-5934</v>
      </c>
      <c r="Y416" s="14">
        <v>44635</v>
      </c>
      <c r="Z416" s="16">
        <v>21</v>
      </c>
      <c r="AA416" s="14">
        <v>44656</v>
      </c>
      <c r="AB416" s="14">
        <v>44587</v>
      </c>
      <c r="AC416">
        <v>25</v>
      </c>
      <c r="AD416" s="14">
        <v>44612</v>
      </c>
      <c r="AE416" s="14">
        <v>44620</v>
      </c>
      <c r="AF416">
        <v>25</v>
      </c>
      <c r="AG416" s="14">
        <v>44645</v>
      </c>
      <c r="AH416" s="14">
        <v>44648</v>
      </c>
      <c r="AI416">
        <v>20</v>
      </c>
      <c r="AJ416" s="14">
        <v>44668</v>
      </c>
      <c r="AK416" s="16">
        <v>9</v>
      </c>
      <c r="AL416" s="14">
        <v>44943</v>
      </c>
      <c r="AM416" s="14">
        <v>45003</v>
      </c>
      <c r="AQ416" s="45">
        <v>160840</v>
      </c>
      <c r="AS416" s="45">
        <v>3055960</v>
      </c>
      <c r="AZ416" s="15">
        <f t="shared" si="30"/>
        <v>3216800</v>
      </c>
      <c r="BA416" s="15">
        <f t="shared" si="31"/>
        <v>3216800</v>
      </c>
      <c r="BB416" t="str">
        <f t="shared" si="32"/>
        <v>OK</v>
      </c>
      <c r="BC416">
        <f t="shared" si="33"/>
        <v>2</v>
      </c>
    </row>
    <row r="417" spans="2:55" hidden="1">
      <c r="B417" t="s">
        <v>21</v>
      </c>
      <c r="C417" t="s">
        <v>424</v>
      </c>
      <c r="D417" t="s">
        <v>353</v>
      </c>
      <c r="E417" t="s">
        <v>10</v>
      </c>
      <c r="F417" t="s">
        <v>186</v>
      </c>
      <c r="G417">
        <v>5911</v>
      </c>
      <c r="H417">
        <v>6</v>
      </c>
      <c r="I417" s="45">
        <v>4825200</v>
      </c>
      <c r="J417" s="45">
        <v>804200</v>
      </c>
      <c r="L417">
        <v>6</v>
      </c>
      <c r="M417" t="s">
        <v>151</v>
      </c>
      <c r="N417" t="s">
        <v>157</v>
      </c>
      <c r="O417" t="s">
        <v>441</v>
      </c>
      <c r="P417" t="s">
        <v>442</v>
      </c>
      <c r="Q417" t="s">
        <v>66</v>
      </c>
      <c r="R417" t="s">
        <v>132</v>
      </c>
      <c r="T417">
        <v>5911</v>
      </c>
      <c r="V417" s="17">
        <v>1</v>
      </c>
      <c r="W417">
        <f t="shared" si="34"/>
        <v>-5934</v>
      </c>
      <c r="Y417" s="14">
        <v>44635</v>
      </c>
      <c r="Z417" s="16">
        <v>21</v>
      </c>
      <c r="AA417" s="14">
        <v>44656</v>
      </c>
      <c r="AB417" s="14">
        <v>44587</v>
      </c>
      <c r="AC417">
        <v>25</v>
      </c>
      <c r="AD417" s="14">
        <v>44612</v>
      </c>
      <c r="AE417" s="14">
        <v>44620</v>
      </c>
      <c r="AF417">
        <v>25</v>
      </c>
      <c r="AG417" s="14">
        <v>44645</v>
      </c>
      <c r="AH417" s="14">
        <v>44648</v>
      </c>
      <c r="AI417">
        <v>20</v>
      </c>
      <c r="AJ417" s="14">
        <v>44668</v>
      </c>
      <c r="AK417" s="16">
        <v>9</v>
      </c>
      <c r="AL417" s="14">
        <v>44943</v>
      </c>
      <c r="AM417" s="14">
        <v>45003</v>
      </c>
      <c r="AQ417" s="45">
        <v>241260</v>
      </c>
      <c r="AS417" s="45">
        <v>4583940</v>
      </c>
      <c r="AZ417" s="15">
        <f t="shared" si="30"/>
        <v>4825200</v>
      </c>
      <c r="BA417" s="15">
        <f t="shared" si="31"/>
        <v>4825200</v>
      </c>
      <c r="BB417" t="str">
        <f t="shared" si="32"/>
        <v>OK</v>
      </c>
      <c r="BC417">
        <f t="shared" si="33"/>
        <v>2</v>
      </c>
    </row>
    <row r="418" spans="2:55" hidden="1">
      <c r="B418" t="s">
        <v>21</v>
      </c>
      <c r="C418" t="s">
        <v>425</v>
      </c>
      <c r="D418" t="s">
        <v>353</v>
      </c>
      <c r="E418" t="s">
        <v>10</v>
      </c>
      <c r="F418" t="s">
        <v>186</v>
      </c>
      <c r="G418">
        <v>5911</v>
      </c>
      <c r="H418">
        <v>8</v>
      </c>
      <c r="I418" s="45">
        <v>6433600</v>
      </c>
      <c r="J418" s="45">
        <v>804200</v>
      </c>
      <c r="L418">
        <v>8</v>
      </c>
      <c r="M418" t="s">
        <v>151</v>
      </c>
      <c r="N418" t="s">
        <v>157</v>
      </c>
      <c r="O418" t="s">
        <v>441</v>
      </c>
      <c r="P418" t="s">
        <v>442</v>
      </c>
      <c r="Q418" t="s">
        <v>66</v>
      </c>
      <c r="R418" t="s">
        <v>132</v>
      </c>
      <c r="T418">
        <v>5911</v>
      </c>
      <c r="V418" s="17">
        <v>1</v>
      </c>
      <c r="W418">
        <f t="shared" si="34"/>
        <v>-5934</v>
      </c>
      <c r="Y418" s="14">
        <v>44635</v>
      </c>
      <c r="Z418" s="16">
        <v>21</v>
      </c>
      <c r="AA418" s="14">
        <v>44656</v>
      </c>
      <c r="AB418" s="14">
        <v>44587</v>
      </c>
      <c r="AC418">
        <v>25</v>
      </c>
      <c r="AD418" s="14">
        <v>44612</v>
      </c>
      <c r="AE418" s="14">
        <v>44620</v>
      </c>
      <c r="AF418">
        <v>25</v>
      </c>
      <c r="AG418" s="14">
        <v>44645</v>
      </c>
      <c r="AH418" s="14">
        <v>44648</v>
      </c>
      <c r="AI418">
        <v>20</v>
      </c>
      <c r="AJ418" s="14">
        <v>44668</v>
      </c>
      <c r="AK418" s="16">
        <v>9</v>
      </c>
      <c r="AL418" s="14">
        <v>44943</v>
      </c>
      <c r="AM418" s="14">
        <v>45003</v>
      </c>
      <c r="AQ418" s="45">
        <v>321680</v>
      </c>
      <c r="AS418" s="45">
        <v>6111920</v>
      </c>
      <c r="AZ418" s="15">
        <f t="shared" si="30"/>
        <v>6433600</v>
      </c>
      <c r="BA418" s="15">
        <f t="shared" si="31"/>
        <v>6433600</v>
      </c>
      <c r="BB418" t="str">
        <f t="shared" si="32"/>
        <v>OK</v>
      </c>
      <c r="BC418">
        <f t="shared" si="33"/>
        <v>2</v>
      </c>
    </row>
    <row r="419" spans="2:55" hidden="1">
      <c r="B419" t="s">
        <v>21</v>
      </c>
      <c r="C419" t="s">
        <v>352</v>
      </c>
      <c r="D419" t="s">
        <v>353</v>
      </c>
      <c r="E419" t="s">
        <v>10</v>
      </c>
      <c r="F419" t="s">
        <v>186</v>
      </c>
      <c r="G419">
        <v>5911</v>
      </c>
      <c r="H419">
        <v>30</v>
      </c>
      <c r="I419" s="45">
        <v>24126000</v>
      </c>
      <c r="J419" s="45">
        <v>804200</v>
      </c>
      <c r="L419">
        <v>30</v>
      </c>
      <c r="M419" t="s">
        <v>151</v>
      </c>
      <c r="N419" t="s">
        <v>157</v>
      </c>
      <c r="O419" t="s">
        <v>441</v>
      </c>
      <c r="P419" t="s">
        <v>442</v>
      </c>
      <c r="Q419" t="s">
        <v>66</v>
      </c>
      <c r="R419" t="s">
        <v>132</v>
      </c>
      <c r="T419">
        <v>5911</v>
      </c>
      <c r="V419" s="17">
        <v>1</v>
      </c>
      <c r="W419">
        <f t="shared" si="34"/>
        <v>-5934</v>
      </c>
      <c r="Y419" s="14">
        <v>44635</v>
      </c>
      <c r="Z419" s="16">
        <v>21</v>
      </c>
      <c r="AA419" s="14">
        <v>44656</v>
      </c>
      <c r="AB419" s="14">
        <v>44587</v>
      </c>
      <c r="AC419">
        <v>25</v>
      </c>
      <c r="AD419" s="14">
        <v>44612</v>
      </c>
      <c r="AE419" s="14">
        <v>44620</v>
      </c>
      <c r="AF419">
        <v>25</v>
      </c>
      <c r="AG419" s="14">
        <v>44645</v>
      </c>
      <c r="AH419" s="14">
        <v>44648</v>
      </c>
      <c r="AI419">
        <v>20</v>
      </c>
      <c r="AJ419" s="14">
        <v>44668</v>
      </c>
      <c r="AK419" s="16">
        <v>9</v>
      </c>
      <c r="AL419" s="14">
        <v>44943</v>
      </c>
      <c r="AM419" s="14">
        <v>45003</v>
      </c>
      <c r="AQ419" s="45">
        <v>1206300</v>
      </c>
      <c r="AS419" s="45">
        <v>22919700</v>
      </c>
      <c r="AZ419" s="15">
        <f t="shared" si="30"/>
        <v>24126000</v>
      </c>
      <c r="BA419" s="15">
        <f t="shared" si="31"/>
        <v>24126000</v>
      </c>
      <c r="BB419" t="str">
        <f t="shared" si="32"/>
        <v>OK</v>
      </c>
      <c r="BC419">
        <f t="shared" si="33"/>
        <v>2</v>
      </c>
    </row>
    <row r="420" spans="2:55" hidden="1">
      <c r="B420" t="s">
        <v>21</v>
      </c>
      <c r="C420" t="s">
        <v>423</v>
      </c>
      <c r="D420" t="s">
        <v>353</v>
      </c>
      <c r="E420" t="s">
        <v>10</v>
      </c>
      <c r="F420" t="s">
        <v>186</v>
      </c>
      <c r="G420">
        <v>5911</v>
      </c>
      <c r="H420">
        <v>2</v>
      </c>
      <c r="I420" s="45">
        <v>1608400</v>
      </c>
      <c r="J420" s="45">
        <v>804200</v>
      </c>
      <c r="L420">
        <v>2</v>
      </c>
      <c r="M420" t="s">
        <v>151</v>
      </c>
      <c r="N420" t="s">
        <v>157</v>
      </c>
      <c r="O420" t="s">
        <v>441</v>
      </c>
      <c r="P420" t="s">
        <v>442</v>
      </c>
      <c r="Q420" t="s">
        <v>66</v>
      </c>
      <c r="R420" t="s">
        <v>132</v>
      </c>
      <c r="T420">
        <v>5911</v>
      </c>
      <c r="V420" s="17">
        <v>1</v>
      </c>
      <c r="W420">
        <f t="shared" si="34"/>
        <v>-5934</v>
      </c>
      <c r="Y420" s="14">
        <v>44635</v>
      </c>
      <c r="Z420" s="16">
        <v>21</v>
      </c>
      <c r="AA420" s="14">
        <v>44656</v>
      </c>
      <c r="AB420" s="14">
        <v>44587</v>
      </c>
      <c r="AC420">
        <v>25</v>
      </c>
      <c r="AD420" s="14">
        <v>44612</v>
      </c>
      <c r="AE420" s="14">
        <v>44620</v>
      </c>
      <c r="AF420">
        <v>25</v>
      </c>
      <c r="AG420" s="14">
        <v>44645</v>
      </c>
      <c r="AH420" s="14">
        <v>44648</v>
      </c>
      <c r="AI420">
        <v>20</v>
      </c>
      <c r="AJ420" s="14">
        <v>44668</v>
      </c>
      <c r="AK420" s="16">
        <v>9</v>
      </c>
      <c r="AL420" s="14">
        <v>44943</v>
      </c>
      <c r="AM420" s="14">
        <v>45003</v>
      </c>
      <c r="AQ420" s="45">
        <v>80420</v>
      </c>
      <c r="AS420" s="45">
        <v>1527980</v>
      </c>
      <c r="AZ420" s="15">
        <f t="shared" si="30"/>
        <v>1608400</v>
      </c>
      <c r="BA420" s="15">
        <f t="shared" si="31"/>
        <v>1608400</v>
      </c>
      <c r="BB420" t="str">
        <f t="shared" si="32"/>
        <v>OK</v>
      </c>
      <c r="BC420">
        <f t="shared" si="33"/>
        <v>2</v>
      </c>
    </row>
    <row r="421" spans="2:55" hidden="1">
      <c r="B421" t="s">
        <v>21</v>
      </c>
      <c r="C421" t="s">
        <v>359</v>
      </c>
      <c r="D421" t="s">
        <v>427</v>
      </c>
      <c r="E421" t="s">
        <v>10</v>
      </c>
      <c r="F421" t="s">
        <v>186</v>
      </c>
      <c r="G421">
        <v>5911</v>
      </c>
      <c r="H421">
        <v>3</v>
      </c>
      <c r="I421" s="45">
        <v>2412600</v>
      </c>
      <c r="J421" s="45">
        <v>804200</v>
      </c>
      <c r="L421">
        <v>3</v>
      </c>
      <c r="M421" t="s">
        <v>151</v>
      </c>
      <c r="N421" t="s">
        <v>157</v>
      </c>
      <c r="O421" t="s">
        <v>441</v>
      </c>
      <c r="P421" t="s">
        <v>442</v>
      </c>
      <c r="Q421" t="s">
        <v>66</v>
      </c>
      <c r="R421" t="s">
        <v>132</v>
      </c>
      <c r="T421">
        <v>5911</v>
      </c>
      <c r="V421" s="17">
        <v>1</v>
      </c>
      <c r="W421">
        <f t="shared" si="34"/>
        <v>-5934</v>
      </c>
      <c r="Y421" s="14">
        <v>44635</v>
      </c>
      <c r="Z421" s="16">
        <v>21</v>
      </c>
      <c r="AA421" s="14">
        <v>44656</v>
      </c>
      <c r="AB421" s="14">
        <v>44587</v>
      </c>
      <c r="AC421">
        <v>25</v>
      </c>
      <c r="AD421" s="14">
        <v>44612</v>
      </c>
      <c r="AE421" s="14">
        <v>44620</v>
      </c>
      <c r="AF421">
        <v>25</v>
      </c>
      <c r="AG421" s="14">
        <v>44645</v>
      </c>
      <c r="AH421" s="14">
        <v>44648</v>
      </c>
      <c r="AI421">
        <v>20</v>
      </c>
      <c r="AJ421" s="14">
        <v>44668</v>
      </c>
      <c r="AK421" s="16">
        <v>9</v>
      </c>
      <c r="AL421" s="14">
        <v>44943</v>
      </c>
      <c r="AM421" s="14">
        <v>45003</v>
      </c>
      <c r="AQ421" s="45">
        <v>120630</v>
      </c>
      <c r="AS421" s="45">
        <v>2291970</v>
      </c>
      <c r="AZ421" s="15">
        <f t="shared" si="30"/>
        <v>2412600</v>
      </c>
      <c r="BA421" s="15">
        <f t="shared" si="31"/>
        <v>2412600</v>
      </c>
      <c r="BB421" t="str">
        <f t="shared" si="32"/>
        <v>OK</v>
      </c>
      <c r="BC421">
        <f t="shared" si="33"/>
        <v>2</v>
      </c>
    </row>
    <row r="422" spans="2:55" hidden="1">
      <c r="B422" t="s">
        <v>21</v>
      </c>
      <c r="C422" t="s">
        <v>381</v>
      </c>
      <c r="D422" t="s">
        <v>427</v>
      </c>
      <c r="E422" t="s">
        <v>10</v>
      </c>
      <c r="F422" t="s">
        <v>186</v>
      </c>
      <c r="G422">
        <v>5911</v>
      </c>
      <c r="H422">
        <v>2</v>
      </c>
      <c r="I422" s="45">
        <v>1608400</v>
      </c>
      <c r="J422" s="45">
        <v>804200</v>
      </c>
      <c r="L422">
        <v>2</v>
      </c>
      <c r="M422" t="s">
        <v>151</v>
      </c>
      <c r="N422" t="s">
        <v>157</v>
      </c>
      <c r="O422" t="s">
        <v>441</v>
      </c>
      <c r="P422" t="s">
        <v>442</v>
      </c>
      <c r="Q422" t="s">
        <v>66</v>
      </c>
      <c r="R422" t="s">
        <v>132</v>
      </c>
      <c r="T422">
        <v>5911</v>
      </c>
      <c r="V422" s="17">
        <v>1</v>
      </c>
      <c r="W422">
        <f t="shared" si="34"/>
        <v>-5934</v>
      </c>
      <c r="Y422" s="14">
        <v>44635</v>
      </c>
      <c r="Z422" s="16">
        <v>21</v>
      </c>
      <c r="AA422" s="14">
        <v>44656</v>
      </c>
      <c r="AB422" s="14">
        <v>44587</v>
      </c>
      <c r="AC422">
        <v>25</v>
      </c>
      <c r="AD422" s="14">
        <v>44612</v>
      </c>
      <c r="AE422" s="14">
        <v>44620</v>
      </c>
      <c r="AF422">
        <v>25</v>
      </c>
      <c r="AG422" s="14">
        <v>44645</v>
      </c>
      <c r="AH422" s="14">
        <v>44648</v>
      </c>
      <c r="AI422">
        <v>20</v>
      </c>
      <c r="AJ422" s="14">
        <v>44668</v>
      </c>
      <c r="AK422" s="16">
        <v>9</v>
      </c>
      <c r="AL422" s="14">
        <v>44943</v>
      </c>
      <c r="AM422" s="14">
        <v>45003</v>
      </c>
      <c r="AQ422" s="45">
        <v>80420</v>
      </c>
      <c r="AS422" s="45">
        <v>1527980</v>
      </c>
      <c r="AZ422" s="15">
        <f t="shared" si="30"/>
        <v>1608400</v>
      </c>
      <c r="BA422" s="15">
        <f t="shared" si="31"/>
        <v>1608400</v>
      </c>
      <c r="BB422" t="str">
        <f t="shared" si="32"/>
        <v>OK</v>
      </c>
      <c r="BC422">
        <f t="shared" si="33"/>
        <v>2</v>
      </c>
    </row>
    <row r="423" spans="2:55" hidden="1">
      <c r="B423" t="s">
        <v>21</v>
      </c>
      <c r="C423" t="s">
        <v>356</v>
      </c>
      <c r="D423" t="s">
        <v>427</v>
      </c>
      <c r="E423" t="s">
        <v>10</v>
      </c>
      <c r="F423" t="s">
        <v>186</v>
      </c>
      <c r="G423">
        <v>5911</v>
      </c>
      <c r="H423">
        <v>7</v>
      </c>
      <c r="I423" s="45">
        <v>5629400</v>
      </c>
      <c r="J423" s="45">
        <v>804200</v>
      </c>
      <c r="L423">
        <v>7</v>
      </c>
      <c r="M423" t="s">
        <v>151</v>
      </c>
      <c r="N423" t="s">
        <v>157</v>
      </c>
      <c r="O423" t="s">
        <v>441</v>
      </c>
      <c r="P423" t="s">
        <v>442</v>
      </c>
      <c r="Q423" t="s">
        <v>66</v>
      </c>
      <c r="R423" t="s">
        <v>132</v>
      </c>
      <c r="T423">
        <v>5911</v>
      </c>
      <c r="V423" s="17">
        <v>1</v>
      </c>
      <c r="W423">
        <f t="shared" si="34"/>
        <v>-5934</v>
      </c>
      <c r="Y423" s="14">
        <v>44635</v>
      </c>
      <c r="Z423" s="16">
        <v>21</v>
      </c>
      <c r="AA423" s="14">
        <v>44656</v>
      </c>
      <c r="AB423" s="14">
        <v>44587</v>
      </c>
      <c r="AC423">
        <v>25</v>
      </c>
      <c r="AD423" s="14">
        <v>44612</v>
      </c>
      <c r="AE423" s="14">
        <v>44620</v>
      </c>
      <c r="AF423">
        <v>25</v>
      </c>
      <c r="AG423" s="14">
        <v>44645</v>
      </c>
      <c r="AH423" s="14">
        <v>44648</v>
      </c>
      <c r="AI423">
        <v>20</v>
      </c>
      <c r="AJ423" s="14">
        <v>44668</v>
      </c>
      <c r="AK423" s="16">
        <v>9</v>
      </c>
      <c r="AL423" s="14">
        <v>44943</v>
      </c>
      <c r="AM423" s="14">
        <v>45003</v>
      </c>
      <c r="AQ423" s="45">
        <v>281470</v>
      </c>
      <c r="AS423" s="45">
        <v>5347930</v>
      </c>
      <c r="AZ423" s="15">
        <f t="shared" si="30"/>
        <v>5629400</v>
      </c>
      <c r="BA423" s="15">
        <f t="shared" si="31"/>
        <v>5629400</v>
      </c>
      <c r="BB423" t="str">
        <f t="shared" si="32"/>
        <v>OK</v>
      </c>
      <c r="BC423">
        <f t="shared" si="33"/>
        <v>2</v>
      </c>
    </row>
    <row r="424" spans="2:55" hidden="1">
      <c r="B424" t="s">
        <v>21</v>
      </c>
      <c r="C424" t="s">
        <v>347</v>
      </c>
      <c r="D424" t="s">
        <v>427</v>
      </c>
      <c r="E424" t="s">
        <v>10</v>
      </c>
      <c r="F424" t="s">
        <v>186</v>
      </c>
      <c r="G424">
        <v>5911</v>
      </c>
      <c r="H424">
        <v>3</v>
      </c>
      <c r="I424" s="45">
        <v>2412600</v>
      </c>
      <c r="J424" s="45">
        <v>804200</v>
      </c>
      <c r="L424">
        <v>3</v>
      </c>
      <c r="M424" t="s">
        <v>151</v>
      </c>
      <c r="N424" t="s">
        <v>157</v>
      </c>
      <c r="O424" t="s">
        <v>441</v>
      </c>
      <c r="P424" t="s">
        <v>442</v>
      </c>
      <c r="Q424" t="s">
        <v>66</v>
      </c>
      <c r="R424" t="s">
        <v>132</v>
      </c>
      <c r="T424">
        <v>5911</v>
      </c>
      <c r="V424" s="17">
        <v>1</v>
      </c>
      <c r="W424">
        <f t="shared" si="34"/>
        <v>-5934</v>
      </c>
      <c r="Y424" s="14">
        <v>44635</v>
      </c>
      <c r="Z424" s="16">
        <v>21</v>
      </c>
      <c r="AA424" s="14">
        <v>44656</v>
      </c>
      <c r="AB424" s="14">
        <v>44587</v>
      </c>
      <c r="AC424">
        <v>25</v>
      </c>
      <c r="AD424" s="14">
        <v>44612</v>
      </c>
      <c r="AE424" s="14">
        <v>44620</v>
      </c>
      <c r="AF424">
        <v>25</v>
      </c>
      <c r="AG424" s="14">
        <v>44645</v>
      </c>
      <c r="AH424" s="14">
        <v>44648</v>
      </c>
      <c r="AI424">
        <v>20</v>
      </c>
      <c r="AJ424" s="14">
        <v>44668</v>
      </c>
      <c r="AK424" s="16">
        <v>9</v>
      </c>
      <c r="AL424" s="14">
        <v>44943</v>
      </c>
      <c r="AM424" s="14">
        <v>45003</v>
      </c>
      <c r="AQ424" s="45">
        <v>120630</v>
      </c>
      <c r="AS424" s="45">
        <v>2291970</v>
      </c>
      <c r="AZ424" s="15">
        <f t="shared" si="30"/>
        <v>2412600</v>
      </c>
      <c r="BA424" s="15">
        <f t="shared" si="31"/>
        <v>2412600</v>
      </c>
      <c r="BB424" t="str">
        <f t="shared" si="32"/>
        <v>OK</v>
      </c>
      <c r="BC424">
        <f t="shared" si="33"/>
        <v>2</v>
      </c>
    </row>
    <row r="425" spans="2:55" hidden="1">
      <c r="B425" t="s">
        <v>21</v>
      </c>
      <c r="C425" t="s">
        <v>344</v>
      </c>
      <c r="D425" t="s">
        <v>427</v>
      </c>
      <c r="E425" t="s">
        <v>10</v>
      </c>
      <c r="F425" t="s">
        <v>186</v>
      </c>
      <c r="G425">
        <v>5911</v>
      </c>
      <c r="H425">
        <v>3</v>
      </c>
      <c r="I425" s="45">
        <v>2412600</v>
      </c>
      <c r="J425" s="45">
        <v>804200</v>
      </c>
      <c r="L425">
        <v>3</v>
      </c>
      <c r="M425" t="s">
        <v>151</v>
      </c>
      <c r="N425" t="s">
        <v>157</v>
      </c>
      <c r="O425" t="s">
        <v>441</v>
      </c>
      <c r="P425" t="s">
        <v>442</v>
      </c>
      <c r="Q425" t="s">
        <v>66</v>
      </c>
      <c r="R425" t="s">
        <v>132</v>
      </c>
      <c r="T425">
        <v>5911</v>
      </c>
      <c r="V425" s="17">
        <v>1</v>
      </c>
      <c r="W425">
        <f t="shared" si="34"/>
        <v>-5934</v>
      </c>
      <c r="Y425" s="14">
        <v>44635</v>
      </c>
      <c r="Z425" s="16">
        <v>21</v>
      </c>
      <c r="AA425" s="14">
        <v>44656</v>
      </c>
      <c r="AB425" s="14">
        <v>44587</v>
      </c>
      <c r="AC425">
        <v>25</v>
      </c>
      <c r="AD425" s="14">
        <v>44612</v>
      </c>
      <c r="AE425" s="14">
        <v>44620</v>
      </c>
      <c r="AF425">
        <v>25</v>
      </c>
      <c r="AG425" s="14">
        <v>44645</v>
      </c>
      <c r="AH425" s="14">
        <v>44648</v>
      </c>
      <c r="AI425">
        <v>20</v>
      </c>
      <c r="AJ425" s="14">
        <v>44668</v>
      </c>
      <c r="AK425" s="16">
        <v>9</v>
      </c>
      <c r="AL425" s="14">
        <v>44943</v>
      </c>
      <c r="AM425" s="14">
        <v>45003</v>
      </c>
      <c r="AQ425" s="45">
        <v>120630</v>
      </c>
      <c r="AS425" s="45">
        <v>2291970</v>
      </c>
      <c r="AZ425" s="15">
        <f t="shared" si="30"/>
        <v>2412600</v>
      </c>
      <c r="BA425" s="15">
        <f t="shared" si="31"/>
        <v>2412600</v>
      </c>
      <c r="BB425" t="str">
        <f t="shared" si="32"/>
        <v>OK</v>
      </c>
      <c r="BC425">
        <f t="shared" si="33"/>
        <v>2</v>
      </c>
    </row>
    <row r="426" spans="2:55" hidden="1">
      <c r="B426" t="s">
        <v>21</v>
      </c>
      <c r="C426" t="s">
        <v>380</v>
      </c>
      <c r="D426" t="s">
        <v>427</v>
      </c>
      <c r="E426" t="s">
        <v>10</v>
      </c>
      <c r="F426" t="s">
        <v>186</v>
      </c>
      <c r="G426">
        <v>5911</v>
      </c>
      <c r="H426">
        <v>8</v>
      </c>
      <c r="I426" s="45">
        <v>6433600</v>
      </c>
      <c r="J426" s="45">
        <v>804200</v>
      </c>
      <c r="L426">
        <v>8</v>
      </c>
      <c r="M426" t="s">
        <v>151</v>
      </c>
      <c r="N426" t="s">
        <v>157</v>
      </c>
      <c r="O426" t="s">
        <v>441</v>
      </c>
      <c r="P426" t="s">
        <v>442</v>
      </c>
      <c r="Q426" t="s">
        <v>66</v>
      </c>
      <c r="R426" t="s">
        <v>132</v>
      </c>
      <c r="T426">
        <v>5911</v>
      </c>
      <c r="V426" s="17">
        <v>1</v>
      </c>
      <c r="W426">
        <f t="shared" si="34"/>
        <v>-5934</v>
      </c>
      <c r="Y426" s="14">
        <v>44635</v>
      </c>
      <c r="Z426" s="16">
        <v>21</v>
      </c>
      <c r="AA426" s="14">
        <v>44656</v>
      </c>
      <c r="AB426" s="14">
        <v>44587</v>
      </c>
      <c r="AC426">
        <v>25</v>
      </c>
      <c r="AD426" s="14">
        <v>44612</v>
      </c>
      <c r="AE426" s="14">
        <v>44620</v>
      </c>
      <c r="AF426">
        <v>25</v>
      </c>
      <c r="AG426" s="14">
        <v>44645</v>
      </c>
      <c r="AH426" s="14">
        <v>44648</v>
      </c>
      <c r="AI426">
        <v>20</v>
      </c>
      <c r="AJ426" s="14">
        <v>44668</v>
      </c>
      <c r="AK426" s="16">
        <v>9</v>
      </c>
      <c r="AL426" s="14">
        <v>44943</v>
      </c>
      <c r="AM426" s="14">
        <v>45003</v>
      </c>
      <c r="AQ426" s="45">
        <v>321680</v>
      </c>
      <c r="AS426" s="45">
        <v>6111920</v>
      </c>
      <c r="AZ426" s="15">
        <f t="shared" si="30"/>
        <v>6433600</v>
      </c>
      <c r="BA426" s="15">
        <f t="shared" si="31"/>
        <v>6433600</v>
      </c>
      <c r="BB426" t="str">
        <f t="shared" si="32"/>
        <v>OK</v>
      </c>
      <c r="BC426">
        <f t="shared" si="33"/>
        <v>2</v>
      </c>
    </row>
    <row r="427" spans="2:55" hidden="1">
      <c r="B427" t="s">
        <v>21</v>
      </c>
      <c r="C427" t="s">
        <v>428</v>
      </c>
      <c r="D427" t="s">
        <v>427</v>
      </c>
      <c r="E427" t="s">
        <v>10</v>
      </c>
      <c r="F427" t="s">
        <v>186</v>
      </c>
      <c r="G427">
        <v>5911</v>
      </c>
      <c r="H427">
        <v>2</v>
      </c>
      <c r="I427" s="45">
        <v>1608400</v>
      </c>
      <c r="J427" s="45">
        <v>804200</v>
      </c>
      <c r="L427">
        <v>2</v>
      </c>
      <c r="M427" t="s">
        <v>151</v>
      </c>
      <c r="N427" t="s">
        <v>157</v>
      </c>
      <c r="O427" t="s">
        <v>441</v>
      </c>
      <c r="P427" t="s">
        <v>442</v>
      </c>
      <c r="Q427" t="s">
        <v>66</v>
      </c>
      <c r="R427" t="s">
        <v>132</v>
      </c>
      <c r="T427">
        <v>5911</v>
      </c>
      <c r="V427" s="17">
        <v>1</v>
      </c>
      <c r="W427">
        <f t="shared" si="34"/>
        <v>-5934</v>
      </c>
      <c r="Y427" s="14">
        <v>44635</v>
      </c>
      <c r="Z427" s="16">
        <v>21</v>
      </c>
      <c r="AA427" s="14">
        <v>44656</v>
      </c>
      <c r="AB427" s="14">
        <v>44587</v>
      </c>
      <c r="AC427">
        <v>25</v>
      </c>
      <c r="AD427" s="14">
        <v>44612</v>
      </c>
      <c r="AE427" s="14">
        <v>44620</v>
      </c>
      <c r="AF427">
        <v>25</v>
      </c>
      <c r="AG427" s="14">
        <v>44645</v>
      </c>
      <c r="AH427" s="14">
        <v>44648</v>
      </c>
      <c r="AI427">
        <v>20</v>
      </c>
      <c r="AJ427" s="14">
        <v>44668</v>
      </c>
      <c r="AK427" s="16">
        <v>9</v>
      </c>
      <c r="AL427" s="14">
        <v>44943</v>
      </c>
      <c r="AM427" s="14">
        <v>45003</v>
      </c>
      <c r="AQ427" s="45">
        <v>80420</v>
      </c>
      <c r="AS427" s="45">
        <v>1527980</v>
      </c>
      <c r="AZ427" s="15">
        <f t="shared" si="30"/>
        <v>1608400</v>
      </c>
      <c r="BA427" s="15">
        <f t="shared" si="31"/>
        <v>1608400</v>
      </c>
      <c r="BB427" t="str">
        <f t="shared" si="32"/>
        <v>OK</v>
      </c>
      <c r="BC427">
        <f t="shared" si="33"/>
        <v>2</v>
      </c>
    </row>
    <row r="428" spans="2:55" hidden="1">
      <c r="B428" t="s">
        <v>21</v>
      </c>
      <c r="C428" t="s">
        <v>382</v>
      </c>
      <c r="D428" t="s">
        <v>427</v>
      </c>
      <c r="E428" t="s">
        <v>10</v>
      </c>
      <c r="F428" t="s">
        <v>186</v>
      </c>
      <c r="G428">
        <v>5911</v>
      </c>
      <c r="H428">
        <v>3</v>
      </c>
      <c r="I428" s="45">
        <v>2412600</v>
      </c>
      <c r="J428" s="45">
        <v>804200</v>
      </c>
      <c r="L428">
        <v>3</v>
      </c>
      <c r="M428" t="s">
        <v>151</v>
      </c>
      <c r="N428" t="s">
        <v>157</v>
      </c>
      <c r="O428" t="s">
        <v>441</v>
      </c>
      <c r="P428" t="s">
        <v>442</v>
      </c>
      <c r="Q428" t="s">
        <v>66</v>
      </c>
      <c r="R428" t="s">
        <v>132</v>
      </c>
      <c r="T428">
        <v>5911</v>
      </c>
      <c r="V428" s="17">
        <v>1</v>
      </c>
      <c r="W428">
        <f t="shared" si="34"/>
        <v>-5934</v>
      </c>
      <c r="Y428" s="14">
        <v>44635</v>
      </c>
      <c r="Z428" s="16">
        <v>21</v>
      </c>
      <c r="AA428" s="14">
        <v>44656</v>
      </c>
      <c r="AB428" s="14">
        <v>44587</v>
      </c>
      <c r="AC428">
        <v>25</v>
      </c>
      <c r="AD428" s="14">
        <v>44612</v>
      </c>
      <c r="AE428" s="14">
        <v>44620</v>
      </c>
      <c r="AF428">
        <v>25</v>
      </c>
      <c r="AG428" s="14">
        <v>44645</v>
      </c>
      <c r="AH428" s="14">
        <v>44648</v>
      </c>
      <c r="AI428">
        <v>20</v>
      </c>
      <c r="AJ428" s="14">
        <v>44668</v>
      </c>
      <c r="AK428" s="16">
        <v>9</v>
      </c>
      <c r="AL428" s="14">
        <v>44943</v>
      </c>
      <c r="AM428" s="14">
        <v>45003</v>
      </c>
      <c r="AQ428" s="45">
        <v>120630</v>
      </c>
      <c r="AS428" s="45">
        <v>2291970</v>
      </c>
      <c r="AZ428" s="15">
        <f t="shared" si="30"/>
        <v>2412600</v>
      </c>
      <c r="BA428" s="15">
        <f t="shared" si="31"/>
        <v>2412600</v>
      </c>
      <c r="BB428" t="str">
        <f t="shared" si="32"/>
        <v>OK</v>
      </c>
      <c r="BC428">
        <f t="shared" si="33"/>
        <v>2</v>
      </c>
    </row>
    <row r="429" spans="2:55" hidden="1">
      <c r="B429" t="s">
        <v>21</v>
      </c>
      <c r="C429" t="s">
        <v>377</v>
      </c>
      <c r="D429" t="s">
        <v>427</v>
      </c>
      <c r="E429" t="s">
        <v>10</v>
      </c>
      <c r="F429" t="s">
        <v>186</v>
      </c>
      <c r="G429">
        <v>5911</v>
      </c>
      <c r="H429">
        <v>13</v>
      </c>
      <c r="I429" s="45">
        <v>10454600</v>
      </c>
      <c r="J429" s="45">
        <v>804200</v>
      </c>
      <c r="L429">
        <v>13</v>
      </c>
      <c r="M429" t="s">
        <v>151</v>
      </c>
      <c r="N429" t="s">
        <v>157</v>
      </c>
      <c r="O429" t="s">
        <v>441</v>
      </c>
      <c r="P429" t="s">
        <v>442</v>
      </c>
      <c r="Q429" t="s">
        <v>66</v>
      </c>
      <c r="R429" t="s">
        <v>132</v>
      </c>
      <c r="T429">
        <v>5911</v>
      </c>
      <c r="V429" s="17">
        <v>1</v>
      </c>
      <c r="W429">
        <f t="shared" si="34"/>
        <v>-5934</v>
      </c>
      <c r="Y429" s="14">
        <v>44635</v>
      </c>
      <c r="Z429" s="16">
        <v>21</v>
      </c>
      <c r="AA429" s="14">
        <v>44656</v>
      </c>
      <c r="AB429" s="14">
        <v>44587</v>
      </c>
      <c r="AC429">
        <v>25</v>
      </c>
      <c r="AD429" s="14">
        <v>44612</v>
      </c>
      <c r="AE429" s="14">
        <v>44620</v>
      </c>
      <c r="AF429">
        <v>25</v>
      </c>
      <c r="AG429" s="14">
        <v>44645</v>
      </c>
      <c r="AH429" s="14">
        <v>44648</v>
      </c>
      <c r="AI429">
        <v>20</v>
      </c>
      <c r="AJ429" s="14">
        <v>44668</v>
      </c>
      <c r="AK429" s="16">
        <v>9</v>
      </c>
      <c r="AL429" s="14">
        <v>44943</v>
      </c>
      <c r="AM429" s="14">
        <v>45003</v>
      </c>
      <c r="AQ429" s="45">
        <v>522730</v>
      </c>
      <c r="AS429" s="45">
        <v>9931870</v>
      </c>
      <c r="AZ429" s="15">
        <f t="shared" si="30"/>
        <v>10454600</v>
      </c>
      <c r="BA429" s="15">
        <f t="shared" si="31"/>
        <v>10454600</v>
      </c>
      <c r="BB429" t="str">
        <f t="shared" si="32"/>
        <v>OK</v>
      </c>
      <c r="BC429">
        <f t="shared" si="33"/>
        <v>2</v>
      </c>
    </row>
    <row r="430" spans="2:55" hidden="1">
      <c r="B430" t="s">
        <v>21</v>
      </c>
      <c r="C430" t="s">
        <v>429</v>
      </c>
      <c r="D430" t="s">
        <v>427</v>
      </c>
      <c r="E430" t="s">
        <v>10</v>
      </c>
      <c r="F430" t="s">
        <v>186</v>
      </c>
      <c r="G430">
        <v>5911</v>
      </c>
      <c r="H430">
        <v>6</v>
      </c>
      <c r="I430" s="45">
        <v>4825200</v>
      </c>
      <c r="J430" s="45">
        <v>804200</v>
      </c>
      <c r="L430">
        <v>6</v>
      </c>
      <c r="M430" t="s">
        <v>151</v>
      </c>
      <c r="N430" t="s">
        <v>157</v>
      </c>
      <c r="O430" t="s">
        <v>441</v>
      </c>
      <c r="P430" t="s">
        <v>442</v>
      </c>
      <c r="Q430" t="s">
        <v>66</v>
      </c>
      <c r="R430" t="s">
        <v>132</v>
      </c>
      <c r="T430">
        <v>5911</v>
      </c>
      <c r="V430" s="17">
        <v>1</v>
      </c>
      <c r="W430">
        <f t="shared" si="34"/>
        <v>-5934</v>
      </c>
      <c r="Y430" s="14">
        <v>44635</v>
      </c>
      <c r="Z430" s="16">
        <v>21</v>
      </c>
      <c r="AA430" s="14">
        <v>44656</v>
      </c>
      <c r="AB430" s="14">
        <v>44587</v>
      </c>
      <c r="AC430">
        <v>25</v>
      </c>
      <c r="AD430" s="14">
        <v>44612</v>
      </c>
      <c r="AE430" s="14">
        <v>44620</v>
      </c>
      <c r="AF430">
        <v>25</v>
      </c>
      <c r="AG430" s="14">
        <v>44645</v>
      </c>
      <c r="AH430" s="14">
        <v>44648</v>
      </c>
      <c r="AI430">
        <v>20</v>
      </c>
      <c r="AJ430" s="14">
        <v>44668</v>
      </c>
      <c r="AK430" s="16">
        <v>9</v>
      </c>
      <c r="AL430" s="14">
        <v>44943</v>
      </c>
      <c r="AM430" s="14">
        <v>45003</v>
      </c>
      <c r="AQ430" s="45">
        <v>241260</v>
      </c>
      <c r="AS430" s="45">
        <v>4583940</v>
      </c>
      <c r="AZ430" s="15">
        <f t="shared" si="30"/>
        <v>4825200</v>
      </c>
      <c r="BA430" s="15">
        <f t="shared" si="31"/>
        <v>4825200</v>
      </c>
      <c r="BB430" t="str">
        <f t="shared" si="32"/>
        <v>OK</v>
      </c>
      <c r="BC430">
        <f t="shared" si="33"/>
        <v>2</v>
      </c>
    </row>
    <row r="431" spans="2:55" hidden="1">
      <c r="B431" t="s">
        <v>21</v>
      </c>
      <c r="C431" t="s">
        <v>373</v>
      </c>
      <c r="D431" t="s">
        <v>444</v>
      </c>
      <c r="E431" t="s">
        <v>10</v>
      </c>
      <c r="F431" t="s">
        <v>186</v>
      </c>
      <c r="G431">
        <v>5911</v>
      </c>
      <c r="H431">
        <v>25</v>
      </c>
      <c r="I431" s="45">
        <v>20000000</v>
      </c>
      <c r="J431" s="45">
        <v>800000</v>
      </c>
      <c r="L431">
        <v>25</v>
      </c>
      <c r="M431" t="s">
        <v>151</v>
      </c>
      <c r="N431" t="s">
        <v>157</v>
      </c>
      <c r="O431" t="s">
        <v>247</v>
      </c>
      <c r="P431" t="s">
        <v>445</v>
      </c>
      <c r="Q431" t="s">
        <v>66</v>
      </c>
      <c r="R431" t="s">
        <v>132</v>
      </c>
      <c r="T431">
        <v>5911</v>
      </c>
      <c r="V431" s="17">
        <v>1</v>
      </c>
      <c r="W431">
        <f t="shared" si="34"/>
        <v>-5934</v>
      </c>
      <c r="Y431" s="14">
        <v>44635</v>
      </c>
      <c r="Z431" s="16">
        <v>21</v>
      </c>
      <c r="AA431" s="14">
        <v>44656</v>
      </c>
      <c r="AB431" s="14">
        <v>44587</v>
      </c>
      <c r="AC431">
        <v>25</v>
      </c>
      <c r="AD431" s="14">
        <v>44612</v>
      </c>
      <c r="AE431" s="14">
        <v>44620</v>
      </c>
      <c r="AF431">
        <v>25</v>
      </c>
      <c r="AG431" s="14">
        <v>44645</v>
      </c>
      <c r="AH431" s="14">
        <v>44648</v>
      </c>
      <c r="AI431">
        <v>20</v>
      </c>
      <c r="AJ431" s="14">
        <v>44668</v>
      </c>
      <c r="AK431" s="16">
        <v>9</v>
      </c>
      <c r="AL431" s="14">
        <v>44943</v>
      </c>
      <c r="AM431" s="14">
        <v>45003</v>
      </c>
      <c r="AQ431" s="45">
        <v>1000000</v>
      </c>
      <c r="AS431" s="45">
        <v>19000000</v>
      </c>
      <c r="AZ431" s="15">
        <f t="shared" si="30"/>
        <v>20000000</v>
      </c>
      <c r="BA431" s="15">
        <f t="shared" si="31"/>
        <v>20000000</v>
      </c>
      <c r="BB431" t="str">
        <f t="shared" si="32"/>
        <v>OK</v>
      </c>
      <c r="BC431">
        <f t="shared" si="33"/>
        <v>2</v>
      </c>
    </row>
    <row r="432" spans="2:55" hidden="1">
      <c r="B432" t="s">
        <v>21</v>
      </c>
      <c r="C432" t="s">
        <v>384</v>
      </c>
      <c r="D432" t="s">
        <v>444</v>
      </c>
      <c r="E432" t="s">
        <v>10</v>
      </c>
      <c r="F432" t="s">
        <v>186</v>
      </c>
      <c r="G432">
        <v>5911</v>
      </c>
      <c r="H432">
        <v>15</v>
      </c>
      <c r="I432" s="45">
        <v>12000000</v>
      </c>
      <c r="J432" s="45">
        <v>800000</v>
      </c>
      <c r="L432">
        <v>15</v>
      </c>
      <c r="M432" t="s">
        <v>151</v>
      </c>
      <c r="N432" t="s">
        <v>157</v>
      </c>
      <c r="O432" t="s">
        <v>247</v>
      </c>
      <c r="P432" t="s">
        <v>445</v>
      </c>
      <c r="Q432" t="s">
        <v>66</v>
      </c>
      <c r="R432" t="s">
        <v>132</v>
      </c>
      <c r="T432">
        <v>5911</v>
      </c>
      <c r="V432" s="17">
        <v>1</v>
      </c>
      <c r="W432">
        <f t="shared" si="34"/>
        <v>-5934</v>
      </c>
      <c r="Y432" s="14">
        <v>44635</v>
      </c>
      <c r="Z432" s="16">
        <v>21</v>
      </c>
      <c r="AA432" s="14">
        <v>44656</v>
      </c>
      <c r="AB432" s="14">
        <v>44587</v>
      </c>
      <c r="AC432">
        <v>25</v>
      </c>
      <c r="AD432" s="14">
        <v>44612</v>
      </c>
      <c r="AE432" s="14">
        <v>44620</v>
      </c>
      <c r="AF432">
        <v>25</v>
      </c>
      <c r="AG432" s="14">
        <v>44645</v>
      </c>
      <c r="AH432" s="14">
        <v>44648</v>
      </c>
      <c r="AI432">
        <v>20</v>
      </c>
      <c r="AJ432" s="14">
        <v>44668</v>
      </c>
      <c r="AK432" s="16">
        <v>9</v>
      </c>
      <c r="AL432" s="14">
        <v>44943</v>
      </c>
      <c r="AM432" s="14">
        <v>45003</v>
      </c>
      <c r="AQ432" s="45">
        <v>600000</v>
      </c>
      <c r="AS432" s="45">
        <v>11400000</v>
      </c>
      <c r="AZ432" s="15">
        <f t="shared" si="30"/>
        <v>12000000</v>
      </c>
      <c r="BA432" s="15">
        <f t="shared" si="31"/>
        <v>12000000</v>
      </c>
      <c r="BB432" t="str">
        <f t="shared" si="32"/>
        <v>OK</v>
      </c>
      <c r="BC432">
        <f t="shared" si="33"/>
        <v>2</v>
      </c>
    </row>
    <row r="433" spans="2:55" hidden="1">
      <c r="B433" t="s">
        <v>21</v>
      </c>
      <c r="C433" t="s">
        <v>373</v>
      </c>
      <c r="D433" t="s">
        <v>444</v>
      </c>
      <c r="E433" t="s">
        <v>10</v>
      </c>
      <c r="F433" t="s">
        <v>186</v>
      </c>
      <c r="G433">
        <v>5911</v>
      </c>
      <c r="H433">
        <v>20</v>
      </c>
      <c r="I433" s="45">
        <v>16000000</v>
      </c>
      <c r="J433" s="45">
        <v>800000</v>
      </c>
      <c r="L433">
        <v>20</v>
      </c>
      <c r="M433" t="s">
        <v>151</v>
      </c>
      <c r="N433" t="s">
        <v>157</v>
      </c>
      <c r="O433" t="s">
        <v>237</v>
      </c>
      <c r="P433" t="s">
        <v>446</v>
      </c>
      <c r="Q433" t="s">
        <v>66</v>
      </c>
      <c r="R433" t="s">
        <v>132</v>
      </c>
      <c r="T433">
        <v>5911</v>
      </c>
      <c r="V433" s="17">
        <v>1</v>
      </c>
      <c r="W433">
        <f t="shared" si="34"/>
        <v>-5934</v>
      </c>
      <c r="Y433" s="14">
        <v>44635</v>
      </c>
      <c r="Z433" s="16">
        <v>21</v>
      </c>
      <c r="AA433" s="14">
        <v>44656</v>
      </c>
      <c r="AB433" s="14">
        <v>44587</v>
      </c>
      <c r="AC433">
        <v>25</v>
      </c>
      <c r="AD433" s="14">
        <v>44612</v>
      </c>
      <c r="AE433" s="14">
        <v>44620</v>
      </c>
      <c r="AF433">
        <v>25</v>
      </c>
      <c r="AG433" s="14">
        <v>44645</v>
      </c>
      <c r="AH433" s="14">
        <v>44648</v>
      </c>
      <c r="AI433">
        <v>20</v>
      </c>
      <c r="AJ433" s="14">
        <v>44668</v>
      </c>
      <c r="AK433" s="16">
        <v>9</v>
      </c>
      <c r="AL433" s="14">
        <v>44943</v>
      </c>
      <c r="AM433" s="14">
        <v>45003</v>
      </c>
      <c r="AQ433" s="45">
        <v>800000</v>
      </c>
      <c r="AS433" s="45">
        <v>15200000</v>
      </c>
      <c r="AZ433" s="15">
        <f t="shared" si="30"/>
        <v>16000000</v>
      </c>
      <c r="BA433" s="15">
        <f t="shared" si="31"/>
        <v>16000000</v>
      </c>
      <c r="BB433" t="str">
        <f t="shared" si="32"/>
        <v>OK</v>
      </c>
      <c r="BC433">
        <f t="shared" si="33"/>
        <v>2</v>
      </c>
    </row>
    <row r="434" spans="2:55" hidden="1">
      <c r="B434" t="s">
        <v>21</v>
      </c>
      <c r="C434" t="s">
        <v>384</v>
      </c>
      <c r="D434" t="s">
        <v>444</v>
      </c>
      <c r="E434" t="s">
        <v>10</v>
      </c>
      <c r="F434" t="s">
        <v>186</v>
      </c>
      <c r="G434">
        <v>5911</v>
      </c>
      <c r="H434">
        <v>15</v>
      </c>
      <c r="I434" s="45">
        <v>12000000</v>
      </c>
      <c r="J434" s="45">
        <v>800000</v>
      </c>
      <c r="L434">
        <v>15</v>
      </c>
      <c r="M434" t="s">
        <v>151</v>
      </c>
      <c r="N434" t="s">
        <v>157</v>
      </c>
      <c r="O434" t="s">
        <v>237</v>
      </c>
      <c r="P434" t="s">
        <v>446</v>
      </c>
      <c r="Q434" t="s">
        <v>66</v>
      </c>
      <c r="R434" t="s">
        <v>132</v>
      </c>
      <c r="T434">
        <v>5911</v>
      </c>
      <c r="V434" s="17">
        <v>1</v>
      </c>
      <c r="W434">
        <f t="shared" si="34"/>
        <v>-5934</v>
      </c>
      <c r="Y434" s="14">
        <v>44635</v>
      </c>
      <c r="Z434" s="16">
        <v>21</v>
      </c>
      <c r="AA434" s="14">
        <v>44656</v>
      </c>
      <c r="AB434" s="14">
        <v>44587</v>
      </c>
      <c r="AC434">
        <v>25</v>
      </c>
      <c r="AD434" s="14">
        <v>44612</v>
      </c>
      <c r="AE434" s="14">
        <v>44620</v>
      </c>
      <c r="AF434">
        <v>25</v>
      </c>
      <c r="AG434" s="14">
        <v>44645</v>
      </c>
      <c r="AH434" s="14">
        <v>44648</v>
      </c>
      <c r="AI434">
        <v>20</v>
      </c>
      <c r="AJ434" s="14">
        <v>44668</v>
      </c>
      <c r="AK434" s="16">
        <v>9</v>
      </c>
      <c r="AL434" s="14">
        <v>44943</v>
      </c>
      <c r="AM434" s="14">
        <v>45003</v>
      </c>
      <c r="AQ434" s="45">
        <v>600000</v>
      </c>
      <c r="AS434" s="45">
        <v>11400000</v>
      </c>
      <c r="AZ434" s="15">
        <f t="shared" si="30"/>
        <v>12000000</v>
      </c>
      <c r="BA434" s="15">
        <f t="shared" si="31"/>
        <v>12000000</v>
      </c>
      <c r="BB434" t="str">
        <f t="shared" si="32"/>
        <v>OK</v>
      </c>
      <c r="BC434">
        <f t="shared" si="33"/>
        <v>2</v>
      </c>
    </row>
    <row r="435" spans="2:55" hidden="1">
      <c r="B435" t="s">
        <v>23</v>
      </c>
      <c r="C435" t="s">
        <v>447</v>
      </c>
      <c r="D435" t="s">
        <v>448</v>
      </c>
      <c r="E435" t="s">
        <v>5</v>
      </c>
      <c r="F435" s="17" t="s">
        <v>127</v>
      </c>
      <c r="G435">
        <v>3882</v>
      </c>
      <c r="H435">
        <v>20</v>
      </c>
      <c r="I435" s="15">
        <v>9000000</v>
      </c>
      <c r="J435" s="15">
        <v>450000</v>
      </c>
      <c r="K435">
        <v>20</v>
      </c>
      <c r="M435" t="s">
        <v>128</v>
      </c>
      <c r="N435" s="17" t="s">
        <v>129</v>
      </c>
      <c r="O435" t="s">
        <v>130</v>
      </c>
      <c r="P435" t="s">
        <v>449</v>
      </c>
      <c r="Q435" t="s">
        <v>64</v>
      </c>
      <c r="R435" t="s">
        <v>132</v>
      </c>
      <c r="S435">
        <v>1</v>
      </c>
      <c r="T435">
        <v>3882</v>
      </c>
      <c r="U435">
        <v>6</v>
      </c>
      <c r="V435" s="17">
        <v>3</v>
      </c>
      <c r="W435" t="s">
        <v>450</v>
      </c>
      <c r="Y435" s="14"/>
      <c r="AA435" s="14" t="s">
        <v>134</v>
      </c>
      <c r="AB435" s="14">
        <v>44615</v>
      </c>
      <c r="AC435">
        <v>21</v>
      </c>
      <c r="AD435" s="14">
        <v>44636</v>
      </c>
      <c r="AE435" s="14">
        <v>44641</v>
      </c>
      <c r="AF435">
        <v>25</v>
      </c>
      <c r="AG435" s="14">
        <v>44666</v>
      </c>
      <c r="AH435" s="14">
        <v>44683</v>
      </c>
      <c r="AI435">
        <v>20</v>
      </c>
      <c r="AJ435" s="14">
        <v>44703</v>
      </c>
      <c r="AK435" s="16">
        <v>10</v>
      </c>
      <c r="AL435" s="14">
        <v>45007</v>
      </c>
      <c r="AM435" s="14">
        <v>45067</v>
      </c>
      <c r="AN435" s="15"/>
      <c r="AO435" s="15"/>
      <c r="AP435" s="15"/>
      <c r="AQ435" s="15"/>
      <c r="AR435" s="15">
        <v>900000</v>
      </c>
      <c r="AS435" s="15"/>
      <c r="AT435" s="15"/>
      <c r="AU435" s="15">
        <v>8100000</v>
      </c>
      <c r="AV435" s="15"/>
      <c r="AW435" s="15"/>
      <c r="AX435" s="15"/>
      <c r="AY435" s="15"/>
      <c r="AZ435" s="15">
        <f t="shared" si="30"/>
        <v>9000000</v>
      </c>
      <c r="BA435" s="15">
        <f t="shared" si="31"/>
        <v>9000000</v>
      </c>
      <c r="BB435" t="str">
        <f t="shared" si="32"/>
        <v>OK</v>
      </c>
      <c r="BC435">
        <f t="shared" si="33"/>
        <v>2</v>
      </c>
    </row>
    <row r="436" spans="2:55" hidden="1">
      <c r="B436" t="s">
        <v>23</v>
      </c>
      <c r="C436" t="s">
        <v>451</v>
      </c>
      <c r="D436" t="s">
        <v>448</v>
      </c>
      <c r="E436" t="s">
        <v>5</v>
      </c>
      <c r="F436" s="17" t="s">
        <v>127</v>
      </c>
      <c r="G436">
        <v>3882</v>
      </c>
      <c r="H436">
        <v>20</v>
      </c>
      <c r="I436" s="15">
        <v>9000000</v>
      </c>
      <c r="J436" s="15">
        <v>450000</v>
      </c>
      <c r="K436">
        <v>20</v>
      </c>
      <c r="M436" t="s">
        <v>128</v>
      </c>
      <c r="N436" s="17" t="s">
        <v>129</v>
      </c>
      <c r="O436" t="s">
        <v>452</v>
      </c>
      <c r="P436" t="s">
        <v>449</v>
      </c>
      <c r="Q436" t="s">
        <v>64</v>
      </c>
      <c r="R436" t="s">
        <v>132</v>
      </c>
      <c r="S436">
        <v>1</v>
      </c>
      <c r="T436">
        <v>3882</v>
      </c>
      <c r="U436">
        <v>6</v>
      </c>
      <c r="V436" s="17">
        <v>3</v>
      </c>
      <c r="W436" t="s">
        <v>450</v>
      </c>
      <c r="Y436" s="14"/>
      <c r="AA436" s="14" t="s">
        <v>134</v>
      </c>
      <c r="AB436" s="14">
        <v>44615</v>
      </c>
      <c r="AC436">
        <v>21</v>
      </c>
      <c r="AD436" s="14">
        <v>44636</v>
      </c>
      <c r="AE436" s="14">
        <v>44641</v>
      </c>
      <c r="AF436">
        <v>25</v>
      </c>
      <c r="AG436" s="14">
        <v>44666</v>
      </c>
      <c r="AH436" s="14">
        <v>44683</v>
      </c>
      <c r="AI436">
        <v>20</v>
      </c>
      <c r="AJ436" s="14">
        <v>44703</v>
      </c>
      <c r="AK436" s="16">
        <v>10</v>
      </c>
      <c r="AL436" s="14">
        <v>45007</v>
      </c>
      <c r="AM436" s="14">
        <v>45067</v>
      </c>
      <c r="AN436" s="15"/>
      <c r="AO436" s="15"/>
      <c r="AP436" s="15"/>
      <c r="AQ436" s="15"/>
      <c r="AR436" s="15">
        <v>900000</v>
      </c>
      <c r="AS436" s="15"/>
      <c r="AT436" s="15"/>
      <c r="AU436" s="15">
        <v>8100000</v>
      </c>
      <c r="AV436" s="15"/>
      <c r="AW436" s="15"/>
      <c r="AX436" s="15"/>
      <c r="AY436" s="15"/>
      <c r="AZ436" s="15">
        <f t="shared" si="30"/>
        <v>9000000</v>
      </c>
      <c r="BA436" s="15">
        <f t="shared" si="31"/>
        <v>9000000</v>
      </c>
      <c r="BB436" t="str">
        <f t="shared" si="32"/>
        <v>OK</v>
      </c>
      <c r="BC436">
        <f t="shared" si="33"/>
        <v>2</v>
      </c>
    </row>
    <row r="437" spans="2:55" hidden="1">
      <c r="B437" t="s">
        <v>23</v>
      </c>
      <c r="C437" t="s">
        <v>453</v>
      </c>
      <c r="D437" t="s">
        <v>448</v>
      </c>
      <c r="E437" t="s">
        <v>5</v>
      </c>
      <c r="F437" s="17" t="s">
        <v>127</v>
      </c>
      <c r="G437">
        <v>3882</v>
      </c>
      <c r="H437">
        <v>20</v>
      </c>
      <c r="I437" s="15">
        <v>9000000</v>
      </c>
      <c r="J437" s="15">
        <v>450000</v>
      </c>
      <c r="K437">
        <v>20</v>
      </c>
      <c r="M437" t="s">
        <v>128</v>
      </c>
      <c r="N437" s="17" t="s">
        <v>129</v>
      </c>
      <c r="O437" t="s">
        <v>130</v>
      </c>
      <c r="P437" t="s">
        <v>449</v>
      </c>
      <c r="Q437" t="s">
        <v>64</v>
      </c>
      <c r="R437" t="s">
        <v>132</v>
      </c>
      <c r="S437">
        <v>1</v>
      </c>
      <c r="T437">
        <v>3882</v>
      </c>
      <c r="U437">
        <v>6</v>
      </c>
      <c r="V437" s="17">
        <v>3</v>
      </c>
      <c r="W437" t="s">
        <v>450</v>
      </c>
      <c r="Y437" s="14"/>
      <c r="AA437" s="14" t="s">
        <v>134</v>
      </c>
      <c r="AB437" s="14">
        <v>44615</v>
      </c>
      <c r="AC437">
        <v>21</v>
      </c>
      <c r="AD437" s="14">
        <v>44636</v>
      </c>
      <c r="AE437" s="14">
        <v>44641</v>
      </c>
      <c r="AF437">
        <v>25</v>
      </c>
      <c r="AG437" s="14">
        <v>44666</v>
      </c>
      <c r="AH437" s="14">
        <v>44683</v>
      </c>
      <c r="AI437">
        <v>20</v>
      </c>
      <c r="AJ437" s="14">
        <v>44703</v>
      </c>
      <c r="AK437" s="16">
        <v>10</v>
      </c>
      <c r="AL437" s="14">
        <v>45007</v>
      </c>
      <c r="AM437" s="14">
        <v>45067</v>
      </c>
      <c r="AN437" s="15"/>
      <c r="AO437" s="15"/>
      <c r="AP437" s="15"/>
      <c r="AQ437" s="15"/>
      <c r="AR437" s="15">
        <v>900000</v>
      </c>
      <c r="AS437" s="15"/>
      <c r="AT437" s="15"/>
      <c r="AU437" s="15">
        <v>8100000</v>
      </c>
      <c r="AV437" s="15"/>
      <c r="AW437" s="15"/>
      <c r="AX437" s="15"/>
      <c r="AY437" s="15"/>
      <c r="AZ437" s="15">
        <f t="shared" si="30"/>
        <v>9000000</v>
      </c>
      <c r="BA437" s="15">
        <f t="shared" si="31"/>
        <v>9000000</v>
      </c>
      <c r="BB437" t="str">
        <f t="shared" si="32"/>
        <v>OK</v>
      </c>
      <c r="BC437">
        <f t="shared" si="33"/>
        <v>2</v>
      </c>
    </row>
    <row r="438" spans="2:55" hidden="1">
      <c r="B438" t="s">
        <v>23</v>
      </c>
      <c r="C438" t="s">
        <v>454</v>
      </c>
      <c r="D438" t="s">
        <v>455</v>
      </c>
      <c r="E438" t="s">
        <v>5</v>
      </c>
      <c r="F438" s="17" t="s">
        <v>127</v>
      </c>
      <c r="G438">
        <v>3882</v>
      </c>
      <c r="H438">
        <v>20</v>
      </c>
      <c r="I438" s="15">
        <v>9000000</v>
      </c>
      <c r="J438" s="15">
        <v>450000</v>
      </c>
      <c r="K438">
        <v>20</v>
      </c>
      <c r="M438" t="s">
        <v>128</v>
      </c>
      <c r="N438" s="17" t="s">
        <v>129</v>
      </c>
      <c r="O438" t="s">
        <v>452</v>
      </c>
      <c r="P438" t="s">
        <v>449</v>
      </c>
      <c r="Q438" t="s">
        <v>64</v>
      </c>
      <c r="R438" t="s">
        <v>132</v>
      </c>
      <c r="S438">
        <v>1</v>
      </c>
      <c r="T438">
        <v>3882</v>
      </c>
      <c r="U438">
        <v>6</v>
      </c>
      <c r="V438" s="17">
        <v>3</v>
      </c>
      <c r="W438" t="s">
        <v>450</v>
      </c>
      <c r="Y438" s="14"/>
      <c r="AA438" s="14" t="s">
        <v>134</v>
      </c>
      <c r="AB438" s="14">
        <v>44615</v>
      </c>
      <c r="AC438">
        <v>21</v>
      </c>
      <c r="AD438" s="14">
        <v>44636</v>
      </c>
      <c r="AE438" s="14">
        <v>44641</v>
      </c>
      <c r="AF438">
        <v>25</v>
      </c>
      <c r="AG438" s="14">
        <v>44666</v>
      </c>
      <c r="AH438" s="14">
        <v>44683</v>
      </c>
      <c r="AI438">
        <v>20</v>
      </c>
      <c r="AJ438" s="14">
        <v>44703</v>
      </c>
      <c r="AK438" s="16">
        <v>10</v>
      </c>
      <c r="AL438" s="14">
        <v>45007</v>
      </c>
      <c r="AM438" s="14">
        <v>45067</v>
      </c>
      <c r="AN438" s="15"/>
      <c r="AO438" s="15"/>
      <c r="AP438" s="15"/>
      <c r="AQ438" s="15"/>
      <c r="AR438" s="15">
        <v>900000</v>
      </c>
      <c r="AS438" s="15"/>
      <c r="AT438" s="15"/>
      <c r="AU438" s="15">
        <v>8100000</v>
      </c>
      <c r="AV438" s="15"/>
      <c r="AW438" s="15"/>
      <c r="AX438" s="15"/>
      <c r="AY438" s="15"/>
      <c r="AZ438" s="15">
        <f t="shared" si="30"/>
        <v>9000000</v>
      </c>
      <c r="BA438" s="15">
        <f t="shared" si="31"/>
        <v>9000000</v>
      </c>
      <c r="BB438" t="str">
        <f t="shared" si="32"/>
        <v>OK</v>
      </c>
      <c r="BC438">
        <f t="shared" si="33"/>
        <v>2</v>
      </c>
    </row>
    <row r="439" spans="2:55" hidden="1">
      <c r="B439" t="s">
        <v>23</v>
      </c>
      <c r="C439" t="s">
        <v>456</v>
      </c>
      <c r="D439" t="s">
        <v>455</v>
      </c>
      <c r="E439" t="s">
        <v>5</v>
      </c>
      <c r="F439" s="17" t="s">
        <v>127</v>
      </c>
      <c r="G439">
        <v>3882</v>
      </c>
      <c r="H439">
        <v>15</v>
      </c>
      <c r="I439" s="15">
        <v>6754419</v>
      </c>
      <c r="J439" s="15">
        <v>450295</v>
      </c>
      <c r="K439">
        <v>15</v>
      </c>
      <c r="M439" t="s">
        <v>128</v>
      </c>
      <c r="N439" s="17" t="s">
        <v>129</v>
      </c>
      <c r="O439" t="s">
        <v>130</v>
      </c>
      <c r="P439" t="s">
        <v>449</v>
      </c>
      <c r="Q439" t="s">
        <v>64</v>
      </c>
      <c r="R439" t="s">
        <v>132</v>
      </c>
      <c r="S439">
        <v>1</v>
      </c>
      <c r="T439">
        <v>3882</v>
      </c>
      <c r="U439">
        <v>6</v>
      </c>
      <c r="V439" s="17">
        <v>3</v>
      </c>
      <c r="W439" t="s">
        <v>457</v>
      </c>
      <c r="Y439" s="14"/>
      <c r="AA439" s="14" t="s">
        <v>134</v>
      </c>
      <c r="AB439" s="14">
        <v>44615</v>
      </c>
      <c r="AC439">
        <v>21</v>
      </c>
      <c r="AD439" s="14">
        <v>44636</v>
      </c>
      <c r="AE439" s="14">
        <v>44641</v>
      </c>
      <c r="AF439">
        <v>25</v>
      </c>
      <c r="AG439" s="14">
        <v>44666</v>
      </c>
      <c r="AH439" s="14">
        <v>44683</v>
      </c>
      <c r="AI439">
        <v>20</v>
      </c>
      <c r="AJ439" s="14">
        <v>44703</v>
      </c>
      <c r="AK439" s="16">
        <v>10</v>
      </c>
      <c r="AL439" s="14">
        <v>45007</v>
      </c>
      <c r="AM439" s="14">
        <v>45067</v>
      </c>
      <c r="AN439" s="15"/>
      <c r="AO439" s="15"/>
      <c r="AP439" s="15"/>
      <c r="AQ439" s="15"/>
      <c r="AR439" s="15">
        <v>675442</v>
      </c>
      <c r="AS439" s="15"/>
      <c r="AT439" s="15"/>
      <c r="AU439" s="15">
        <v>6078977</v>
      </c>
      <c r="AV439" s="15"/>
      <c r="AW439" s="15"/>
      <c r="AX439" s="15"/>
      <c r="AY439" s="15"/>
      <c r="AZ439" s="15">
        <f t="shared" si="30"/>
        <v>6754419</v>
      </c>
      <c r="BA439" s="15">
        <f t="shared" si="31"/>
        <v>6754419</v>
      </c>
      <c r="BB439" t="str">
        <f t="shared" si="32"/>
        <v>OK</v>
      </c>
      <c r="BC439">
        <f t="shared" si="33"/>
        <v>2</v>
      </c>
    </row>
    <row r="440" spans="2:55" hidden="1">
      <c r="B440" t="s">
        <v>23</v>
      </c>
      <c r="C440" t="s">
        <v>458</v>
      </c>
      <c r="D440" t="s">
        <v>455</v>
      </c>
      <c r="E440" t="s">
        <v>5</v>
      </c>
      <c r="F440" t="s">
        <v>127</v>
      </c>
      <c r="G440">
        <v>3882</v>
      </c>
      <c r="H440">
        <v>15</v>
      </c>
      <c r="I440" s="15">
        <v>8190000</v>
      </c>
      <c r="J440" s="15">
        <v>546000</v>
      </c>
      <c r="K440">
        <v>15</v>
      </c>
      <c r="M440" t="s">
        <v>128</v>
      </c>
      <c r="N440" t="s">
        <v>129</v>
      </c>
      <c r="O440" t="s">
        <v>130</v>
      </c>
      <c r="P440" t="s">
        <v>449</v>
      </c>
      <c r="Q440" t="s">
        <v>64</v>
      </c>
      <c r="R440" t="s">
        <v>132</v>
      </c>
      <c r="S440">
        <v>1</v>
      </c>
      <c r="T440">
        <v>3882</v>
      </c>
      <c r="U440">
        <v>6</v>
      </c>
      <c r="V440" s="17">
        <v>3</v>
      </c>
      <c r="W440" t="s">
        <v>457</v>
      </c>
      <c r="Y440" s="14"/>
      <c r="AA440" s="14" t="s">
        <v>134</v>
      </c>
      <c r="AB440" s="14">
        <v>44615</v>
      </c>
      <c r="AC440">
        <v>21</v>
      </c>
      <c r="AD440" s="14">
        <v>44636</v>
      </c>
      <c r="AE440" s="14">
        <v>44641</v>
      </c>
      <c r="AF440">
        <v>25</v>
      </c>
      <c r="AG440" s="14">
        <v>44666</v>
      </c>
      <c r="AH440" s="14">
        <v>44683</v>
      </c>
      <c r="AI440">
        <v>20</v>
      </c>
      <c r="AJ440" s="14">
        <v>44703</v>
      </c>
      <c r="AK440" s="16">
        <v>10</v>
      </c>
      <c r="AL440" s="14">
        <v>45007</v>
      </c>
      <c r="AM440" s="14">
        <v>45067</v>
      </c>
      <c r="AN440" s="15"/>
      <c r="AO440" s="15"/>
      <c r="AP440" s="15"/>
      <c r="AQ440" s="15"/>
      <c r="AR440" s="15">
        <v>819000</v>
      </c>
      <c r="AS440" s="15"/>
      <c r="AT440" s="15"/>
      <c r="AU440" s="15">
        <v>7371000</v>
      </c>
      <c r="AV440" s="15"/>
      <c r="AW440" s="15"/>
      <c r="AX440" s="15"/>
      <c r="AY440" s="15"/>
      <c r="AZ440" s="15">
        <f t="shared" si="30"/>
        <v>8190000</v>
      </c>
      <c r="BA440" s="15">
        <f t="shared" si="31"/>
        <v>8190000</v>
      </c>
      <c r="BB440" t="str">
        <f t="shared" si="32"/>
        <v>OK</v>
      </c>
      <c r="BC440">
        <f t="shared" si="33"/>
        <v>2</v>
      </c>
    </row>
    <row r="441" spans="2:55" hidden="1">
      <c r="B441" t="s">
        <v>23</v>
      </c>
      <c r="C441" t="s">
        <v>459</v>
      </c>
      <c r="D441" t="s">
        <v>460</v>
      </c>
      <c r="E441" t="s">
        <v>5</v>
      </c>
      <c r="F441" t="s">
        <v>137</v>
      </c>
      <c r="G441">
        <v>3881</v>
      </c>
      <c r="H441">
        <v>20</v>
      </c>
      <c r="I441" s="15">
        <v>11600000</v>
      </c>
      <c r="J441" s="15">
        <v>580000</v>
      </c>
      <c r="K441">
        <v>20</v>
      </c>
      <c r="M441" t="s">
        <v>128</v>
      </c>
      <c r="N441" t="s">
        <v>129</v>
      </c>
      <c r="O441" t="s">
        <v>181</v>
      </c>
      <c r="P441" t="s">
        <v>461</v>
      </c>
      <c r="Q441" t="s">
        <v>64</v>
      </c>
      <c r="R441" t="s">
        <v>132</v>
      </c>
      <c r="S441">
        <v>1</v>
      </c>
      <c r="T441">
        <v>3881</v>
      </c>
      <c r="U441">
        <v>6</v>
      </c>
      <c r="V441" s="17">
        <v>4</v>
      </c>
      <c r="W441" t="s">
        <v>462</v>
      </c>
      <c r="Y441" s="14"/>
      <c r="AA441" s="14" t="s">
        <v>134</v>
      </c>
      <c r="AB441" s="14">
        <v>44620</v>
      </c>
      <c r="AC441">
        <v>21</v>
      </c>
      <c r="AD441" s="14">
        <v>44641</v>
      </c>
      <c r="AE441" s="14">
        <v>44643</v>
      </c>
      <c r="AF441">
        <v>25</v>
      </c>
      <c r="AG441" s="14">
        <v>44668</v>
      </c>
      <c r="AH441" s="14">
        <v>44685</v>
      </c>
      <c r="AI441">
        <v>20</v>
      </c>
      <c r="AJ441" s="14">
        <v>44705</v>
      </c>
      <c r="AK441" s="16">
        <v>10</v>
      </c>
      <c r="AL441" s="14">
        <v>45009</v>
      </c>
      <c r="AM441" s="14">
        <v>45069</v>
      </c>
      <c r="AN441" s="15"/>
      <c r="AO441" s="15"/>
      <c r="AP441" s="15"/>
      <c r="AQ441" s="15"/>
      <c r="AR441" s="15">
        <v>1160000</v>
      </c>
      <c r="AS441" s="15"/>
      <c r="AT441" s="15"/>
      <c r="AU441" s="15">
        <v>10440000</v>
      </c>
      <c r="AV441" s="15"/>
      <c r="AW441" s="15"/>
      <c r="AX441" s="15"/>
      <c r="AY441" s="15"/>
      <c r="AZ441" s="15">
        <f t="shared" si="30"/>
        <v>11600000</v>
      </c>
      <c r="BA441" s="15">
        <f t="shared" si="31"/>
        <v>11600000</v>
      </c>
      <c r="BB441" t="str">
        <f t="shared" si="32"/>
        <v>OK</v>
      </c>
      <c r="BC441">
        <f t="shared" si="33"/>
        <v>2</v>
      </c>
    </row>
    <row r="442" spans="2:55" hidden="1">
      <c r="B442" t="s">
        <v>23</v>
      </c>
      <c r="C442" t="s">
        <v>463</v>
      </c>
      <c r="D442" t="s">
        <v>460</v>
      </c>
      <c r="E442" t="s">
        <v>5</v>
      </c>
      <c r="F442" t="s">
        <v>137</v>
      </c>
      <c r="G442">
        <v>3881</v>
      </c>
      <c r="H442">
        <v>15</v>
      </c>
      <c r="I442" s="15">
        <v>8700000</v>
      </c>
      <c r="J442" s="15">
        <v>580000</v>
      </c>
      <c r="K442">
        <v>15</v>
      </c>
      <c r="M442" t="s">
        <v>128</v>
      </c>
      <c r="N442" t="s">
        <v>129</v>
      </c>
      <c r="O442" t="s">
        <v>452</v>
      </c>
      <c r="P442" t="s">
        <v>449</v>
      </c>
      <c r="Q442" t="s">
        <v>64</v>
      </c>
      <c r="R442" t="s">
        <v>132</v>
      </c>
      <c r="S442">
        <v>1</v>
      </c>
      <c r="T442">
        <v>3881</v>
      </c>
      <c r="U442">
        <v>6</v>
      </c>
      <c r="V442" s="17">
        <v>4</v>
      </c>
      <c r="W442" t="s">
        <v>462</v>
      </c>
      <c r="Y442" s="14"/>
      <c r="AA442" s="14" t="s">
        <v>134</v>
      </c>
      <c r="AB442" s="14">
        <v>44620</v>
      </c>
      <c r="AC442">
        <v>21</v>
      </c>
      <c r="AD442" s="14">
        <v>44641</v>
      </c>
      <c r="AE442" s="14">
        <v>44643</v>
      </c>
      <c r="AF442">
        <v>25</v>
      </c>
      <c r="AG442" s="14">
        <v>44668</v>
      </c>
      <c r="AH442" s="14">
        <v>44685</v>
      </c>
      <c r="AI442">
        <v>20</v>
      </c>
      <c r="AJ442" s="14">
        <v>44705</v>
      </c>
      <c r="AK442" s="16">
        <v>10</v>
      </c>
      <c r="AL442" s="14">
        <v>45009</v>
      </c>
      <c r="AM442" s="14">
        <v>45069</v>
      </c>
      <c r="AN442" s="15"/>
      <c r="AO442" s="15"/>
      <c r="AP442" s="15"/>
      <c r="AQ442" s="15"/>
      <c r="AR442" s="15">
        <v>870000</v>
      </c>
      <c r="AS442" s="15"/>
      <c r="AT442" s="15"/>
      <c r="AU442" s="15">
        <v>7830000</v>
      </c>
      <c r="AV442" s="15"/>
      <c r="AW442" s="15"/>
      <c r="AX442" s="15"/>
      <c r="AY442" s="15"/>
      <c r="AZ442" s="15">
        <f t="shared" si="30"/>
        <v>8700000</v>
      </c>
      <c r="BA442" s="15">
        <f t="shared" si="31"/>
        <v>8700000</v>
      </c>
      <c r="BB442" t="str">
        <f t="shared" si="32"/>
        <v>OK</v>
      </c>
      <c r="BC442">
        <f t="shared" si="33"/>
        <v>2</v>
      </c>
    </row>
    <row r="443" spans="2:55" hidden="1">
      <c r="B443" t="s">
        <v>23</v>
      </c>
      <c r="C443" t="s">
        <v>464</v>
      </c>
      <c r="D443" t="s">
        <v>460</v>
      </c>
      <c r="E443" t="s">
        <v>5</v>
      </c>
      <c r="F443" t="s">
        <v>137</v>
      </c>
      <c r="G443">
        <v>3881</v>
      </c>
      <c r="H443">
        <v>15</v>
      </c>
      <c r="I443" s="15">
        <v>8700000</v>
      </c>
      <c r="J443" s="15">
        <v>580000</v>
      </c>
      <c r="K443">
        <v>15</v>
      </c>
      <c r="M443" t="s">
        <v>128</v>
      </c>
      <c r="N443" t="s">
        <v>129</v>
      </c>
      <c r="O443" t="s">
        <v>130</v>
      </c>
      <c r="P443" t="s">
        <v>449</v>
      </c>
      <c r="Q443" t="s">
        <v>64</v>
      </c>
      <c r="R443" t="s">
        <v>132</v>
      </c>
      <c r="S443">
        <v>1</v>
      </c>
      <c r="T443">
        <v>3881</v>
      </c>
      <c r="U443">
        <v>6</v>
      </c>
      <c r="V443" s="17">
        <v>4</v>
      </c>
      <c r="W443" t="s">
        <v>462</v>
      </c>
      <c r="Y443" s="14"/>
      <c r="AA443" s="14" t="s">
        <v>134</v>
      </c>
      <c r="AB443" s="14">
        <v>44620</v>
      </c>
      <c r="AC443">
        <v>21</v>
      </c>
      <c r="AD443" s="14">
        <v>44641</v>
      </c>
      <c r="AE443" s="14">
        <v>44643</v>
      </c>
      <c r="AF443">
        <v>25</v>
      </c>
      <c r="AG443" s="14">
        <v>44668</v>
      </c>
      <c r="AH443" s="14">
        <v>44685</v>
      </c>
      <c r="AI443">
        <v>20</v>
      </c>
      <c r="AJ443" s="14">
        <v>44705</v>
      </c>
      <c r="AK443" s="16">
        <v>10</v>
      </c>
      <c r="AL443" s="14">
        <v>45009</v>
      </c>
      <c r="AM443" s="14">
        <v>45069</v>
      </c>
      <c r="AN443" s="15"/>
      <c r="AO443" s="15"/>
      <c r="AP443" s="15"/>
      <c r="AQ443" s="15"/>
      <c r="AR443" s="15">
        <v>870000</v>
      </c>
      <c r="AS443" s="15"/>
      <c r="AT443" s="15"/>
      <c r="AU443" s="15">
        <v>7830000</v>
      </c>
      <c r="AV443" s="15"/>
      <c r="AW443" s="15"/>
      <c r="AX443" s="15"/>
      <c r="AY443" s="15"/>
      <c r="AZ443" s="15">
        <f t="shared" si="30"/>
        <v>8700000</v>
      </c>
      <c r="BA443" s="15">
        <f t="shared" si="31"/>
        <v>8700000</v>
      </c>
      <c r="BB443" t="str">
        <f t="shared" si="32"/>
        <v>OK</v>
      </c>
      <c r="BC443">
        <f t="shared" si="33"/>
        <v>2</v>
      </c>
    </row>
    <row r="444" spans="2:55" hidden="1">
      <c r="B444" t="s">
        <v>23</v>
      </c>
      <c r="C444" t="s">
        <v>465</v>
      </c>
      <c r="D444" t="s">
        <v>466</v>
      </c>
      <c r="E444" t="s">
        <v>5</v>
      </c>
      <c r="F444" t="s">
        <v>137</v>
      </c>
      <c r="G444">
        <v>3881</v>
      </c>
      <c r="H444">
        <v>20</v>
      </c>
      <c r="I444" s="15">
        <v>11600000</v>
      </c>
      <c r="J444" s="15">
        <v>580000</v>
      </c>
      <c r="K444">
        <v>20</v>
      </c>
      <c r="M444" t="s">
        <v>128</v>
      </c>
      <c r="N444" t="s">
        <v>129</v>
      </c>
      <c r="O444" t="s">
        <v>130</v>
      </c>
      <c r="P444" t="s">
        <v>449</v>
      </c>
      <c r="Q444" t="s">
        <v>64</v>
      </c>
      <c r="R444" t="s">
        <v>132</v>
      </c>
      <c r="S444">
        <v>1</v>
      </c>
      <c r="T444">
        <v>3881</v>
      </c>
      <c r="U444">
        <v>6</v>
      </c>
      <c r="V444" s="17">
        <v>4</v>
      </c>
      <c r="W444" t="s">
        <v>462</v>
      </c>
      <c r="Y444" s="14"/>
      <c r="AA444" s="14" t="s">
        <v>134</v>
      </c>
      <c r="AB444" s="14">
        <v>44620</v>
      </c>
      <c r="AC444">
        <v>21</v>
      </c>
      <c r="AD444" s="14">
        <v>44641</v>
      </c>
      <c r="AE444" s="14">
        <v>44643</v>
      </c>
      <c r="AF444">
        <v>25</v>
      </c>
      <c r="AG444" s="14">
        <v>44668</v>
      </c>
      <c r="AH444" s="14">
        <v>44685</v>
      </c>
      <c r="AI444">
        <v>20</v>
      </c>
      <c r="AJ444" s="14">
        <v>44705</v>
      </c>
      <c r="AK444" s="16">
        <v>10</v>
      </c>
      <c r="AL444" s="14">
        <v>45009</v>
      </c>
      <c r="AM444" s="14">
        <v>45069</v>
      </c>
      <c r="AN444" s="15"/>
      <c r="AO444" s="15"/>
      <c r="AP444" s="15"/>
      <c r="AQ444" s="15"/>
      <c r="AR444" s="15">
        <v>1160000</v>
      </c>
      <c r="AS444" s="15"/>
      <c r="AT444" s="15"/>
      <c r="AU444" s="15">
        <v>10440000</v>
      </c>
      <c r="AV444" s="15"/>
      <c r="AW444" s="15"/>
      <c r="AX444" s="15"/>
      <c r="AY444" s="15"/>
      <c r="AZ444" s="15">
        <f t="shared" si="30"/>
        <v>11600000</v>
      </c>
      <c r="BA444" s="15">
        <f t="shared" si="31"/>
        <v>11600000</v>
      </c>
      <c r="BB444" t="str">
        <f t="shared" si="32"/>
        <v>OK</v>
      </c>
      <c r="BC444">
        <f t="shared" si="33"/>
        <v>2</v>
      </c>
    </row>
    <row r="445" spans="2:55" hidden="1">
      <c r="B445" t="s">
        <v>23</v>
      </c>
      <c r="C445" t="s">
        <v>467</v>
      </c>
      <c r="D445" t="s">
        <v>466</v>
      </c>
      <c r="E445" t="s">
        <v>5</v>
      </c>
      <c r="F445" t="s">
        <v>137</v>
      </c>
      <c r="G445">
        <v>3881</v>
      </c>
      <c r="H445">
        <v>20</v>
      </c>
      <c r="I445" s="15">
        <v>13360000</v>
      </c>
      <c r="J445" s="15">
        <v>668000</v>
      </c>
      <c r="K445">
        <v>20</v>
      </c>
      <c r="M445" t="s">
        <v>128</v>
      </c>
      <c r="N445" t="s">
        <v>129</v>
      </c>
      <c r="O445" t="s">
        <v>130</v>
      </c>
      <c r="P445" t="s">
        <v>449</v>
      </c>
      <c r="Q445" t="s">
        <v>64</v>
      </c>
      <c r="R445" t="s">
        <v>132</v>
      </c>
      <c r="S445">
        <v>1</v>
      </c>
      <c r="T445">
        <v>3881</v>
      </c>
      <c r="U445">
        <v>6</v>
      </c>
      <c r="V445" s="17">
        <v>4</v>
      </c>
      <c r="W445" t="s">
        <v>462</v>
      </c>
      <c r="Y445" s="14"/>
      <c r="AA445" s="14" t="s">
        <v>134</v>
      </c>
      <c r="AB445" s="14">
        <v>44620</v>
      </c>
      <c r="AC445">
        <v>21</v>
      </c>
      <c r="AD445" s="14">
        <v>44641</v>
      </c>
      <c r="AE445" s="14">
        <v>44643</v>
      </c>
      <c r="AF445">
        <v>25</v>
      </c>
      <c r="AG445" s="14">
        <v>44668</v>
      </c>
      <c r="AH445" s="14">
        <v>44685</v>
      </c>
      <c r="AI445">
        <v>20</v>
      </c>
      <c r="AJ445" s="14">
        <v>44705</v>
      </c>
      <c r="AK445" s="16">
        <v>10</v>
      </c>
      <c r="AL445" s="14">
        <v>45009</v>
      </c>
      <c r="AM445" s="14">
        <v>45069</v>
      </c>
      <c r="AN445" s="15"/>
      <c r="AO445" s="15"/>
      <c r="AP445" s="15"/>
      <c r="AQ445" s="15"/>
      <c r="AR445" s="15">
        <v>1336000</v>
      </c>
      <c r="AS445" s="15"/>
      <c r="AT445" s="15"/>
      <c r="AU445" s="15">
        <v>12024000</v>
      </c>
      <c r="AV445" s="15"/>
      <c r="AW445" s="15"/>
      <c r="AX445" s="15"/>
      <c r="AY445" s="15"/>
      <c r="AZ445" s="15">
        <f t="shared" si="30"/>
        <v>13360000</v>
      </c>
      <c r="BA445" s="15">
        <f t="shared" si="31"/>
        <v>13360000</v>
      </c>
      <c r="BB445" t="str">
        <f t="shared" si="32"/>
        <v>OK</v>
      </c>
      <c r="BC445">
        <f t="shared" si="33"/>
        <v>2</v>
      </c>
    </row>
    <row r="446" spans="2:55" hidden="1">
      <c r="B446" t="s">
        <v>23</v>
      </c>
      <c r="C446" t="s">
        <v>468</v>
      </c>
      <c r="D446" t="s">
        <v>466</v>
      </c>
      <c r="E446" t="s">
        <v>5</v>
      </c>
      <c r="F446" t="s">
        <v>137</v>
      </c>
      <c r="G446">
        <v>3881</v>
      </c>
      <c r="H446">
        <v>20</v>
      </c>
      <c r="I446" s="15">
        <v>13360000</v>
      </c>
      <c r="J446" s="15">
        <v>668000</v>
      </c>
      <c r="K446">
        <v>20</v>
      </c>
      <c r="M446" t="s">
        <v>128</v>
      </c>
      <c r="N446" t="s">
        <v>129</v>
      </c>
      <c r="O446" t="s">
        <v>130</v>
      </c>
      <c r="P446" t="s">
        <v>449</v>
      </c>
      <c r="Q446" t="s">
        <v>64</v>
      </c>
      <c r="R446" t="s">
        <v>132</v>
      </c>
      <c r="S446">
        <v>1</v>
      </c>
      <c r="T446">
        <v>3881</v>
      </c>
      <c r="U446">
        <v>6</v>
      </c>
      <c r="V446" s="17">
        <v>4</v>
      </c>
      <c r="W446" t="s">
        <v>462</v>
      </c>
      <c r="Y446" s="14"/>
      <c r="AA446" s="14" t="s">
        <v>134</v>
      </c>
      <c r="AB446" s="14">
        <v>44620</v>
      </c>
      <c r="AC446">
        <v>21</v>
      </c>
      <c r="AD446" s="14">
        <v>44641</v>
      </c>
      <c r="AE446" s="14">
        <v>44643</v>
      </c>
      <c r="AF446">
        <v>25</v>
      </c>
      <c r="AG446" s="14">
        <v>44668</v>
      </c>
      <c r="AH446" s="14">
        <v>44685</v>
      </c>
      <c r="AI446">
        <v>20</v>
      </c>
      <c r="AJ446" s="14">
        <v>44705</v>
      </c>
      <c r="AK446" s="16">
        <v>10</v>
      </c>
      <c r="AL446" s="14">
        <v>45009</v>
      </c>
      <c r="AM446" s="14">
        <v>45069</v>
      </c>
      <c r="AN446" s="15"/>
      <c r="AO446" s="15"/>
      <c r="AP446" s="15"/>
      <c r="AQ446" s="15"/>
      <c r="AR446" s="15">
        <v>1336000</v>
      </c>
      <c r="AS446" s="15"/>
      <c r="AT446" s="15"/>
      <c r="AU446" s="15">
        <v>12024000</v>
      </c>
      <c r="AV446" s="15"/>
      <c r="AW446" s="15"/>
      <c r="AX446" s="15"/>
      <c r="AY446" s="15"/>
      <c r="AZ446" s="15">
        <f t="shared" si="30"/>
        <v>13360000</v>
      </c>
      <c r="BA446" s="15">
        <f t="shared" si="31"/>
        <v>13360000</v>
      </c>
      <c r="BB446" t="str">
        <f t="shared" si="32"/>
        <v>OK</v>
      </c>
      <c r="BC446">
        <f t="shared" si="33"/>
        <v>2</v>
      </c>
    </row>
    <row r="447" spans="2:55" hidden="1">
      <c r="B447" t="s">
        <v>23</v>
      </c>
      <c r="C447" t="s">
        <v>170</v>
      </c>
      <c r="D447" t="s">
        <v>469</v>
      </c>
      <c r="E447" t="s">
        <v>140</v>
      </c>
      <c r="F447" t="s">
        <v>141</v>
      </c>
      <c r="G447">
        <v>3701</v>
      </c>
      <c r="H447">
        <v>4</v>
      </c>
      <c r="I447" s="15">
        <v>8352000</v>
      </c>
      <c r="J447" s="15">
        <v>2088000</v>
      </c>
      <c r="K447">
        <v>4</v>
      </c>
      <c r="M447" t="s">
        <v>128</v>
      </c>
      <c r="N447" t="s">
        <v>142</v>
      </c>
      <c r="O447" t="s">
        <v>130</v>
      </c>
      <c r="P447" t="s">
        <v>470</v>
      </c>
      <c r="Q447" t="s">
        <v>63</v>
      </c>
      <c r="R447" t="s">
        <v>132</v>
      </c>
      <c r="S447">
        <v>1</v>
      </c>
      <c r="T447">
        <v>3701</v>
      </c>
      <c r="U447">
        <v>6</v>
      </c>
      <c r="V447" s="17">
        <v>1</v>
      </c>
      <c r="W447" t="s">
        <v>471</v>
      </c>
      <c r="Y447" s="14"/>
      <c r="AA447" s="14" t="s">
        <v>134</v>
      </c>
      <c r="AB447" s="14">
        <v>44608</v>
      </c>
      <c r="AC447">
        <v>21</v>
      </c>
      <c r="AD447" s="14">
        <v>44629</v>
      </c>
      <c r="AE447" s="14">
        <v>44630</v>
      </c>
      <c r="AF447">
        <v>25</v>
      </c>
      <c r="AG447" s="14">
        <v>44655</v>
      </c>
      <c r="AH447" s="14">
        <v>44673</v>
      </c>
      <c r="AI447">
        <v>20</v>
      </c>
      <c r="AJ447" s="14">
        <v>44693</v>
      </c>
      <c r="AK447" s="16">
        <v>6</v>
      </c>
      <c r="AL447" s="14">
        <v>44877</v>
      </c>
      <c r="AM447" s="14">
        <v>44938</v>
      </c>
      <c r="AN447" s="15"/>
      <c r="AO447" s="15"/>
      <c r="AP447" s="15"/>
      <c r="AQ447" s="15">
        <v>8352000</v>
      </c>
      <c r="AR447" s="15"/>
      <c r="AS447" s="15"/>
      <c r="AT447" s="15"/>
      <c r="AU447" s="15"/>
      <c r="AV447" s="15"/>
      <c r="AW447" s="15"/>
      <c r="AX447" s="15"/>
      <c r="AY447" s="15"/>
      <c r="AZ447" s="15">
        <f t="shared" si="30"/>
        <v>8352000</v>
      </c>
      <c r="BA447" s="15">
        <f t="shared" si="31"/>
        <v>8352000</v>
      </c>
      <c r="BB447" t="str">
        <f t="shared" si="32"/>
        <v>OK</v>
      </c>
      <c r="BC447">
        <f t="shared" si="33"/>
        <v>1</v>
      </c>
    </row>
    <row r="448" spans="2:55" hidden="1">
      <c r="B448" t="s">
        <v>23</v>
      </c>
      <c r="C448" t="s">
        <v>472</v>
      </c>
      <c r="D448" t="s">
        <v>473</v>
      </c>
      <c r="E448" t="s">
        <v>6</v>
      </c>
      <c r="F448" t="s">
        <v>150</v>
      </c>
      <c r="G448">
        <v>7233</v>
      </c>
      <c r="H448">
        <v>1</v>
      </c>
      <c r="I448" s="15">
        <v>35700000</v>
      </c>
      <c r="J448" s="15">
        <v>35700000</v>
      </c>
      <c r="K448">
        <v>1</v>
      </c>
      <c r="M448" t="s">
        <v>151</v>
      </c>
      <c r="N448" t="s">
        <v>152</v>
      </c>
      <c r="O448" t="s">
        <v>130</v>
      </c>
      <c r="P448" t="s">
        <v>449</v>
      </c>
      <c r="Q448" t="s">
        <v>64</v>
      </c>
      <c r="R448" t="s">
        <v>132</v>
      </c>
      <c r="S448">
        <v>1</v>
      </c>
      <c r="T448">
        <v>7233</v>
      </c>
      <c r="U448">
        <v>6</v>
      </c>
      <c r="V448" s="17">
        <v>2</v>
      </c>
      <c r="W448" t="s">
        <v>474</v>
      </c>
      <c r="Y448" s="14"/>
      <c r="AA448" s="14" t="s">
        <v>134</v>
      </c>
      <c r="AB448" s="14">
        <v>44588</v>
      </c>
      <c r="AC448">
        <v>21</v>
      </c>
      <c r="AD448" s="14">
        <v>44609</v>
      </c>
      <c r="AE448" s="14">
        <v>44613</v>
      </c>
      <c r="AF448">
        <v>25</v>
      </c>
      <c r="AG448" s="14">
        <v>44638</v>
      </c>
      <c r="AH448" s="14">
        <v>44645</v>
      </c>
      <c r="AI448">
        <v>20</v>
      </c>
      <c r="AJ448" s="14">
        <v>44665</v>
      </c>
      <c r="AK448" s="16">
        <v>11</v>
      </c>
      <c r="AL448" s="14">
        <v>44999</v>
      </c>
      <c r="AM448" s="14">
        <v>45059</v>
      </c>
      <c r="AN448" s="15"/>
      <c r="AO448" s="15"/>
      <c r="AP448" s="15"/>
      <c r="AQ448" s="15">
        <v>3570000</v>
      </c>
      <c r="AR448" s="15"/>
      <c r="AS448" s="15">
        <v>32130000</v>
      </c>
      <c r="AT448" s="15"/>
      <c r="AU448" s="15"/>
      <c r="AV448" s="15"/>
      <c r="AW448" s="15"/>
      <c r="AX448" s="15"/>
      <c r="AY448" s="15"/>
      <c r="AZ448" s="15">
        <f t="shared" si="30"/>
        <v>35700000</v>
      </c>
      <c r="BA448" s="15">
        <f t="shared" si="31"/>
        <v>35700000</v>
      </c>
      <c r="BB448" t="str">
        <f t="shared" si="32"/>
        <v>OK</v>
      </c>
      <c r="BC448">
        <f t="shared" si="33"/>
        <v>2</v>
      </c>
    </row>
    <row r="449" spans="2:55" hidden="1">
      <c r="B449" t="s">
        <v>23</v>
      </c>
      <c r="C449" t="s">
        <v>454</v>
      </c>
      <c r="D449" t="s">
        <v>475</v>
      </c>
      <c r="E449" t="s">
        <v>7</v>
      </c>
      <c r="F449" t="s">
        <v>299</v>
      </c>
      <c r="G449">
        <v>8913</v>
      </c>
      <c r="H449">
        <v>22</v>
      </c>
      <c r="I449" s="15">
        <v>13992000</v>
      </c>
      <c r="J449" s="15">
        <v>636000</v>
      </c>
      <c r="L449">
        <v>22</v>
      </c>
      <c r="M449" t="s">
        <v>151</v>
      </c>
      <c r="N449" t="s">
        <v>157</v>
      </c>
      <c r="O449" t="s">
        <v>130</v>
      </c>
      <c r="P449" t="s">
        <v>476</v>
      </c>
      <c r="Q449" t="s">
        <v>66</v>
      </c>
      <c r="R449" t="s">
        <v>132</v>
      </c>
      <c r="S449">
        <v>1</v>
      </c>
      <c r="T449">
        <v>891301</v>
      </c>
      <c r="U449">
        <v>6</v>
      </c>
      <c r="V449" s="17">
        <v>1</v>
      </c>
      <c r="W449" t="s">
        <v>477</v>
      </c>
      <c r="Y449" s="14">
        <v>44636</v>
      </c>
      <c r="Z449" s="16">
        <v>23</v>
      </c>
      <c r="AA449" s="14">
        <v>44659</v>
      </c>
      <c r="AB449" s="14">
        <v>44588</v>
      </c>
      <c r="AC449">
        <v>20</v>
      </c>
      <c r="AD449" s="14">
        <v>44608</v>
      </c>
      <c r="AE449" s="14">
        <v>44613</v>
      </c>
      <c r="AF449">
        <v>21</v>
      </c>
      <c r="AG449" s="14">
        <v>44634</v>
      </c>
      <c r="AH449" s="14">
        <v>44641</v>
      </c>
      <c r="AI449">
        <v>20</v>
      </c>
      <c r="AJ449" s="14">
        <v>44661</v>
      </c>
      <c r="AK449" s="16">
        <v>8</v>
      </c>
      <c r="AL449" s="14">
        <v>44905</v>
      </c>
      <c r="AM449" s="14">
        <v>44965</v>
      </c>
      <c r="AN449" s="15"/>
      <c r="AO449" s="15"/>
      <c r="AP449" s="15"/>
      <c r="AQ449" s="15">
        <v>1399200</v>
      </c>
      <c r="AR449" s="15"/>
      <c r="AS449" s="15"/>
      <c r="AT449" s="15">
        <v>12592800</v>
      </c>
      <c r="AU449" s="15"/>
      <c r="AV449" s="15"/>
      <c r="AW449" s="15"/>
      <c r="AX449" s="15"/>
      <c r="AY449" s="15"/>
      <c r="AZ449" s="15">
        <f t="shared" si="30"/>
        <v>13992000</v>
      </c>
      <c r="BA449" s="15">
        <f t="shared" si="31"/>
        <v>13992000</v>
      </c>
      <c r="BB449" t="str">
        <f t="shared" si="32"/>
        <v>OK</v>
      </c>
      <c r="BC449">
        <f t="shared" si="33"/>
        <v>2</v>
      </c>
    </row>
    <row r="450" spans="2:55" hidden="1">
      <c r="B450" t="s">
        <v>23</v>
      </c>
      <c r="C450" t="s">
        <v>478</v>
      </c>
      <c r="D450" t="s">
        <v>475</v>
      </c>
      <c r="E450" t="s">
        <v>7</v>
      </c>
      <c r="F450" t="s">
        <v>299</v>
      </c>
      <c r="G450">
        <v>8913</v>
      </c>
      <c r="H450">
        <v>20</v>
      </c>
      <c r="I450" s="15">
        <v>12720000</v>
      </c>
      <c r="J450" s="15">
        <v>636000</v>
      </c>
      <c r="L450">
        <v>20</v>
      </c>
      <c r="M450" t="s">
        <v>151</v>
      </c>
      <c r="N450" t="s">
        <v>157</v>
      </c>
      <c r="O450" t="s">
        <v>130</v>
      </c>
      <c r="P450" t="s">
        <v>476</v>
      </c>
      <c r="Q450" t="s">
        <v>66</v>
      </c>
      <c r="R450" t="s">
        <v>132</v>
      </c>
      <c r="S450">
        <v>1</v>
      </c>
      <c r="T450">
        <v>891301</v>
      </c>
      <c r="U450">
        <v>6</v>
      </c>
      <c r="V450" s="17">
        <v>1</v>
      </c>
      <c r="W450" t="s">
        <v>477</v>
      </c>
      <c r="Y450" s="14">
        <v>44636</v>
      </c>
      <c r="Z450" s="16">
        <v>23</v>
      </c>
      <c r="AA450" s="14">
        <v>44659</v>
      </c>
      <c r="AB450" s="14">
        <v>44588</v>
      </c>
      <c r="AC450">
        <v>20</v>
      </c>
      <c r="AD450" s="14">
        <v>44608</v>
      </c>
      <c r="AE450" s="14">
        <v>44613</v>
      </c>
      <c r="AF450">
        <v>21</v>
      </c>
      <c r="AG450" s="14">
        <v>44634</v>
      </c>
      <c r="AH450" s="14">
        <v>44641</v>
      </c>
      <c r="AI450">
        <v>20</v>
      </c>
      <c r="AJ450" s="14">
        <v>44661</v>
      </c>
      <c r="AK450" s="16">
        <v>8</v>
      </c>
      <c r="AL450" s="14">
        <v>44905</v>
      </c>
      <c r="AM450" s="14">
        <v>44965</v>
      </c>
      <c r="AN450" s="15"/>
      <c r="AO450" s="15"/>
      <c r="AP450" s="15"/>
      <c r="AQ450" s="15">
        <v>1272000</v>
      </c>
      <c r="AR450" s="15"/>
      <c r="AS450" s="15"/>
      <c r="AT450" s="15">
        <v>11448000</v>
      </c>
      <c r="AU450" s="15"/>
      <c r="AV450" s="15"/>
      <c r="AW450" s="15"/>
      <c r="AX450" s="15"/>
      <c r="AY450" s="15"/>
      <c r="AZ450" s="15">
        <f t="shared" ref="AZ450:AZ513" si="35">IF((SUM(AN450:AY450)=0),"---",(SUM(AN450:AY450)))</f>
        <v>12720000</v>
      </c>
      <c r="BA450" s="15">
        <f t="shared" ref="BA450:BA513" si="36">I450</f>
        <v>12720000</v>
      </c>
      <c r="BB450" t="str">
        <f t="shared" ref="BB450:BB513" si="37">IF(OR(BA450="---",AZ450="---"),"---",IF(BA450-AZ450=0,"OK","REVISAR"))</f>
        <v>OK</v>
      </c>
      <c r="BC450">
        <f t="shared" ref="BC450:BC513" si="38">COUNT(AN450:AY450)</f>
        <v>2</v>
      </c>
    </row>
    <row r="451" spans="2:55" hidden="1">
      <c r="B451" t="s">
        <v>23</v>
      </c>
      <c r="C451" t="s">
        <v>170</v>
      </c>
      <c r="D451" t="s">
        <v>479</v>
      </c>
      <c r="E451" t="s">
        <v>8</v>
      </c>
      <c r="F451" t="s">
        <v>156</v>
      </c>
      <c r="G451">
        <v>4883</v>
      </c>
      <c r="H451">
        <v>30</v>
      </c>
      <c r="I451" s="15">
        <v>28500000</v>
      </c>
      <c r="J451" s="15">
        <v>950000</v>
      </c>
      <c r="K451">
        <v>30</v>
      </c>
      <c r="M451" t="s">
        <v>151</v>
      </c>
      <c r="N451" t="s">
        <v>157</v>
      </c>
      <c r="O451" t="s">
        <v>130</v>
      </c>
      <c r="P451" t="s">
        <v>480</v>
      </c>
      <c r="Q451" t="s">
        <v>64</v>
      </c>
      <c r="R451" t="s">
        <v>132</v>
      </c>
      <c r="S451">
        <v>1</v>
      </c>
      <c r="T451">
        <v>488301</v>
      </c>
      <c r="U451">
        <v>6</v>
      </c>
      <c r="V451" s="17">
        <v>1</v>
      </c>
      <c r="W451" t="s">
        <v>481</v>
      </c>
      <c r="Y451" s="14"/>
      <c r="AA451" s="14"/>
      <c r="AB451" s="14">
        <v>44588</v>
      </c>
      <c r="AC451">
        <v>20</v>
      </c>
      <c r="AD451" s="14">
        <v>44608</v>
      </c>
      <c r="AE451" s="14">
        <v>44613</v>
      </c>
      <c r="AF451">
        <v>21</v>
      </c>
      <c r="AG451" s="14">
        <v>44634</v>
      </c>
      <c r="AH451" s="14">
        <v>44641</v>
      </c>
      <c r="AI451">
        <v>20</v>
      </c>
      <c r="AJ451" s="14">
        <v>44661</v>
      </c>
      <c r="AK451" s="16">
        <v>8</v>
      </c>
      <c r="AL451" s="14">
        <v>44905</v>
      </c>
      <c r="AM451" s="14">
        <v>44965</v>
      </c>
      <c r="AN451" s="15"/>
      <c r="AO451" s="15"/>
      <c r="AP451" s="15"/>
      <c r="AQ451" s="15">
        <v>2850000</v>
      </c>
      <c r="AR451" s="15"/>
      <c r="AS451" s="15"/>
      <c r="AT451" s="15">
        <v>25650000</v>
      </c>
      <c r="AU451" s="15"/>
      <c r="AV451" s="15"/>
      <c r="AW451" s="15"/>
      <c r="AX451" s="15"/>
      <c r="AY451" s="15"/>
      <c r="AZ451" s="15">
        <f t="shared" si="35"/>
        <v>28500000</v>
      </c>
      <c r="BA451" s="15">
        <f t="shared" si="36"/>
        <v>28500000</v>
      </c>
      <c r="BB451" t="str">
        <f t="shared" si="37"/>
        <v>OK</v>
      </c>
      <c r="BC451">
        <f t="shared" si="38"/>
        <v>2</v>
      </c>
    </row>
    <row r="452" spans="2:55" hidden="1">
      <c r="B452" t="s">
        <v>23</v>
      </c>
      <c r="C452" t="s">
        <v>170</v>
      </c>
      <c r="D452" t="s">
        <v>479</v>
      </c>
      <c r="E452" t="s">
        <v>8</v>
      </c>
      <c r="F452" t="s">
        <v>156</v>
      </c>
      <c r="G452">
        <v>4883</v>
      </c>
      <c r="H452">
        <v>20</v>
      </c>
      <c r="I452" s="15">
        <v>19000000</v>
      </c>
      <c r="J452" s="15">
        <v>950000</v>
      </c>
      <c r="K452">
        <v>20</v>
      </c>
      <c r="M452" t="s">
        <v>151</v>
      </c>
      <c r="N452" t="s">
        <v>157</v>
      </c>
      <c r="O452" t="s">
        <v>130</v>
      </c>
      <c r="P452" t="s">
        <v>480</v>
      </c>
      <c r="Q452" t="s">
        <v>64</v>
      </c>
      <c r="R452" t="s">
        <v>132</v>
      </c>
      <c r="S452">
        <v>1</v>
      </c>
      <c r="T452">
        <v>488301</v>
      </c>
      <c r="U452">
        <v>6</v>
      </c>
      <c r="V452" s="17">
        <v>1</v>
      </c>
      <c r="W452" t="s">
        <v>481</v>
      </c>
      <c r="Y452" s="14"/>
      <c r="AA452" s="14"/>
      <c r="AB452" s="14">
        <v>44588</v>
      </c>
      <c r="AC452">
        <v>20</v>
      </c>
      <c r="AD452" s="14">
        <v>44608</v>
      </c>
      <c r="AE452" s="14">
        <v>44613</v>
      </c>
      <c r="AF452">
        <v>21</v>
      </c>
      <c r="AG452" s="14">
        <v>44634</v>
      </c>
      <c r="AH452" s="14">
        <v>44641</v>
      </c>
      <c r="AI452">
        <v>20</v>
      </c>
      <c r="AJ452" s="14">
        <v>44661</v>
      </c>
      <c r="AK452" s="16">
        <v>8</v>
      </c>
      <c r="AL452" s="14">
        <v>44905</v>
      </c>
      <c r="AM452" s="14">
        <v>44965</v>
      </c>
      <c r="AN452" s="15"/>
      <c r="AO452" s="15"/>
      <c r="AP452" s="15"/>
      <c r="AQ452" s="15">
        <v>1900000</v>
      </c>
      <c r="AR452" s="15"/>
      <c r="AS452" s="15"/>
      <c r="AT452" s="15">
        <v>17100000</v>
      </c>
      <c r="AU452" s="15"/>
      <c r="AV452" s="15"/>
      <c r="AW452" s="15"/>
      <c r="AX452" s="15"/>
      <c r="AY452" s="15"/>
      <c r="AZ452" s="15">
        <f t="shared" si="35"/>
        <v>19000000</v>
      </c>
      <c r="BA452" s="15">
        <f t="shared" si="36"/>
        <v>19000000</v>
      </c>
      <c r="BB452" t="str">
        <f t="shared" si="37"/>
        <v>OK</v>
      </c>
      <c r="BC452">
        <f t="shared" si="38"/>
        <v>2</v>
      </c>
    </row>
    <row r="453" spans="2:55" hidden="1">
      <c r="B453" t="s">
        <v>23</v>
      </c>
      <c r="C453" t="s">
        <v>170</v>
      </c>
      <c r="D453" t="s">
        <v>479</v>
      </c>
      <c r="E453" t="s">
        <v>8</v>
      </c>
      <c r="F453" t="s">
        <v>156</v>
      </c>
      <c r="G453">
        <v>4883</v>
      </c>
      <c r="H453">
        <v>10</v>
      </c>
      <c r="I453" s="15">
        <v>9500000</v>
      </c>
      <c r="J453" s="15">
        <v>950000</v>
      </c>
      <c r="K453">
        <v>10</v>
      </c>
      <c r="M453" t="s">
        <v>151</v>
      </c>
      <c r="N453" s="17" t="s">
        <v>157</v>
      </c>
      <c r="O453" t="s">
        <v>130</v>
      </c>
      <c r="P453" t="s">
        <v>480</v>
      </c>
      <c r="Q453" t="s">
        <v>64</v>
      </c>
      <c r="R453" t="s">
        <v>132</v>
      </c>
      <c r="S453">
        <v>1</v>
      </c>
      <c r="T453">
        <v>488301</v>
      </c>
      <c r="U453">
        <v>6</v>
      </c>
      <c r="V453" s="17">
        <v>1</v>
      </c>
      <c r="W453" t="s">
        <v>481</v>
      </c>
      <c r="Y453" s="14"/>
      <c r="AA453" s="14"/>
      <c r="AB453" s="14">
        <v>44588</v>
      </c>
      <c r="AC453">
        <v>20</v>
      </c>
      <c r="AD453" s="14">
        <v>44608</v>
      </c>
      <c r="AE453" s="14">
        <v>44613</v>
      </c>
      <c r="AF453">
        <v>21</v>
      </c>
      <c r="AG453" s="14">
        <v>44634</v>
      </c>
      <c r="AH453" s="14">
        <v>44641</v>
      </c>
      <c r="AI453">
        <v>20</v>
      </c>
      <c r="AJ453" s="14">
        <v>44661</v>
      </c>
      <c r="AK453" s="16">
        <v>8</v>
      </c>
      <c r="AL453" s="14">
        <v>44905</v>
      </c>
      <c r="AM453" s="14">
        <v>44965</v>
      </c>
      <c r="AN453" s="15"/>
      <c r="AO453" s="15"/>
      <c r="AP453" s="15"/>
      <c r="AQ453" s="15">
        <v>950000</v>
      </c>
      <c r="AR453" s="15"/>
      <c r="AS453" s="15"/>
      <c r="AT453" s="15">
        <v>8550000</v>
      </c>
      <c r="AU453" s="15"/>
      <c r="AV453" s="15"/>
      <c r="AW453" s="15"/>
      <c r="AX453" s="15"/>
      <c r="AY453" s="15"/>
      <c r="AZ453" s="15">
        <f t="shared" si="35"/>
        <v>9500000</v>
      </c>
      <c r="BA453" s="15">
        <f t="shared" si="36"/>
        <v>9500000</v>
      </c>
      <c r="BB453" t="str">
        <f t="shared" si="37"/>
        <v>OK</v>
      </c>
      <c r="BC453">
        <f t="shared" si="38"/>
        <v>2</v>
      </c>
    </row>
    <row r="454" spans="2:55" hidden="1">
      <c r="B454" t="s">
        <v>23</v>
      </c>
      <c r="C454" t="s">
        <v>463</v>
      </c>
      <c r="D454" t="s">
        <v>482</v>
      </c>
      <c r="E454" t="s">
        <v>8</v>
      </c>
      <c r="F454" t="s">
        <v>160</v>
      </c>
      <c r="G454">
        <v>4881</v>
      </c>
      <c r="H454">
        <v>10</v>
      </c>
      <c r="I454" s="15">
        <v>9000000</v>
      </c>
      <c r="J454" s="15">
        <v>900000</v>
      </c>
      <c r="K454">
        <v>10</v>
      </c>
      <c r="M454" t="s">
        <v>128</v>
      </c>
      <c r="N454" s="17" t="s">
        <v>157</v>
      </c>
      <c r="O454" t="s">
        <v>130</v>
      </c>
      <c r="P454" t="s">
        <v>483</v>
      </c>
      <c r="Q454" t="s">
        <v>66</v>
      </c>
      <c r="R454" t="s">
        <v>132</v>
      </c>
      <c r="S454">
        <v>1</v>
      </c>
      <c r="T454">
        <v>488101</v>
      </c>
      <c r="U454">
        <v>6</v>
      </c>
      <c r="V454" s="17">
        <v>3</v>
      </c>
      <c r="W454" t="s">
        <v>484</v>
      </c>
      <c r="Y454" s="14">
        <v>44636</v>
      </c>
      <c r="Z454" s="16">
        <v>23</v>
      </c>
      <c r="AA454" s="14">
        <v>44659</v>
      </c>
      <c r="AB454" s="14">
        <v>44615</v>
      </c>
      <c r="AC454">
        <v>22</v>
      </c>
      <c r="AD454" s="14">
        <v>44637</v>
      </c>
      <c r="AE454" s="14">
        <v>44641</v>
      </c>
      <c r="AF454">
        <v>21</v>
      </c>
      <c r="AG454" s="14">
        <v>44662</v>
      </c>
      <c r="AH454" s="14">
        <v>44676</v>
      </c>
      <c r="AI454">
        <v>20</v>
      </c>
      <c r="AJ454" s="14">
        <v>44696</v>
      </c>
      <c r="AK454" s="16">
        <v>8</v>
      </c>
      <c r="AL454" s="14">
        <v>44941</v>
      </c>
      <c r="AM454" s="14">
        <v>45001</v>
      </c>
      <c r="AN454" s="15"/>
      <c r="AO454" s="15"/>
      <c r="AP454" s="15"/>
      <c r="AQ454" s="15"/>
      <c r="AR454" s="15">
        <v>900000</v>
      </c>
      <c r="AS454" s="15"/>
      <c r="AT454" s="15"/>
      <c r="AU454" s="15">
        <v>8100000</v>
      </c>
      <c r="AV454" s="15"/>
      <c r="AW454" s="15"/>
      <c r="AX454" s="15"/>
      <c r="AY454" s="15"/>
      <c r="AZ454" s="15">
        <f t="shared" si="35"/>
        <v>9000000</v>
      </c>
      <c r="BA454" s="15">
        <f t="shared" si="36"/>
        <v>9000000</v>
      </c>
      <c r="BB454" t="str">
        <f t="shared" si="37"/>
        <v>OK</v>
      </c>
      <c r="BC454">
        <f t="shared" si="38"/>
        <v>2</v>
      </c>
    </row>
    <row r="455" spans="2:55" hidden="1">
      <c r="B455" t="s">
        <v>23</v>
      </c>
      <c r="C455" t="s">
        <v>447</v>
      </c>
      <c r="D455" t="s">
        <v>482</v>
      </c>
      <c r="E455" t="s">
        <v>8</v>
      </c>
      <c r="F455" t="s">
        <v>160</v>
      </c>
      <c r="G455">
        <v>4881</v>
      </c>
      <c r="H455">
        <v>10</v>
      </c>
      <c r="I455" s="15">
        <v>9000000</v>
      </c>
      <c r="J455" s="15">
        <v>900000</v>
      </c>
      <c r="K455">
        <v>10</v>
      </c>
      <c r="M455" t="s">
        <v>128</v>
      </c>
      <c r="N455" s="17" t="s">
        <v>157</v>
      </c>
      <c r="O455" t="s">
        <v>130</v>
      </c>
      <c r="P455" t="s">
        <v>483</v>
      </c>
      <c r="Q455" t="s">
        <v>66</v>
      </c>
      <c r="R455" t="s">
        <v>132</v>
      </c>
      <c r="S455">
        <v>1</v>
      </c>
      <c r="T455">
        <v>488101</v>
      </c>
      <c r="U455">
        <v>6</v>
      </c>
      <c r="V455" s="17">
        <v>3</v>
      </c>
      <c r="W455" t="s">
        <v>484</v>
      </c>
      <c r="Y455" s="14">
        <v>44636</v>
      </c>
      <c r="Z455" s="16">
        <v>23</v>
      </c>
      <c r="AA455" s="14">
        <v>44659</v>
      </c>
      <c r="AB455" s="14">
        <v>44615</v>
      </c>
      <c r="AC455">
        <v>22</v>
      </c>
      <c r="AD455" s="14">
        <v>44637</v>
      </c>
      <c r="AE455" s="14">
        <v>44641</v>
      </c>
      <c r="AF455">
        <v>21</v>
      </c>
      <c r="AG455" s="14">
        <v>44662</v>
      </c>
      <c r="AH455" s="14">
        <v>44676</v>
      </c>
      <c r="AI455">
        <v>20</v>
      </c>
      <c r="AJ455" s="14">
        <v>44696</v>
      </c>
      <c r="AK455" s="16">
        <v>8</v>
      </c>
      <c r="AL455" s="14">
        <v>44941</v>
      </c>
      <c r="AM455" s="14">
        <v>45001</v>
      </c>
      <c r="AN455" s="15"/>
      <c r="AO455" s="15"/>
      <c r="AP455" s="15"/>
      <c r="AQ455" s="15"/>
      <c r="AR455" s="15">
        <v>900000</v>
      </c>
      <c r="AS455" s="15"/>
      <c r="AT455" s="15"/>
      <c r="AU455" s="15">
        <v>8100000</v>
      </c>
      <c r="AV455" s="15"/>
      <c r="AW455" s="15"/>
      <c r="AX455" s="15"/>
      <c r="AY455" s="15"/>
      <c r="AZ455" s="15">
        <f t="shared" si="35"/>
        <v>9000000</v>
      </c>
      <c r="BA455" s="15">
        <f t="shared" si="36"/>
        <v>9000000</v>
      </c>
      <c r="BB455" t="str">
        <f t="shared" si="37"/>
        <v>OK</v>
      </c>
      <c r="BC455">
        <f t="shared" si="38"/>
        <v>2</v>
      </c>
    </row>
    <row r="456" spans="2:55" hidden="1">
      <c r="B456" t="s">
        <v>23</v>
      </c>
      <c r="C456" t="s">
        <v>485</v>
      </c>
      <c r="D456" t="s">
        <v>482</v>
      </c>
      <c r="E456" t="s">
        <v>8</v>
      </c>
      <c r="F456" t="s">
        <v>160</v>
      </c>
      <c r="G456">
        <v>4881</v>
      </c>
      <c r="H456">
        <v>10</v>
      </c>
      <c r="I456" s="15">
        <v>9000000</v>
      </c>
      <c r="J456" s="15">
        <v>900000</v>
      </c>
      <c r="K456">
        <v>10</v>
      </c>
      <c r="M456" t="s">
        <v>128</v>
      </c>
      <c r="N456" s="17" t="s">
        <v>157</v>
      </c>
      <c r="O456" t="s">
        <v>130</v>
      </c>
      <c r="P456" t="s">
        <v>483</v>
      </c>
      <c r="Q456" t="s">
        <v>66</v>
      </c>
      <c r="R456" t="s">
        <v>132</v>
      </c>
      <c r="S456">
        <v>1</v>
      </c>
      <c r="T456">
        <v>488101</v>
      </c>
      <c r="U456">
        <v>6</v>
      </c>
      <c r="V456" s="17">
        <v>3</v>
      </c>
      <c r="W456" t="s">
        <v>484</v>
      </c>
      <c r="Y456" s="14">
        <v>44636</v>
      </c>
      <c r="Z456" s="16">
        <v>23</v>
      </c>
      <c r="AA456" s="14">
        <v>44659</v>
      </c>
      <c r="AB456" s="14">
        <v>44615</v>
      </c>
      <c r="AC456">
        <v>22</v>
      </c>
      <c r="AD456" s="14">
        <v>44637</v>
      </c>
      <c r="AE456" s="14">
        <v>44641</v>
      </c>
      <c r="AF456">
        <v>21</v>
      </c>
      <c r="AG456" s="14">
        <v>44662</v>
      </c>
      <c r="AH456" s="14">
        <v>44676</v>
      </c>
      <c r="AI456">
        <v>20</v>
      </c>
      <c r="AJ456" s="14">
        <v>44696</v>
      </c>
      <c r="AK456" s="16">
        <v>8</v>
      </c>
      <c r="AL456" s="14">
        <v>44941</v>
      </c>
      <c r="AM456" s="14">
        <v>45001</v>
      </c>
      <c r="AN456" s="15"/>
      <c r="AO456" s="15"/>
      <c r="AP456" s="15"/>
      <c r="AQ456" s="15"/>
      <c r="AR456" s="15">
        <v>900000</v>
      </c>
      <c r="AS456" s="15"/>
      <c r="AT456" s="15"/>
      <c r="AU456" s="15">
        <v>8100000</v>
      </c>
      <c r="AV456" s="15"/>
      <c r="AW456" s="15"/>
      <c r="AX456" s="15"/>
      <c r="AY456" s="15"/>
      <c r="AZ456" s="15">
        <f t="shared" si="35"/>
        <v>9000000</v>
      </c>
      <c r="BA456" s="15">
        <f t="shared" si="36"/>
        <v>9000000</v>
      </c>
      <c r="BB456" t="str">
        <f t="shared" si="37"/>
        <v>OK</v>
      </c>
      <c r="BC456">
        <f t="shared" si="38"/>
        <v>2</v>
      </c>
    </row>
    <row r="457" spans="2:55" hidden="1">
      <c r="B457" t="s">
        <v>23</v>
      </c>
      <c r="C457" t="s">
        <v>459</v>
      </c>
      <c r="D457" t="s">
        <v>486</v>
      </c>
      <c r="E457" t="s">
        <v>8</v>
      </c>
      <c r="F457" t="s">
        <v>160</v>
      </c>
      <c r="G457">
        <v>4881</v>
      </c>
      <c r="H457">
        <v>30</v>
      </c>
      <c r="I457" s="15">
        <v>27000000</v>
      </c>
      <c r="J457" s="15">
        <v>900000</v>
      </c>
      <c r="K457">
        <v>30</v>
      </c>
      <c r="M457" t="s">
        <v>128</v>
      </c>
      <c r="N457" s="17" t="s">
        <v>157</v>
      </c>
      <c r="O457" t="s">
        <v>130</v>
      </c>
      <c r="P457" t="s">
        <v>483</v>
      </c>
      <c r="Q457" t="s">
        <v>66</v>
      </c>
      <c r="R457" t="s">
        <v>132</v>
      </c>
      <c r="S457">
        <v>1</v>
      </c>
      <c r="T457">
        <v>488101</v>
      </c>
      <c r="U457">
        <v>6</v>
      </c>
      <c r="V457" s="17">
        <v>3</v>
      </c>
      <c r="W457" t="s">
        <v>484</v>
      </c>
      <c r="Y457" s="14">
        <v>44636</v>
      </c>
      <c r="Z457" s="16">
        <v>23</v>
      </c>
      <c r="AA457" s="14">
        <v>44659</v>
      </c>
      <c r="AB457" s="14">
        <v>44615</v>
      </c>
      <c r="AC457">
        <v>22</v>
      </c>
      <c r="AD457" s="14">
        <v>44637</v>
      </c>
      <c r="AE457" s="14">
        <v>44641</v>
      </c>
      <c r="AF457">
        <v>21</v>
      </c>
      <c r="AG457" s="14">
        <v>44662</v>
      </c>
      <c r="AH457" s="14">
        <v>44676</v>
      </c>
      <c r="AI457">
        <v>20</v>
      </c>
      <c r="AJ457" s="14">
        <v>44696</v>
      </c>
      <c r="AK457" s="16">
        <v>8</v>
      </c>
      <c r="AL457" s="14">
        <v>44941</v>
      </c>
      <c r="AM457" s="14">
        <v>45001</v>
      </c>
      <c r="AN457" s="15"/>
      <c r="AO457" s="15"/>
      <c r="AP457" s="15"/>
      <c r="AQ457" s="15"/>
      <c r="AR457" s="15">
        <v>2700000</v>
      </c>
      <c r="AS457" s="15"/>
      <c r="AT457" s="15"/>
      <c r="AU457" s="15">
        <v>24300000</v>
      </c>
      <c r="AV457" s="15"/>
      <c r="AW457" s="15"/>
      <c r="AX457" s="15"/>
      <c r="AY457" s="15"/>
      <c r="AZ457" s="15">
        <f t="shared" si="35"/>
        <v>27000000</v>
      </c>
      <c r="BA457" s="15">
        <f t="shared" si="36"/>
        <v>27000000</v>
      </c>
      <c r="BB457" t="str">
        <f t="shared" si="37"/>
        <v>OK</v>
      </c>
      <c r="BC457">
        <f t="shared" si="38"/>
        <v>2</v>
      </c>
    </row>
    <row r="458" spans="2:55" hidden="1">
      <c r="B458" t="s">
        <v>23</v>
      </c>
      <c r="C458" t="s">
        <v>451</v>
      </c>
      <c r="D458" t="s">
        <v>486</v>
      </c>
      <c r="E458" t="s">
        <v>8</v>
      </c>
      <c r="F458" t="s">
        <v>160</v>
      </c>
      <c r="G458">
        <v>4881</v>
      </c>
      <c r="H458">
        <v>15</v>
      </c>
      <c r="I458" s="15">
        <v>13500000</v>
      </c>
      <c r="J458" s="15">
        <v>900000</v>
      </c>
      <c r="K458">
        <v>15</v>
      </c>
      <c r="M458" t="s">
        <v>128</v>
      </c>
      <c r="N458" s="17" t="s">
        <v>157</v>
      </c>
      <c r="O458" t="s">
        <v>130</v>
      </c>
      <c r="P458" t="s">
        <v>483</v>
      </c>
      <c r="Q458" t="s">
        <v>66</v>
      </c>
      <c r="R458" t="s">
        <v>132</v>
      </c>
      <c r="S458">
        <v>1</v>
      </c>
      <c r="T458">
        <v>488101</v>
      </c>
      <c r="U458">
        <v>6</v>
      </c>
      <c r="V458" s="17">
        <v>3</v>
      </c>
      <c r="W458" t="s">
        <v>484</v>
      </c>
      <c r="Y458" s="14">
        <v>44636</v>
      </c>
      <c r="Z458" s="16">
        <v>23</v>
      </c>
      <c r="AA458" s="14">
        <v>44659</v>
      </c>
      <c r="AB458" s="14">
        <v>44615</v>
      </c>
      <c r="AC458">
        <v>22</v>
      </c>
      <c r="AD458" s="14">
        <v>44637</v>
      </c>
      <c r="AE458" s="14">
        <v>44641</v>
      </c>
      <c r="AF458">
        <v>21</v>
      </c>
      <c r="AG458" s="14">
        <v>44662</v>
      </c>
      <c r="AH458" s="14">
        <v>44676</v>
      </c>
      <c r="AI458">
        <v>20</v>
      </c>
      <c r="AJ458" s="14">
        <v>44696</v>
      </c>
      <c r="AK458" s="16">
        <v>8</v>
      </c>
      <c r="AL458" s="14">
        <v>44941</v>
      </c>
      <c r="AM458" s="14">
        <v>45001</v>
      </c>
      <c r="AN458" s="15"/>
      <c r="AO458" s="15"/>
      <c r="AP458" s="15"/>
      <c r="AQ458" s="15"/>
      <c r="AR458" s="15">
        <v>1350000</v>
      </c>
      <c r="AS458" s="15"/>
      <c r="AT458" s="15"/>
      <c r="AU458" s="15">
        <v>12150000</v>
      </c>
      <c r="AV458" s="15"/>
      <c r="AW458" s="15"/>
      <c r="AX458" s="15"/>
      <c r="AY458" s="15"/>
      <c r="AZ458" s="15">
        <f t="shared" si="35"/>
        <v>13500000</v>
      </c>
      <c r="BA458" s="15">
        <f t="shared" si="36"/>
        <v>13500000</v>
      </c>
      <c r="BB458" t="str">
        <f t="shared" si="37"/>
        <v>OK</v>
      </c>
      <c r="BC458">
        <f t="shared" si="38"/>
        <v>2</v>
      </c>
    </row>
    <row r="459" spans="2:55" hidden="1">
      <c r="B459" t="s">
        <v>23</v>
      </c>
      <c r="C459" t="s">
        <v>487</v>
      </c>
      <c r="D459" t="s">
        <v>488</v>
      </c>
      <c r="E459" t="s">
        <v>8</v>
      </c>
      <c r="F459" t="s">
        <v>160</v>
      </c>
      <c r="G459">
        <v>4881</v>
      </c>
      <c r="H459">
        <v>10</v>
      </c>
      <c r="I459" s="15">
        <v>9000000</v>
      </c>
      <c r="J459" s="15">
        <v>900000</v>
      </c>
      <c r="K459">
        <v>10</v>
      </c>
      <c r="M459" t="s">
        <v>128</v>
      </c>
      <c r="N459" s="17" t="s">
        <v>157</v>
      </c>
      <c r="O459" t="s">
        <v>130</v>
      </c>
      <c r="P459" t="s">
        <v>483</v>
      </c>
      <c r="Q459" t="s">
        <v>66</v>
      </c>
      <c r="R459" t="s">
        <v>132</v>
      </c>
      <c r="S459">
        <v>1</v>
      </c>
      <c r="T459">
        <v>488101</v>
      </c>
      <c r="U459">
        <v>6</v>
      </c>
      <c r="V459" s="17">
        <v>3</v>
      </c>
      <c r="W459" t="s">
        <v>484</v>
      </c>
      <c r="Y459" s="14">
        <v>44636</v>
      </c>
      <c r="Z459" s="16">
        <v>23</v>
      </c>
      <c r="AA459" s="14">
        <v>44659</v>
      </c>
      <c r="AB459" s="14">
        <v>44615</v>
      </c>
      <c r="AC459">
        <v>22</v>
      </c>
      <c r="AD459" s="14">
        <v>44637</v>
      </c>
      <c r="AE459" s="14">
        <v>44641</v>
      </c>
      <c r="AF459">
        <v>21</v>
      </c>
      <c r="AG459" s="14">
        <v>44662</v>
      </c>
      <c r="AH459" s="14">
        <v>44676</v>
      </c>
      <c r="AI459">
        <v>20</v>
      </c>
      <c r="AJ459" s="14">
        <v>44696</v>
      </c>
      <c r="AK459" s="16">
        <v>8</v>
      </c>
      <c r="AL459" s="14">
        <v>44941</v>
      </c>
      <c r="AM459" s="14">
        <v>45001</v>
      </c>
      <c r="AN459" s="15"/>
      <c r="AO459" s="15"/>
      <c r="AP459" s="15"/>
      <c r="AQ459" s="15"/>
      <c r="AR459" s="15">
        <v>900000</v>
      </c>
      <c r="AS459" s="15"/>
      <c r="AT459" s="15"/>
      <c r="AU459" s="15">
        <v>8100000</v>
      </c>
      <c r="AV459" s="15"/>
      <c r="AW459" s="15"/>
      <c r="AX459" s="15"/>
      <c r="AY459" s="15"/>
      <c r="AZ459" s="15">
        <f t="shared" si="35"/>
        <v>9000000</v>
      </c>
      <c r="BA459" s="15">
        <f t="shared" si="36"/>
        <v>9000000</v>
      </c>
      <c r="BB459" t="str">
        <f t="shared" si="37"/>
        <v>OK</v>
      </c>
      <c r="BC459">
        <f t="shared" si="38"/>
        <v>2</v>
      </c>
    </row>
    <row r="460" spans="2:55" hidden="1">
      <c r="B460" t="s">
        <v>23</v>
      </c>
      <c r="C460" t="s">
        <v>489</v>
      </c>
      <c r="D460" t="s">
        <v>488</v>
      </c>
      <c r="E460" t="s">
        <v>8</v>
      </c>
      <c r="F460" t="s">
        <v>160</v>
      </c>
      <c r="G460">
        <v>4881</v>
      </c>
      <c r="H460">
        <v>10</v>
      </c>
      <c r="I460" s="15">
        <v>9000000</v>
      </c>
      <c r="J460" s="15">
        <v>900000</v>
      </c>
      <c r="K460">
        <v>10</v>
      </c>
      <c r="M460" t="s">
        <v>128</v>
      </c>
      <c r="N460" s="17" t="s">
        <v>157</v>
      </c>
      <c r="O460" t="s">
        <v>130</v>
      </c>
      <c r="P460" t="s">
        <v>483</v>
      </c>
      <c r="Q460" t="s">
        <v>66</v>
      </c>
      <c r="R460" t="s">
        <v>132</v>
      </c>
      <c r="S460">
        <v>1</v>
      </c>
      <c r="T460">
        <v>488101</v>
      </c>
      <c r="U460">
        <v>6</v>
      </c>
      <c r="V460" s="17">
        <v>3</v>
      </c>
      <c r="W460" t="s">
        <v>484</v>
      </c>
      <c r="Y460" s="14">
        <v>44636</v>
      </c>
      <c r="Z460" s="16">
        <v>23</v>
      </c>
      <c r="AA460" s="14">
        <v>44659</v>
      </c>
      <c r="AB460" s="14">
        <v>44615</v>
      </c>
      <c r="AC460">
        <v>22</v>
      </c>
      <c r="AD460" s="14">
        <v>44637</v>
      </c>
      <c r="AE460" s="14">
        <v>44641</v>
      </c>
      <c r="AF460">
        <v>21</v>
      </c>
      <c r="AG460" s="14">
        <v>44662</v>
      </c>
      <c r="AH460" s="14">
        <v>44676</v>
      </c>
      <c r="AI460">
        <v>20</v>
      </c>
      <c r="AJ460" s="14">
        <v>44696</v>
      </c>
      <c r="AK460" s="16">
        <v>8</v>
      </c>
      <c r="AL460" s="14">
        <v>44941</v>
      </c>
      <c r="AM460" s="14">
        <v>45001</v>
      </c>
      <c r="AN460" s="15"/>
      <c r="AO460" s="15"/>
      <c r="AP460" s="15"/>
      <c r="AQ460" s="15"/>
      <c r="AR460" s="15">
        <v>900000</v>
      </c>
      <c r="AS460" s="15"/>
      <c r="AT460" s="15"/>
      <c r="AU460" s="15">
        <v>8100000</v>
      </c>
      <c r="AV460" s="15"/>
      <c r="AW460" s="15"/>
      <c r="AX460" s="15"/>
      <c r="AY460" s="15"/>
      <c r="AZ460" s="15">
        <f t="shared" si="35"/>
        <v>9000000</v>
      </c>
      <c r="BA460" s="15">
        <f t="shared" si="36"/>
        <v>9000000</v>
      </c>
      <c r="BB460" t="str">
        <f t="shared" si="37"/>
        <v>OK</v>
      </c>
      <c r="BC460">
        <f t="shared" si="38"/>
        <v>2</v>
      </c>
    </row>
    <row r="461" spans="2:55" hidden="1">
      <c r="B461" t="s">
        <v>23</v>
      </c>
      <c r="C461" t="s">
        <v>453</v>
      </c>
      <c r="D461" t="s">
        <v>488</v>
      </c>
      <c r="E461" t="s">
        <v>8</v>
      </c>
      <c r="F461" t="s">
        <v>160</v>
      </c>
      <c r="G461">
        <v>4881</v>
      </c>
      <c r="H461">
        <v>15</v>
      </c>
      <c r="I461" s="15">
        <v>13500000</v>
      </c>
      <c r="J461" s="15">
        <v>900000</v>
      </c>
      <c r="K461">
        <v>15</v>
      </c>
      <c r="M461" t="s">
        <v>128</v>
      </c>
      <c r="N461" s="17" t="s">
        <v>157</v>
      </c>
      <c r="O461" t="s">
        <v>130</v>
      </c>
      <c r="P461" t="s">
        <v>483</v>
      </c>
      <c r="Q461" t="s">
        <v>66</v>
      </c>
      <c r="R461" t="s">
        <v>132</v>
      </c>
      <c r="S461">
        <v>1</v>
      </c>
      <c r="T461">
        <v>488101</v>
      </c>
      <c r="U461">
        <v>6</v>
      </c>
      <c r="V461" s="17">
        <v>3</v>
      </c>
      <c r="W461" t="s">
        <v>484</v>
      </c>
      <c r="Y461" s="14">
        <v>44636</v>
      </c>
      <c r="Z461" s="16">
        <v>23</v>
      </c>
      <c r="AA461" s="14">
        <v>44659</v>
      </c>
      <c r="AB461" s="14">
        <v>44615</v>
      </c>
      <c r="AC461">
        <v>22</v>
      </c>
      <c r="AD461" s="14">
        <v>44637</v>
      </c>
      <c r="AE461" s="14">
        <v>44641</v>
      </c>
      <c r="AF461">
        <v>21</v>
      </c>
      <c r="AG461" s="14">
        <v>44662</v>
      </c>
      <c r="AH461" s="14">
        <v>44676</v>
      </c>
      <c r="AI461">
        <v>20</v>
      </c>
      <c r="AJ461" s="14">
        <v>44696</v>
      </c>
      <c r="AK461" s="16">
        <v>8</v>
      </c>
      <c r="AL461" s="14">
        <v>44941</v>
      </c>
      <c r="AM461" s="14">
        <v>45001</v>
      </c>
      <c r="AN461" s="15"/>
      <c r="AO461" s="15"/>
      <c r="AP461" s="15"/>
      <c r="AQ461" s="15"/>
      <c r="AR461" s="15">
        <v>1350000</v>
      </c>
      <c r="AS461" s="15"/>
      <c r="AT461" s="15"/>
      <c r="AU461" s="15">
        <v>12150000</v>
      </c>
      <c r="AV461" s="15"/>
      <c r="AW461" s="15"/>
      <c r="AX461" s="15"/>
      <c r="AY461" s="15"/>
      <c r="AZ461" s="15">
        <f t="shared" si="35"/>
        <v>13500000</v>
      </c>
      <c r="BA461" s="15">
        <f t="shared" si="36"/>
        <v>13500000</v>
      </c>
      <c r="BB461" t="str">
        <f t="shared" si="37"/>
        <v>OK</v>
      </c>
      <c r="BC461">
        <f t="shared" si="38"/>
        <v>2</v>
      </c>
    </row>
    <row r="462" spans="2:55" hidden="1">
      <c r="B462" t="s">
        <v>23</v>
      </c>
      <c r="C462" t="s">
        <v>490</v>
      </c>
      <c r="D462" t="s">
        <v>488</v>
      </c>
      <c r="E462" t="s">
        <v>8</v>
      </c>
      <c r="F462" t="s">
        <v>160</v>
      </c>
      <c r="G462">
        <v>4881</v>
      </c>
      <c r="H462">
        <v>10</v>
      </c>
      <c r="I462" s="15">
        <v>9000000</v>
      </c>
      <c r="J462" s="15">
        <v>900000</v>
      </c>
      <c r="K462">
        <v>10</v>
      </c>
      <c r="M462" t="s">
        <v>128</v>
      </c>
      <c r="N462" s="17" t="s">
        <v>157</v>
      </c>
      <c r="O462" t="s">
        <v>130</v>
      </c>
      <c r="P462" t="s">
        <v>483</v>
      </c>
      <c r="Q462" t="s">
        <v>66</v>
      </c>
      <c r="R462" t="s">
        <v>132</v>
      </c>
      <c r="S462">
        <v>1</v>
      </c>
      <c r="T462">
        <v>488101</v>
      </c>
      <c r="U462">
        <v>6</v>
      </c>
      <c r="V462" s="17">
        <v>3</v>
      </c>
      <c r="W462" t="s">
        <v>484</v>
      </c>
      <c r="Y462" s="14">
        <v>44636</v>
      </c>
      <c r="Z462" s="16">
        <v>23</v>
      </c>
      <c r="AA462" s="14">
        <v>44659</v>
      </c>
      <c r="AB462" s="14">
        <v>44615</v>
      </c>
      <c r="AC462">
        <v>22</v>
      </c>
      <c r="AD462" s="14">
        <v>44637</v>
      </c>
      <c r="AE462" s="14">
        <v>44641</v>
      </c>
      <c r="AF462">
        <v>21</v>
      </c>
      <c r="AG462" s="14">
        <v>44662</v>
      </c>
      <c r="AH462" s="14">
        <v>44676</v>
      </c>
      <c r="AI462">
        <v>20</v>
      </c>
      <c r="AJ462" s="14">
        <v>44696</v>
      </c>
      <c r="AK462" s="16">
        <v>8</v>
      </c>
      <c r="AL462" s="14">
        <v>44941</v>
      </c>
      <c r="AM462" s="14">
        <v>45001</v>
      </c>
      <c r="AN462" s="15"/>
      <c r="AO462" s="15"/>
      <c r="AP462" s="15"/>
      <c r="AQ462" s="15"/>
      <c r="AR462" s="15">
        <v>900000</v>
      </c>
      <c r="AS462" s="15"/>
      <c r="AT462" s="15"/>
      <c r="AU462" s="15">
        <v>8100000</v>
      </c>
      <c r="AV462" s="15"/>
      <c r="AW462" s="15"/>
      <c r="AX462" s="15"/>
      <c r="AY462" s="15"/>
      <c r="AZ462" s="15">
        <f t="shared" si="35"/>
        <v>9000000</v>
      </c>
      <c r="BA462" s="15">
        <f t="shared" si="36"/>
        <v>9000000</v>
      </c>
      <c r="BB462" t="str">
        <f t="shared" si="37"/>
        <v>OK</v>
      </c>
      <c r="BC462">
        <f t="shared" si="38"/>
        <v>2</v>
      </c>
    </row>
    <row r="463" spans="2:55" hidden="1">
      <c r="B463" t="s">
        <v>23</v>
      </c>
      <c r="C463" t="s">
        <v>491</v>
      </c>
      <c r="D463" t="s">
        <v>492</v>
      </c>
      <c r="E463" t="s">
        <v>8</v>
      </c>
      <c r="F463" t="s">
        <v>160</v>
      </c>
      <c r="G463">
        <v>4881</v>
      </c>
      <c r="H463">
        <v>10</v>
      </c>
      <c r="I463" s="15">
        <v>9000000</v>
      </c>
      <c r="J463" s="15">
        <v>900000</v>
      </c>
      <c r="K463">
        <v>10</v>
      </c>
      <c r="M463" t="s">
        <v>128</v>
      </c>
      <c r="N463" s="17" t="s">
        <v>157</v>
      </c>
      <c r="O463" t="s">
        <v>130</v>
      </c>
      <c r="P463" t="s">
        <v>483</v>
      </c>
      <c r="Q463" t="s">
        <v>66</v>
      </c>
      <c r="R463" t="s">
        <v>132</v>
      </c>
      <c r="S463">
        <v>1</v>
      </c>
      <c r="T463">
        <v>488101</v>
      </c>
      <c r="U463">
        <v>6</v>
      </c>
      <c r="V463" s="17">
        <v>3</v>
      </c>
      <c r="W463" t="s">
        <v>484</v>
      </c>
      <c r="Y463" s="14">
        <v>44636</v>
      </c>
      <c r="Z463" s="16">
        <v>23</v>
      </c>
      <c r="AA463" s="14">
        <v>44659</v>
      </c>
      <c r="AB463" s="14">
        <v>44615</v>
      </c>
      <c r="AC463">
        <v>22</v>
      </c>
      <c r="AD463" s="14">
        <v>44637</v>
      </c>
      <c r="AE463" s="14">
        <v>44641</v>
      </c>
      <c r="AF463">
        <v>21</v>
      </c>
      <c r="AG463" s="14">
        <v>44662</v>
      </c>
      <c r="AH463" s="14">
        <v>44676</v>
      </c>
      <c r="AI463">
        <v>20</v>
      </c>
      <c r="AJ463" s="14">
        <v>44696</v>
      </c>
      <c r="AK463" s="16">
        <v>8</v>
      </c>
      <c r="AL463" s="14">
        <v>44941</v>
      </c>
      <c r="AM463" s="14">
        <v>45001</v>
      </c>
      <c r="AN463" s="15"/>
      <c r="AO463" s="15"/>
      <c r="AP463" s="15"/>
      <c r="AQ463" s="15"/>
      <c r="AR463" s="15">
        <v>900000</v>
      </c>
      <c r="AS463" s="15"/>
      <c r="AT463" s="15"/>
      <c r="AU463" s="15">
        <v>8100000</v>
      </c>
      <c r="AV463" s="15"/>
      <c r="AW463" s="15"/>
      <c r="AX463" s="15"/>
      <c r="AY463" s="15"/>
      <c r="AZ463" s="15">
        <f t="shared" si="35"/>
        <v>9000000</v>
      </c>
      <c r="BA463" s="15">
        <f t="shared" si="36"/>
        <v>9000000</v>
      </c>
      <c r="BB463" t="str">
        <f t="shared" si="37"/>
        <v>OK</v>
      </c>
      <c r="BC463">
        <f t="shared" si="38"/>
        <v>2</v>
      </c>
    </row>
    <row r="464" spans="2:55" hidden="1">
      <c r="B464" t="s">
        <v>23</v>
      </c>
      <c r="C464" t="s">
        <v>464</v>
      </c>
      <c r="D464" t="s">
        <v>492</v>
      </c>
      <c r="E464" t="s">
        <v>8</v>
      </c>
      <c r="F464" t="s">
        <v>160</v>
      </c>
      <c r="G464">
        <v>4881</v>
      </c>
      <c r="H464">
        <v>10</v>
      </c>
      <c r="I464" s="15">
        <v>9000000</v>
      </c>
      <c r="J464" s="15">
        <v>900000</v>
      </c>
      <c r="K464">
        <v>10</v>
      </c>
      <c r="M464" t="s">
        <v>128</v>
      </c>
      <c r="N464" s="17" t="s">
        <v>157</v>
      </c>
      <c r="O464" t="s">
        <v>130</v>
      </c>
      <c r="P464" t="s">
        <v>483</v>
      </c>
      <c r="Q464" t="s">
        <v>66</v>
      </c>
      <c r="R464" t="s">
        <v>132</v>
      </c>
      <c r="S464">
        <v>1</v>
      </c>
      <c r="T464">
        <v>488101</v>
      </c>
      <c r="U464">
        <v>6</v>
      </c>
      <c r="V464" s="17">
        <v>3</v>
      </c>
      <c r="W464" t="s">
        <v>484</v>
      </c>
      <c r="Y464" s="14">
        <v>44636</v>
      </c>
      <c r="Z464" s="16">
        <v>23</v>
      </c>
      <c r="AA464" s="14">
        <v>44659</v>
      </c>
      <c r="AB464" s="14">
        <v>44615</v>
      </c>
      <c r="AC464">
        <v>22</v>
      </c>
      <c r="AD464" s="14">
        <v>44637</v>
      </c>
      <c r="AE464" s="14">
        <v>44641</v>
      </c>
      <c r="AF464">
        <v>21</v>
      </c>
      <c r="AG464" s="14">
        <v>44662</v>
      </c>
      <c r="AH464" s="14">
        <v>44676</v>
      </c>
      <c r="AI464">
        <v>20</v>
      </c>
      <c r="AJ464" s="14">
        <v>44696</v>
      </c>
      <c r="AK464" s="16">
        <v>8</v>
      </c>
      <c r="AL464" s="14">
        <v>44941</v>
      </c>
      <c r="AM464" s="14">
        <v>45001</v>
      </c>
      <c r="AN464" s="15"/>
      <c r="AO464" s="15"/>
      <c r="AP464" s="15"/>
      <c r="AQ464" s="15"/>
      <c r="AR464" s="15">
        <v>900000</v>
      </c>
      <c r="AS464" s="15"/>
      <c r="AT464" s="15"/>
      <c r="AU464" s="15">
        <v>8100000</v>
      </c>
      <c r="AV464" s="15"/>
      <c r="AW464" s="15"/>
      <c r="AX464" s="15"/>
      <c r="AY464" s="15"/>
      <c r="AZ464" s="15">
        <f t="shared" si="35"/>
        <v>9000000</v>
      </c>
      <c r="BA464" s="15">
        <f t="shared" si="36"/>
        <v>9000000</v>
      </c>
      <c r="BB464" t="str">
        <f t="shared" si="37"/>
        <v>OK</v>
      </c>
      <c r="BC464">
        <f t="shared" si="38"/>
        <v>2</v>
      </c>
    </row>
    <row r="465" spans="2:55" hidden="1">
      <c r="B465" t="s">
        <v>23</v>
      </c>
      <c r="C465" t="s">
        <v>493</v>
      </c>
      <c r="D465" t="s">
        <v>492</v>
      </c>
      <c r="E465" t="s">
        <v>8</v>
      </c>
      <c r="F465" t="s">
        <v>160</v>
      </c>
      <c r="G465">
        <v>4881</v>
      </c>
      <c r="H465">
        <v>10</v>
      </c>
      <c r="I465" s="15">
        <v>9000000</v>
      </c>
      <c r="J465" s="15">
        <v>900000</v>
      </c>
      <c r="K465">
        <v>10</v>
      </c>
      <c r="M465" t="s">
        <v>128</v>
      </c>
      <c r="N465" s="17" t="s">
        <v>157</v>
      </c>
      <c r="O465" t="s">
        <v>130</v>
      </c>
      <c r="P465" t="s">
        <v>483</v>
      </c>
      <c r="Q465" t="s">
        <v>66</v>
      </c>
      <c r="R465" t="s">
        <v>132</v>
      </c>
      <c r="S465">
        <v>1</v>
      </c>
      <c r="T465">
        <v>488101</v>
      </c>
      <c r="U465">
        <v>6</v>
      </c>
      <c r="V465" s="17">
        <v>3</v>
      </c>
      <c r="W465" t="s">
        <v>484</v>
      </c>
      <c r="Y465" s="14">
        <v>44636</v>
      </c>
      <c r="Z465" s="16">
        <v>23</v>
      </c>
      <c r="AA465" s="14">
        <v>44659</v>
      </c>
      <c r="AB465" s="14">
        <v>44615</v>
      </c>
      <c r="AC465">
        <v>22</v>
      </c>
      <c r="AD465" s="14">
        <v>44637</v>
      </c>
      <c r="AE465" s="14">
        <v>44641</v>
      </c>
      <c r="AF465">
        <v>21</v>
      </c>
      <c r="AG465" s="14">
        <v>44662</v>
      </c>
      <c r="AH465" s="14">
        <v>44676</v>
      </c>
      <c r="AI465">
        <v>20</v>
      </c>
      <c r="AJ465" s="14">
        <v>44696</v>
      </c>
      <c r="AK465" s="16">
        <v>8</v>
      </c>
      <c r="AL465" s="14">
        <v>44941</v>
      </c>
      <c r="AM465" s="14">
        <v>45001</v>
      </c>
      <c r="AN465" s="15"/>
      <c r="AO465" s="15"/>
      <c r="AP465" s="15"/>
      <c r="AQ465" s="15"/>
      <c r="AR465" s="15">
        <v>900000</v>
      </c>
      <c r="AS465" s="15"/>
      <c r="AT465" s="15"/>
      <c r="AU465" s="15">
        <v>8100000</v>
      </c>
      <c r="AV465" s="15"/>
      <c r="AW465" s="15"/>
      <c r="AX465" s="15"/>
      <c r="AY465" s="15"/>
      <c r="AZ465" s="15">
        <f t="shared" si="35"/>
        <v>9000000</v>
      </c>
      <c r="BA465" s="15">
        <f t="shared" si="36"/>
        <v>9000000</v>
      </c>
      <c r="BB465" t="str">
        <f t="shared" si="37"/>
        <v>OK</v>
      </c>
      <c r="BC465">
        <f t="shared" si="38"/>
        <v>2</v>
      </c>
    </row>
    <row r="466" spans="2:55" hidden="1">
      <c r="B466" t="s">
        <v>23</v>
      </c>
      <c r="C466" t="s">
        <v>494</v>
      </c>
      <c r="D466" t="s">
        <v>492</v>
      </c>
      <c r="E466" t="s">
        <v>8</v>
      </c>
      <c r="F466" t="s">
        <v>160</v>
      </c>
      <c r="G466">
        <v>4881</v>
      </c>
      <c r="H466">
        <v>10</v>
      </c>
      <c r="I466" s="15">
        <v>9000000</v>
      </c>
      <c r="J466" s="15">
        <v>900000</v>
      </c>
      <c r="K466">
        <v>10</v>
      </c>
      <c r="M466" t="s">
        <v>128</v>
      </c>
      <c r="N466" s="17" t="s">
        <v>157</v>
      </c>
      <c r="O466" t="s">
        <v>130</v>
      </c>
      <c r="P466" t="s">
        <v>483</v>
      </c>
      <c r="Q466" t="s">
        <v>66</v>
      </c>
      <c r="R466" t="s">
        <v>132</v>
      </c>
      <c r="S466">
        <v>1</v>
      </c>
      <c r="T466">
        <v>488101</v>
      </c>
      <c r="U466">
        <v>6</v>
      </c>
      <c r="V466" s="17">
        <v>3</v>
      </c>
      <c r="W466" t="s">
        <v>484</v>
      </c>
      <c r="Y466" s="14">
        <v>44636</v>
      </c>
      <c r="Z466" s="16">
        <v>23</v>
      </c>
      <c r="AA466" s="14">
        <v>44659</v>
      </c>
      <c r="AB466" s="14">
        <v>44615</v>
      </c>
      <c r="AC466">
        <v>22</v>
      </c>
      <c r="AD466" s="14">
        <v>44637</v>
      </c>
      <c r="AE466" s="14">
        <v>44641</v>
      </c>
      <c r="AF466">
        <v>21</v>
      </c>
      <c r="AG466" s="14">
        <v>44662</v>
      </c>
      <c r="AH466" s="14">
        <v>44676</v>
      </c>
      <c r="AI466">
        <v>20</v>
      </c>
      <c r="AJ466" s="14">
        <v>44696</v>
      </c>
      <c r="AK466" s="16">
        <v>8</v>
      </c>
      <c r="AL466" s="14">
        <v>44941</v>
      </c>
      <c r="AM466" s="14">
        <v>45001</v>
      </c>
      <c r="AN466" s="15"/>
      <c r="AO466" s="15"/>
      <c r="AP466" s="15"/>
      <c r="AQ466" s="15"/>
      <c r="AR466" s="15">
        <v>900000</v>
      </c>
      <c r="AS466" s="15"/>
      <c r="AT466" s="15"/>
      <c r="AU466" s="15">
        <v>8100000</v>
      </c>
      <c r="AV466" s="15"/>
      <c r="AW466" s="15"/>
      <c r="AX466" s="15"/>
      <c r="AY466" s="15"/>
      <c r="AZ466" s="15">
        <f t="shared" si="35"/>
        <v>9000000</v>
      </c>
      <c r="BA466" s="15">
        <f t="shared" si="36"/>
        <v>9000000</v>
      </c>
      <c r="BB466" t="str">
        <f t="shared" si="37"/>
        <v>OK</v>
      </c>
      <c r="BC466">
        <f t="shared" si="38"/>
        <v>2</v>
      </c>
    </row>
    <row r="467" spans="2:55" hidden="1">
      <c r="B467" t="s">
        <v>23</v>
      </c>
      <c r="C467" t="s">
        <v>495</v>
      </c>
      <c r="D467" t="s">
        <v>496</v>
      </c>
      <c r="E467" t="s">
        <v>8</v>
      </c>
      <c r="F467" t="s">
        <v>160</v>
      </c>
      <c r="G467">
        <v>4881</v>
      </c>
      <c r="H467">
        <v>15</v>
      </c>
      <c r="I467" s="15">
        <v>13500000</v>
      </c>
      <c r="J467" s="15">
        <v>900000</v>
      </c>
      <c r="K467">
        <v>15</v>
      </c>
      <c r="M467" t="s">
        <v>128</v>
      </c>
      <c r="N467" s="17" t="s">
        <v>157</v>
      </c>
      <c r="O467" t="s">
        <v>130</v>
      </c>
      <c r="P467" t="s">
        <v>483</v>
      </c>
      <c r="Q467" t="s">
        <v>66</v>
      </c>
      <c r="R467" t="s">
        <v>132</v>
      </c>
      <c r="S467">
        <v>1</v>
      </c>
      <c r="T467">
        <v>488101</v>
      </c>
      <c r="U467">
        <v>6</v>
      </c>
      <c r="V467" s="17">
        <v>3</v>
      </c>
      <c r="W467" t="s">
        <v>484</v>
      </c>
      <c r="Y467" s="14">
        <v>44636</v>
      </c>
      <c r="Z467" s="16">
        <v>23</v>
      </c>
      <c r="AA467" s="14">
        <v>44659</v>
      </c>
      <c r="AB467" s="14">
        <v>44615</v>
      </c>
      <c r="AC467">
        <v>22</v>
      </c>
      <c r="AD467" s="14">
        <v>44637</v>
      </c>
      <c r="AE467" s="14">
        <v>44641</v>
      </c>
      <c r="AF467">
        <v>21</v>
      </c>
      <c r="AG467" s="14">
        <v>44662</v>
      </c>
      <c r="AH467" s="14">
        <v>44676</v>
      </c>
      <c r="AI467">
        <v>20</v>
      </c>
      <c r="AJ467" s="14">
        <v>44696</v>
      </c>
      <c r="AK467" s="16">
        <v>8</v>
      </c>
      <c r="AL467" s="14">
        <v>44941</v>
      </c>
      <c r="AM467" s="14">
        <v>45001</v>
      </c>
      <c r="AN467" s="15"/>
      <c r="AO467" s="15"/>
      <c r="AP467" s="15"/>
      <c r="AQ467" s="15"/>
      <c r="AR467" s="15">
        <v>1350000</v>
      </c>
      <c r="AS467" s="15"/>
      <c r="AT467" s="15"/>
      <c r="AU467" s="15">
        <v>12150000</v>
      </c>
      <c r="AV467" s="15"/>
      <c r="AW467" s="15"/>
      <c r="AX467" s="15"/>
      <c r="AY467" s="15"/>
      <c r="AZ467" s="15">
        <f t="shared" si="35"/>
        <v>13500000</v>
      </c>
      <c r="BA467" s="15">
        <f t="shared" si="36"/>
        <v>13500000</v>
      </c>
      <c r="BB467" t="str">
        <f t="shared" si="37"/>
        <v>OK</v>
      </c>
      <c r="BC467">
        <f t="shared" si="38"/>
        <v>2</v>
      </c>
    </row>
    <row r="468" spans="2:55" hidden="1">
      <c r="B468" t="s">
        <v>23</v>
      </c>
      <c r="C468" t="s">
        <v>497</v>
      </c>
      <c r="D468" t="s">
        <v>496</v>
      </c>
      <c r="E468" t="s">
        <v>8</v>
      </c>
      <c r="F468" t="s">
        <v>160</v>
      </c>
      <c r="G468">
        <v>4881</v>
      </c>
      <c r="H468">
        <v>10</v>
      </c>
      <c r="I468" s="15">
        <v>9000000</v>
      </c>
      <c r="J468" s="15">
        <v>900000</v>
      </c>
      <c r="K468">
        <v>10</v>
      </c>
      <c r="M468" t="s">
        <v>128</v>
      </c>
      <c r="N468" s="17" t="s">
        <v>157</v>
      </c>
      <c r="O468" t="s">
        <v>130</v>
      </c>
      <c r="P468" t="s">
        <v>483</v>
      </c>
      <c r="Q468" t="s">
        <v>66</v>
      </c>
      <c r="R468" t="s">
        <v>132</v>
      </c>
      <c r="S468">
        <v>1</v>
      </c>
      <c r="T468">
        <v>488101</v>
      </c>
      <c r="U468">
        <v>6</v>
      </c>
      <c r="V468" s="17">
        <v>3</v>
      </c>
      <c r="W468" t="s">
        <v>484</v>
      </c>
      <c r="Y468" s="14">
        <v>44636</v>
      </c>
      <c r="Z468" s="16">
        <v>23</v>
      </c>
      <c r="AA468" s="14">
        <v>44659</v>
      </c>
      <c r="AB468" s="14">
        <v>44615</v>
      </c>
      <c r="AC468">
        <v>22</v>
      </c>
      <c r="AD468" s="14">
        <v>44637</v>
      </c>
      <c r="AE468" s="14">
        <v>44641</v>
      </c>
      <c r="AF468">
        <v>21</v>
      </c>
      <c r="AG468" s="14">
        <v>44662</v>
      </c>
      <c r="AH468" s="14">
        <v>44676</v>
      </c>
      <c r="AI468">
        <v>20</v>
      </c>
      <c r="AJ468" s="14">
        <v>44696</v>
      </c>
      <c r="AK468" s="16">
        <v>8</v>
      </c>
      <c r="AL468" s="14">
        <v>44941</v>
      </c>
      <c r="AM468" s="14">
        <v>45001</v>
      </c>
      <c r="AN468" s="15"/>
      <c r="AO468" s="15"/>
      <c r="AP468" s="15"/>
      <c r="AQ468" s="15"/>
      <c r="AR468" s="15">
        <v>900000</v>
      </c>
      <c r="AS468" s="15"/>
      <c r="AT468" s="15"/>
      <c r="AU468" s="15">
        <v>8100000</v>
      </c>
      <c r="AV468" s="15"/>
      <c r="AW468" s="15"/>
      <c r="AX468" s="15"/>
      <c r="AY468" s="15"/>
      <c r="AZ468" s="15">
        <f t="shared" si="35"/>
        <v>9000000</v>
      </c>
      <c r="BA468" s="15">
        <f t="shared" si="36"/>
        <v>9000000</v>
      </c>
      <c r="BB468" t="str">
        <f t="shared" si="37"/>
        <v>OK</v>
      </c>
      <c r="BC468">
        <f t="shared" si="38"/>
        <v>2</v>
      </c>
    </row>
    <row r="469" spans="2:55" hidden="1">
      <c r="B469" t="s">
        <v>23</v>
      </c>
      <c r="C469" t="s">
        <v>498</v>
      </c>
      <c r="D469" t="s">
        <v>496</v>
      </c>
      <c r="E469" t="s">
        <v>8</v>
      </c>
      <c r="F469" t="s">
        <v>160</v>
      </c>
      <c r="G469">
        <v>4881</v>
      </c>
      <c r="H469">
        <v>10</v>
      </c>
      <c r="I469" s="15">
        <v>9000000</v>
      </c>
      <c r="J469" s="15">
        <v>900000</v>
      </c>
      <c r="K469">
        <v>10</v>
      </c>
      <c r="M469" t="s">
        <v>128</v>
      </c>
      <c r="N469" s="17" t="s">
        <v>157</v>
      </c>
      <c r="O469" t="s">
        <v>130</v>
      </c>
      <c r="P469" t="s">
        <v>483</v>
      </c>
      <c r="Q469" t="s">
        <v>66</v>
      </c>
      <c r="R469" t="s">
        <v>132</v>
      </c>
      <c r="S469">
        <v>1</v>
      </c>
      <c r="T469">
        <v>488101</v>
      </c>
      <c r="U469">
        <v>6</v>
      </c>
      <c r="V469" s="17">
        <v>3</v>
      </c>
      <c r="W469" t="s">
        <v>484</v>
      </c>
      <c r="Y469" s="14">
        <v>44636</v>
      </c>
      <c r="Z469" s="16">
        <v>23</v>
      </c>
      <c r="AA469" s="14">
        <v>44659</v>
      </c>
      <c r="AB469" s="14">
        <v>44615</v>
      </c>
      <c r="AC469">
        <v>22</v>
      </c>
      <c r="AD469" s="14">
        <v>44637</v>
      </c>
      <c r="AE469" s="14">
        <v>44641</v>
      </c>
      <c r="AF469">
        <v>21</v>
      </c>
      <c r="AG469" s="14">
        <v>44662</v>
      </c>
      <c r="AH469" s="14">
        <v>44676</v>
      </c>
      <c r="AI469">
        <v>20</v>
      </c>
      <c r="AJ469" s="14">
        <v>44696</v>
      </c>
      <c r="AK469" s="16">
        <v>8</v>
      </c>
      <c r="AL469" s="14">
        <v>44941</v>
      </c>
      <c r="AM469" s="14">
        <v>45001</v>
      </c>
      <c r="AN469" s="15"/>
      <c r="AO469" s="15"/>
      <c r="AP469" s="15"/>
      <c r="AQ469" s="15"/>
      <c r="AR469" s="15">
        <v>900000</v>
      </c>
      <c r="AS469" s="15"/>
      <c r="AT469" s="15"/>
      <c r="AU469" s="15">
        <v>8100000</v>
      </c>
      <c r="AV469" s="15"/>
      <c r="AW469" s="15"/>
      <c r="AX469" s="15"/>
      <c r="AY469" s="15"/>
      <c r="AZ469" s="15">
        <f t="shared" si="35"/>
        <v>9000000</v>
      </c>
      <c r="BA469" s="15">
        <f t="shared" si="36"/>
        <v>9000000</v>
      </c>
      <c r="BB469" t="str">
        <f t="shared" si="37"/>
        <v>OK</v>
      </c>
      <c r="BC469">
        <f t="shared" si="38"/>
        <v>2</v>
      </c>
    </row>
    <row r="470" spans="2:55" hidden="1">
      <c r="B470" t="s">
        <v>23</v>
      </c>
      <c r="C470" t="s">
        <v>499</v>
      </c>
      <c r="D470" t="s">
        <v>496</v>
      </c>
      <c r="E470" t="s">
        <v>8</v>
      </c>
      <c r="F470" t="s">
        <v>160</v>
      </c>
      <c r="G470">
        <v>4881</v>
      </c>
      <c r="H470">
        <v>10</v>
      </c>
      <c r="I470" s="15">
        <v>9000000</v>
      </c>
      <c r="J470" s="15">
        <v>900000</v>
      </c>
      <c r="K470">
        <v>10</v>
      </c>
      <c r="M470" t="s">
        <v>128</v>
      </c>
      <c r="N470" s="17" t="s">
        <v>157</v>
      </c>
      <c r="O470" t="s">
        <v>130</v>
      </c>
      <c r="P470" t="s">
        <v>483</v>
      </c>
      <c r="Q470" t="s">
        <v>66</v>
      </c>
      <c r="R470" t="s">
        <v>132</v>
      </c>
      <c r="S470">
        <v>1</v>
      </c>
      <c r="T470">
        <v>488101</v>
      </c>
      <c r="U470">
        <v>6</v>
      </c>
      <c r="V470" s="17">
        <v>3</v>
      </c>
      <c r="W470" t="s">
        <v>484</v>
      </c>
      <c r="Y470" s="14">
        <v>44636</v>
      </c>
      <c r="Z470" s="16">
        <v>23</v>
      </c>
      <c r="AA470" s="14">
        <v>44659</v>
      </c>
      <c r="AB470" s="14">
        <v>44615</v>
      </c>
      <c r="AC470">
        <v>22</v>
      </c>
      <c r="AD470" s="14">
        <v>44637</v>
      </c>
      <c r="AE470" s="14">
        <v>44641</v>
      </c>
      <c r="AF470">
        <v>21</v>
      </c>
      <c r="AG470" s="14">
        <v>44662</v>
      </c>
      <c r="AH470" s="14">
        <v>44676</v>
      </c>
      <c r="AI470">
        <v>20</v>
      </c>
      <c r="AJ470" s="14">
        <v>44696</v>
      </c>
      <c r="AK470" s="16">
        <v>8</v>
      </c>
      <c r="AL470" s="14">
        <v>44941</v>
      </c>
      <c r="AM470" s="14">
        <v>45001</v>
      </c>
      <c r="AN470" s="15"/>
      <c r="AO470" s="15"/>
      <c r="AP470" s="15"/>
      <c r="AQ470" s="15"/>
      <c r="AR470" s="15">
        <v>900000</v>
      </c>
      <c r="AS470" s="15"/>
      <c r="AT470" s="15"/>
      <c r="AU470" s="15">
        <v>8100000</v>
      </c>
      <c r="AV470" s="15"/>
      <c r="AW470" s="15"/>
      <c r="AX470" s="15"/>
      <c r="AY470" s="15"/>
      <c r="AZ470" s="15">
        <f t="shared" si="35"/>
        <v>9000000</v>
      </c>
      <c r="BA470" s="15">
        <f t="shared" si="36"/>
        <v>9000000</v>
      </c>
      <c r="BB470" t="str">
        <f t="shared" si="37"/>
        <v>OK</v>
      </c>
      <c r="BC470">
        <f t="shared" si="38"/>
        <v>2</v>
      </c>
    </row>
    <row r="471" spans="2:55" hidden="1">
      <c r="B471" t="s">
        <v>23</v>
      </c>
      <c r="C471" t="s">
        <v>454</v>
      </c>
      <c r="D471" t="s">
        <v>500</v>
      </c>
      <c r="E471" t="s">
        <v>8</v>
      </c>
      <c r="F471" t="s">
        <v>160</v>
      </c>
      <c r="G471">
        <v>4881</v>
      </c>
      <c r="H471">
        <v>20</v>
      </c>
      <c r="I471" s="15">
        <v>18000000</v>
      </c>
      <c r="J471" s="15">
        <v>900000</v>
      </c>
      <c r="K471">
        <v>20</v>
      </c>
      <c r="M471" t="s">
        <v>128</v>
      </c>
      <c r="N471" s="17" t="s">
        <v>157</v>
      </c>
      <c r="O471" t="s">
        <v>130</v>
      </c>
      <c r="P471" t="s">
        <v>483</v>
      </c>
      <c r="Q471" t="s">
        <v>66</v>
      </c>
      <c r="R471" t="s">
        <v>132</v>
      </c>
      <c r="S471">
        <v>1</v>
      </c>
      <c r="T471">
        <v>488101</v>
      </c>
      <c r="U471">
        <v>6</v>
      </c>
      <c r="V471" s="17">
        <v>3</v>
      </c>
      <c r="W471" t="s">
        <v>484</v>
      </c>
      <c r="Y471" s="14">
        <v>44636</v>
      </c>
      <c r="Z471" s="16">
        <v>23</v>
      </c>
      <c r="AA471" s="14">
        <v>44659</v>
      </c>
      <c r="AB471" s="14">
        <v>44615</v>
      </c>
      <c r="AC471">
        <v>22</v>
      </c>
      <c r="AD471" s="14">
        <v>44637</v>
      </c>
      <c r="AE471" s="14">
        <v>44641</v>
      </c>
      <c r="AF471">
        <v>21</v>
      </c>
      <c r="AG471" s="14">
        <v>44662</v>
      </c>
      <c r="AH471" s="14">
        <v>44676</v>
      </c>
      <c r="AI471">
        <v>20</v>
      </c>
      <c r="AJ471" s="14">
        <v>44696</v>
      </c>
      <c r="AK471" s="16">
        <v>8</v>
      </c>
      <c r="AL471" s="14">
        <v>44941</v>
      </c>
      <c r="AM471" s="14">
        <v>45001</v>
      </c>
      <c r="AN471" s="15"/>
      <c r="AO471" s="15"/>
      <c r="AP471" s="15"/>
      <c r="AQ471" s="15"/>
      <c r="AR471" s="15">
        <v>1800000</v>
      </c>
      <c r="AS471" s="15"/>
      <c r="AT471" s="15"/>
      <c r="AU471" s="15">
        <v>16200000</v>
      </c>
      <c r="AV471" s="15"/>
      <c r="AW471" s="15"/>
      <c r="AX471" s="15"/>
      <c r="AY471" s="15"/>
      <c r="AZ471" s="15">
        <f t="shared" si="35"/>
        <v>18000000</v>
      </c>
      <c r="BA471" s="15">
        <f t="shared" si="36"/>
        <v>18000000</v>
      </c>
      <c r="BB471" t="str">
        <f t="shared" si="37"/>
        <v>OK</v>
      </c>
      <c r="BC471">
        <f t="shared" si="38"/>
        <v>2</v>
      </c>
    </row>
    <row r="472" spans="2:55" hidden="1">
      <c r="B472" t="s">
        <v>23</v>
      </c>
      <c r="C472" t="s">
        <v>465</v>
      </c>
      <c r="D472" t="s">
        <v>500</v>
      </c>
      <c r="E472" t="s">
        <v>8</v>
      </c>
      <c r="F472" t="s">
        <v>160</v>
      </c>
      <c r="G472">
        <v>4881</v>
      </c>
      <c r="H472">
        <v>10</v>
      </c>
      <c r="I472" s="15">
        <v>9000000</v>
      </c>
      <c r="J472" s="15">
        <v>900000</v>
      </c>
      <c r="K472">
        <v>10</v>
      </c>
      <c r="M472" t="s">
        <v>128</v>
      </c>
      <c r="N472" s="17" t="s">
        <v>157</v>
      </c>
      <c r="O472" t="s">
        <v>130</v>
      </c>
      <c r="P472" t="s">
        <v>483</v>
      </c>
      <c r="Q472" t="s">
        <v>66</v>
      </c>
      <c r="R472" t="s">
        <v>132</v>
      </c>
      <c r="S472">
        <v>1</v>
      </c>
      <c r="T472">
        <v>488101</v>
      </c>
      <c r="U472">
        <v>6</v>
      </c>
      <c r="V472" s="17">
        <v>3</v>
      </c>
      <c r="W472" t="s">
        <v>484</v>
      </c>
      <c r="Y472" s="14">
        <v>44636</v>
      </c>
      <c r="Z472" s="16">
        <v>23</v>
      </c>
      <c r="AA472" s="14">
        <v>44659</v>
      </c>
      <c r="AB472" s="14">
        <v>44615</v>
      </c>
      <c r="AC472">
        <v>22</v>
      </c>
      <c r="AD472" s="14">
        <v>44637</v>
      </c>
      <c r="AE472" s="14">
        <v>44641</v>
      </c>
      <c r="AF472">
        <v>21</v>
      </c>
      <c r="AG472" s="14">
        <v>44662</v>
      </c>
      <c r="AH472" s="14">
        <v>44676</v>
      </c>
      <c r="AI472">
        <v>20</v>
      </c>
      <c r="AJ472" s="14">
        <v>44696</v>
      </c>
      <c r="AK472" s="16">
        <v>8</v>
      </c>
      <c r="AL472" s="14">
        <v>44941</v>
      </c>
      <c r="AM472" s="14">
        <v>45001</v>
      </c>
      <c r="AN472" s="15"/>
      <c r="AO472" s="15"/>
      <c r="AP472" s="15"/>
      <c r="AQ472" s="15"/>
      <c r="AR472" s="15">
        <v>900000</v>
      </c>
      <c r="AS472" s="15"/>
      <c r="AT472" s="15"/>
      <c r="AU472" s="15">
        <v>8100000</v>
      </c>
      <c r="AV472" s="15"/>
      <c r="AW472" s="15"/>
      <c r="AX472" s="15"/>
      <c r="AY472" s="15"/>
      <c r="AZ472" s="15">
        <f t="shared" si="35"/>
        <v>9000000</v>
      </c>
      <c r="BA472" s="15">
        <f t="shared" si="36"/>
        <v>9000000</v>
      </c>
      <c r="BB472" t="str">
        <f t="shared" si="37"/>
        <v>OK</v>
      </c>
      <c r="BC472">
        <f t="shared" si="38"/>
        <v>2</v>
      </c>
    </row>
    <row r="473" spans="2:55" hidden="1">
      <c r="B473" t="s">
        <v>23</v>
      </c>
      <c r="C473" t="s">
        <v>501</v>
      </c>
      <c r="D473" t="s">
        <v>500</v>
      </c>
      <c r="E473" t="s">
        <v>8</v>
      </c>
      <c r="F473" t="s">
        <v>160</v>
      </c>
      <c r="G473">
        <v>4881</v>
      </c>
      <c r="H473">
        <v>10</v>
      </c>
      <c r="I473" s="15">
        <v>9000000</v>
      </c>
      <c r="J473" s="15">
        <v>900000</v>
      </c>
      <c r="K473">
        <v>10</v>
      </c>
      <c r="M473" t="s">
        <v>128</v>
      </c>
      <c r="N473" s="17" t="s">
        <v>157</v>
      </c>
      <c r="O473" t="s">
        <v>130</v>
      </c>
      <c r="P473" t="s">
        <v>483</v>
      </c>
      <c r="Q473" t="s">
        <v>66</v>
      </c>
      <c r="R473" t="s">
        <v>132</v>
      </c>
      <c r="S473">
        <v>1</v>
      </c>
      <c r="T473">
        <v>488101</v>
      </c>
      <c r="U473">
        <v>6</v>
      </c>
      <c r="V473" s="17">
        <v>3</v>
      </c>
      <c r="W473" t="s">
        <v>484</v>
      </c>
      <c r="Y473" s="14">
        <v>44636</v>
      </c>
      <c r="Z473" s="16">
        <v>23</v>
      </c>
      <c r="AA473" s="14">
        <v>44659</v>
      </c>
      <c r="AB473" s="14">
        <v>44615</v>
      </c>
      <c r="AC473">
        <v>22</v>
      </c>
      <c r="AD473" s="14">
        <v>44637</v>
      </c>
      <c r="AE473" s="14">
        <v>44641</v>
      </c>
      <c r="AF473">
        <v>21</v>
      </c>
      <c r="AG473" s="14">
        <v>44662</v>
      </c>
      <c r="AH473" s="14">
        <v>44676</v>
      </c>
      <c r="AI473">
        <v>20</v>
      </c>
      <c r="AJ473" s="14">
        <v>44696</v>
      </c>
      <c r="AK473" s="16">
        <v>8</v>
      </c>
      <c r="AL473" s="14">
        <v>44941</v>
      </c>
      <c r="AM473" s="14">
        <v>45001</v>
      </c>
      <c r="AN473" s="15"/>
      <c r="AO473" s="15"/>
      <c r="AP473" s="15"/>
      <c r="AQ473" s="15"/>
      <c r="AR473" s="15">
        <v>900000</v>
      </c>
      <c r="AS473" s="15"/>
      <c r="AT473" s="15"/>
      <c r="AU473" s="15">
        <v>8100000</v>
      </c>
      <c r="AV473" s="15"/>
      <c r="AW473" s="15"/>
      <c r="AX473" s="15"/>
      <c r="AY473" s="15"/>
      <c r="AZ473" s="15">
        <f t="shared" si="35"/>
        <v>9000000</v>
      </c>
      <c r="BA473" s="15">
        <f t="shared" si="36"/>
        <v>9000000</v>
      </c>
      <c r="BB473" t="str">
        <f t="shared" si="37"/>
        <v>OK</v>
      </c>
      <c r="BC473">
        <f t="shared" si="38"/>
        <v>2</v>
      </c>
    </row>
    <row r="474" spans="2:55" hidden="1">
      <c r="B474" t="s">
        <v>23</v>
      </c>
      <c r="C474" t="s">
        <v>456</v>
      </c>
      <c r="D474" t="s">
        <v>502</v>
      </c>
      <c r="E474" t="s">
        <v>8</v>
      </c>
      <c r="F474" t="s">
        <v>160</v>
      </c>
      <c r="G474">
        <v>4881</v>
      </c>
      <c r="H474">
        <v>10</v>
      </c>
      <c r="I474" s="15">
        <v>9000000</v>
      </c>
      <c r="J474" s="15">
        <v>900000</v>
      </c>
      <c r="K474">
        <v>10</v>
      </c>
      <c r="M474" t="s">
        <v>128</v>
      </c>
      <c r="N474" s="17" t="s">
        <v>157</v>
      </c>
      <c r="O474" t="s">
        <v>130</v>
      </c>
      <c r="P474" t="s">
        <v>483</v>
      </c>
      <c r="Q474" t="s">
        <v>66</v>
      </c>
      <c r="R474" t="s">
        <v>132</v>
      </c>
      <c r="S474">
        <v>1</v>
      </c>
      <c r="T474">
        <v>488101</v>
      </c>
      <c r="U474">
        <v>6</v>
      </c>
      <c r="V474" s="17">
        <v>3</v>
      </c>
      <c r="W474" t="s">
        <v>484</v>
      </c>
      <c r="Y474" s="14">
        <v>44636</v>
      </c>
      <c r="Z474" s="16">
        <v>23</v>
      </c>
      <c r="AA474" s="14">
        <v>44659</v>
      </c>
      <c r="AB474" s="14">
        <v>44615</v>
      </c>
      <c r="AC474">
        <v>22</v>
      </c>
      <c r="AD474" s="14">
        <v>44637</v>
      </c>
      <c r="AE474" s="14">
        <v>44641</v>
      </c>
      <c r="AF474">
        <v>21</v>
      </c>
      <c r="AG474" s="14">
        <v>44662</v>
      </c>
      <c r="AH474" s="14">
        <v>44676</v>
      </c>
      <c r="AI474">
        <v>20</v>
      </c>
      <c r="AJ474" s="14">
        <v>44696</v>
      </c>
      <c r="AK474" s="16">
        <v>8</v>
      </c>
      <c r="AL474" s="14">
        <v>44941</v>
      </c>
      <c r="AM474" s="14">
        <v>45001</v>
      </c>
      <c r="AN474" s="15"/>
      <c r="AO474" s="15"/>
      <c r="AP474" s="15"/>
      <c r="AQ474" s="15"/>
      <c r="AR474" s="15">
        <v>900000</v>
      </c>
      <c r="AS474" s="15"/>
      <c r="AT474" s="15"/>
      <c r="AU474" s="15">
        <v>8100000</v>
      </c>
      <c r="AV474" s="15"/>
      <c r="AW474" s="15"/>
      <c r="AX474" s="15"/>
      <c r="AY474" s="15"/>
      <c r="AZ474" s="15">
        <f t="shared" si="35"/>
        <v>9000000</v>
      </c>
      <c r="BA474" s="15">
        <f t="shared" si="36"/>
        <v>9000000</v>
      </c>
      <c r="BB474" t="str">
        <f t="shared" si="37"/>
        <v>OK</v>
      </c>
      <c r="BC474">
        <f t="shared" si="38"/>
        <v>2</v>
      </c>
    </row>
    <row r="475" spans="2:55" hidden="1">
      <c r="B475" t="s">
        <v>23</v>
      </c>
      <c r="C475" t="s">
        <v>503</v>
      </c>
      <c r="D475" t="s">
        <v>502</v>
      </c>
      <c r="E475" t="s">
        <v>8</v>
      </c>
      <c r="F475" t="s">
        <v>160</v>
      </c>
      <c r="G475">
        <v>4881</v>
      </c>
      <c r="H475">
        <v>10</v>
      </c>
      <c r="I475" s="15">
        <v>9000000</v>
      </c>
      <c r="J475" s="15">
        <v>900000</v>
      </c>
      <c r="K475">
        <v>10</v>
      </c>
      <c r="M475" t="s">
        <v>128</v>
      </c>
      <c r="N475" s="17" t="s">
        <v>157</v>
      </c>
      <c r="O475" t="s">
        <v>130</v>
      </c>
      <c r="P475" t="s">
        <v>483</v>
      </c>
      <c r="Q475" t="s">
        <v>66</v>
      </c>
      <c r="R475" t="s">
        <v>132</v>
      </c>
      <c r="S475">
        <v>1</v>
      </c>
      <c r="T475">
        <v>488101</v>
      </c>
      <c r="U475">
        <v>6</v>
      </c>
      <c r="V475" s="17">
        <v>3</v>
      </c>
      <c r="W475" t="s">
        <v>484</v>
      </c>
      <c r="Y475" s="14">
        <v>44636</v>
      </c>
      <c r="Z475" s="16">
        <v>23</v>
      </c>
      <c r="AA475" s="14">
        <v>44659</v>
      </c>
      <c r="AB475" s="14">
        <v>44615</v>
      </c>
      <c r="AC475">
        <v>22</v>
      </c>
      <c r="AD475" s="14">
        <v>44637</v>
      </c>
      <c r="AE475" s="14">
        <v>44641</v>
      </c>
      <c r="AF475">
        <v>21</v>
      </c>
      <c r="AG475" s="14">
        <v>44662</v>
      </c>
      <c r="AH475" s="14">
        <v>44676</v>
      </c>
      <c r="AI475">
        <v>20</v>
      </c>
      <c r="AJ475" s="14">
        <v>44696</v>
      </c>
      <c r="AK475" s="16">
        <v>8</v>
      </c>
      <c r="AL475" s="14">
        <v>44941</v>
      </c>
      <c r="AM475" s="14">
        <v>45001</v>
      </c>
      <c r="AN475" s="15"/>
      <c r="AO475" s="15"/>
      <c r="AP475" s="15"/>
      <c r="AQ475" s="15"/>
      <c r="AR475" s="15">
        <v>900000</v>
      </c>
      <c r="AS475" s="15"/>
      <c r="AT475" s="15"/>
      <c r="AU475" s="15">
        <v>8100000</v>
      </c>
      <c r="AV475" s="15"/>
      <c r="AW475" s="15"/>
      <c r="AX475" s="15"/>
      <c r="AY475" s="15"/>
      <c r="AZ475" s="15">
        <f t="shared" si="35"/>
        <v>9000000</v>
      </c>
      <c r="BA475" s="15">
        <f t="shared" si="36"/>
        <v>9000000</v>
      </c>
      <c r="BB475" t="str">
        <f t="shared" si="37"/>
        <v>OK</v>
      </c>
      <c r="BC475">
        <f t="shared" si="38"/>
        <v>2</v>
      </c>
    </row>
    <row r="476" spans="2:55" hidden="1">
      <c r="B476" t="s">
        <v>23</v>
      </c>
      <c r="C476" t="s">
        <v>478</v>
      </c>
      <c r="D476" t="s">
        <v>502</v>
      </c>
      <c r="E476" t="s">
        <v>8</v>
      </c>
      <c r="F476" t="s">
        <v>160</v>
      </c>
      <c r="G476">
        <v>4881</v>
      </c>
      <c r="H476">
        <v>15</v>
      </c>
      <c r="I476" s="15">
        <v>13500000</v>
      </c>
      <c r="J476" s="15">
        <v>900000</v>
      </c>
      <c r="K476">
        <v>15</v>
      </c>
      <c r="M476" t="s">
        <v>128</v>
      </c>
      <c r="N476" s="17" t="s">
        <v>157</v>
      </c>
      <c r="O476" t="s">
        <v>130</v>
      </c>
      <c r="P476" t="s">
        <v>483</v>
      </c>
      <c r="Q476" t="s">
        <v>66</v>
      </c>
      <c r="R476" t="s">
        <v>132</v>
      </c>
      <c r="S476">
        <v>1</v>
      </c>
      <c r="T476">
        <v>488101</v>
      </c>
      <c r="U476">
        <v>6</v>
      </c>
      <c r="V476" s="17">
        <v>3</v>
      </c>
      <c r="W476" t="s">
        <v>484</v>
      </c>
      <c r="Y476" s="14">
        <v>44636</v>
      </c>
      <c r="Z476" s="16">
        <v>23</v>
      </c>
      <c r="AA476" s="14">
        <v>44659</v>
      </c>
      <c r="AB476" s="14">
        <v>44615</v>
      </c>
      <c r="AC476">
        <v>22</v>
      </c>
      <c r="AD476" s="14">
        <v>44637</v>
      </c>
      <c r="AE476" s="14">
        <v>44641</v>
      </c>
      <c r="AF476">
        <v>21</v>
      </c>
      <c r="AG476" s="14">
        <v>44662</v>
      </c>
      <c r="AH476" s="14">
        <v>44676</v>
      </c>
      <c r="AI476">
        <v>20</v>
      </c>
      <c r="AJ476" s="14">
        <v>44696</v>
      </c>
      <c r="AK476" s="16">
        <v>8</v>
      </c>
      <c r="AL476" s="14">
        <v>44941</v>
      </c>
      <c r="AM476" s="14">
        <v>45001</v>
      </c>
      <c r="AN476" s="15"/>
      <c r="AO476" s="15"/>
      <c r="AP476" s="15"/>
      <c r="AQ476" s="15"/>
      <c r="AR476" s="15">
        <v>1350000</v>
      </c>
      <c r="AS476" s="15"/>
      <c r="AT476" s="15"/>
      <c r="AU476" s="15">
        <v>12150000</v>
      </c>
      <c r="AV476" s="15"/>
      <c r="AW476" s="15"/>
      <c r="AX476" s="15"/>
      <c r="AY476" s="15"/>
      <c r="AZ476" s="15">
        <f t="shared" si="35"/>
        <v>13500000</v>
      </c>
      <c r="BA476" s="15">
        <f t="shared" si="36"/>
        <v>13500000</v>
      </c>
      <c r="BB476" t="str">
        <f t="shared" si="37"/>
        <v>OK</v>
      </c>
      <c r="BC476">
        <f t="shared" si="38"/>
        <v>2</v>
      </c>
    </row>
    <row r="477" spans="2:55" hidden="1">
      <c r="B477" t="s">
        <v>23</v>
      </c>
      <c r="C477" t="s">
        <v>504</v>
      </c>
      <c r="D477" t="s">
        <v>502</v>
      </c>
      <c r="E477" t="s">
        <v>8</v>
      </c>
      <c r="F477" t="s">
        <v>160</v>
      </c>
      <c r="G477">
        <v>4881</v>
      </c>
      <c r="H477">
        <v>10</v>
      </c>
      <c r="I477" s="15">
        <v>9000000</v>
      </c>
      <c r="J477" s="15">
        <v>900000</v>
      </c>
      <c r="K477">
        <v>10</v>
      </c>
      <c r="M477" t="s">
        <v>128</v>
      </c>
      <c r="N477" s="17" t="s">
        <v>157</v>
      </c>
      <c r="O477" t="s">
        <v>130</v>
      </c>
      <c r="P477" t="s">
        <v>483</v>
      </c>
      <c r="Q477" t="s">
        <v>66</v>
      </c>
      <c r="R477" t="s">
        <v>132</v>
      </c>
      <c r="S477">
        <v>1</v>
      </c>
      <c r="T477">
        <v>488101</v>
      </c>
      <c r="U477">
        <v>6</v>
      </c>
      <c r="V477" s="17">
        <v>3</v>
      </c>
      <c r="W477" t="s">
        <v>484</v>
      </c>
      <c r="Y477" s="14">
        <v>44636</v>
      </c>
      <c r="Z477" s="16">
        <v>23</v>
      </c>
      <c r="AA477" s="14">
        <v>44659</v>
      </c>
      <c r="AB477" s="14">
        <v>44615</v>
      </c>
      <c r="AC477">
        <v>22</v>
      </c>
      <c r="AD477" s="14">
        <v>44637</v>
      </c>
      <c r="AE477" s="14">
        <v>44641</v>
      </c>
      <c r="AF477">
        <v>21</v>
      </c>
      <c r="AG477" s="14">
        <v>44662</v>
      </c>
      <c r="AH477" s="14">
        <v>44676</v>
      </c>
      <c r="AI477">
        <v>20</v>
      </c>
      <c r="AJ477" s="14">
        <v>44696</v>
      </c>
      <c r="AK477" s="16">
        <v>8</v>
      </c>
      <c r="AL477" s="14">
        <v>44941</v>
      </c>
      <c r="AM477" s="14">
        <v>45001</v>
      </c>
      <c r="AN477" s="15"/>
      <c r="AO477" s="15"/>
      <c r="AP477" s="15"/>
      <c r="AQ477" s="15"/>
      <c r="AR477" s="15">
        <v>900000</v>
      </c>
      <c r="AS477" s="15"/>
      <c r="AT477" s="15"/>
      <c r="AU477" s="15">
        <v>8100000</v>
      </c>
      <c r="AV477" s="15"/>
      <c r="AW477" s="15"/>
      <c r="AX477" s="15"/>
      <c r="AY477" s="15"/>
      <c r="AZ477" s="15">
        <f t="shared" si="35"/>
        <v>9000000</v>
      </c>
      <c r="BA477" s="15">
        <f t="shared" si="36"/>
        <v>9000000</v>
      </c>
      <c r="BB477" t="str">
        <f t="shared" si="37"/>
        <v>OK</v>
      </c>
      <c r="BC477">
        <f t="shared" si="38"/>
        <v>2</v>
      </c>
    </row>
    <row r="478" spans="2:55" hidden="1">
      <c r="B478" t="s">
        <v>23</v>
      </c>
      <c r="C478" t="s">
        <v>458</v>
      </c>
      <c r="D478" t="s">
        <v>505</v>
      </c>
      <c r="E478" t="s">
        <v>8</v>
      </c>
      <c r="F478" t="s">
        <v>160</v>
      </c>
      <c r="G478">
        <v>4881</v>
      </c>
      <c r="H478">
        <v>10</v>
      </c>
      <c r="I478" s="15">
        <v>9000000</v>
      </c>
      <c r="J478" s="15">
        <v>900000</v>
      </c>
      <c r="K478">
        <v>10</v>
      </c>
      <c r="M478" t="s">
        <v>128</v>
      </c>
      <c r="N478" s="17" t="s">
        <v>157</v>
      </c>
      <c r="O478" t="s">
        <v>130</v>
      </c>
      <c r="P478" t="s">
        <v>483</v>
      </c>
      <c r="Q478" t="s">
        <v>66</v>
      </c>
      <c r="R478" t="s">
        <v>132</v>
      </c>
      <c r="S478">
        <v>1</v>
      </c>
      <c r="T478">
        <v>488101</v>
      </c>
      <c r="U478">
        <v>6</v>
      </c>
      <c r="V478" s="17">
        <v>3</v>
      </c>
      <c r="W478" t="s">
        <v>484</v>
      </c>
      <c r="Y478" s="14">
        <v>44636</v>
      </c>
      <c r="Z478" s="16">
        <v>23</v>
      </c>
      <c r="AA478" s="14">
        <v>44659</v>
      </c>
      <c r="AB478" s="14">
        <v>44615</v>
      </c>
      <c r="AC478">
        <v>22</v>
      </c>
      <c r="AD478" s="14">
        <v>44637</v>
      </c>
      <c r="AE478" s="14">
        <v>44641</v>
      </c>
      <c r="AF478">
        <v>21</v>
      </c>
      <c r="AG478" s="14">
        <v>44662</v>
      </c>
      <c r="AH478" s="14">
        <v>44676</v>
      </c>
      <c r="AI478">
        <v>20</v>
      </c>
      <c r="AJ478" s="14">
        <v>44696</v>
      </c>
      <c r="AK478" s="16">
        <v>8</v>
      </c>
      <c r="AL478" s="14">
        <v>44941</v>
      </c>
      <c r="AM478" s="14">
        <v>45001</v>
      </c>
      <c r="AN478" s="15"/>
      <c r="AO478" s="15"/>
      <c r="AP478" s="15"/>
      <c r="AQ478" s="15"/>
      <c r="AR478" s="15">
        <v>900000</v>
      </c>
      <c r="AS478" s="15"/>
      <c r="AT478" s="15"/>
      <c r="AU478" s="15">
        <v>8100000</v>
      </c>
      <c r="AV478" s="15"/>
      <c r="AW478" s="15"/>
      <c r="AX478" s="15"/>
      <c r="AY478" s="15"/>
      <c r="AZ478" s="15">
        <f t="shared" si="35"/>
        <v>9000000</v>
      </c>
      <c r="BA478" s="15">
        <f t="shared" si="36"/>
        <v>9000000</v>
      </c>
      <c r="BB478" t="str">
        <f t="shared" si="37"/>
        <v>OK</v>
      </c>
      <c r="BC478">
        <f t="shared" si="38"/>
        <v>2</v>
      </c>
    </row>
    <row r="479" spans="2:55" hidden="1">
      <c r="B479" t="s">
        <v>23</v>
      </c>
      <c r="C479" t="s">
        <v>506</v>
      </c>
      <c r="D479" t="s">
        <v>505</v>
      </c>
      <c r="E479" t="s">
        <v>8</v>
      </c>
      <c r="F479" t="s">
        <v>160</v>
      </c>
      <c r="G479">
        <v>4881</v>
      </c>
      <c r="H479">
        <v>10</v>
      </c>
      <c r="I479" s="15">
        <v>9000000</v>
      </c>
      <c r="J479" s="15">
        <v>900000</v>
      </c>
      <c r="K479">
        <v>10</v>
      </c>
      <c r="M479" t="s">
        <v>128</v>
      </c>
      <c r="N479" s="17" t="s">
        <v>157</v>
      </c>
      <c r="O479" t="s">
        <v>130</v>
      </c>
      <c r="P479" t="s">
        <v>483</v>
      </c>
      <c r="Q479" t="s">
        <v>66</v>
      </c>
      <c r="R479" t="s">
        <v>132</v>
      </c>
      <c r="S479">
        <v>1</v>
      </c>
      <c r="T479">
        <v>488101</v>
      </c>
      <c r="U479">
        <v>6</v>
      </c>
      <c r="V479" s="17">
        <v>3</v>
      </c>
      <c r="W479" t="s">
        <v>484</v>
      </c>
      <c r="Y479" s="14">
        <v>44636</v>
      </c>
      <c r="Z479" s="16">
        <v>23</v>
      </c>
      <c r="AA479" s="14">
        <v>44659</v>
      </c>
      <c r="AB479" s="14">
        <v>44615</v>
      </c>
      <c r="AC479">
        <v>22</v>
      </c>
      <c r="AD479" s="14">
        <v>44637</v>
      </c>
      <c r="AE479" s="14">
        <v>44641</v>
      </c>
      <c r="AF479">
        <v>21</v>
      </c>
      <c r="AG479" s="14">
        <v>44662</v>
      </c>
      <c r="AH479" s="14">
        <v>44676</v>
      </c>
      <c r="AI479">
        <v>20</v>
      </c>
      <c r="AJ479" s="14">
        <v>44696</v>
      </c>
      <c r="AK479" s="16">
        <v>8</v>
      </c>
      <c r="AL479" s="14">
        <v>44941</v>
      </c>
      <c r="AM479" s="14">
        <v>45001</v>
      </c>
      <c r="AN479" s="15"/>
      <c r="AO479" s="15"/>
      <c r="AP479" s="15"/>
      <c r="AQ479" s="15"/>
      <c r="AR479" s="15">
        <v>900000</v>
      </c>
      <c r="AS479" s="15"/>
      <c r="AT479" s="15"/>
      <c r="AU479" s="15">
        <v>8100000</v>
      </c>
      <c r="AV479" s="15"/>
      <c r="AW479" s="15"/>
      <c r="AX479" s="15"/>
      <c r="AY479" s="15"/>
      <c r="AZ479" s="15">
        <f t="shared" si="35"/>
        <v>9000000</v>
      </c>
      <c r="BA479" s="15">
        <f t="shared" si="36"/>
        <v>9000000</v>
      </c>
      <c r="BB479" t="str">
        <f t="shared" si="37"/>
        <v>OK</v>
      </c>
      <c r="BC479">
        <f t="shared" si="38"/>
        <v>2</v>
      </c>
    </row>
    <row r="480" spans="2:55" hidden="1">
      <c r="B480" t="s">
        <v>23</v>
      </c>
      <c r="C480" t="s">
        <v>467</v>
      </c>
      <c r="D480" t="s">
        <v>505</v>
      </c>
      <c r="E480" t="s">
        <v>8</v>
      </c>
      <c r="F480" t="s">
        <v>160</v>
      </c>
      <c r="G480">
        <v>4881</v>
      </c>
      <c r="H480">
        <v>10</v>
      </c>
      <c r="I480" s="15">
        <v>9000000</v>
      </c>
      <c r="J480" s="15">
        <v>900000</v>
      </c>
      <c r="K480">
        <v>10</v>
      </c>
      <c r="M480" t="s">
        <v>128</v>
      </c>
      <c r="N480" s="17" t="s">
        <v>157</v>
      </c>
      <c r="O480" t="s">
        <v>130</v>
      </c>
      <c r="P480" t="s">
        <v>483</v>
      </c>
      <c r="Q480" t="s">
        <v>66</v>
      </c>
      <c r="R480" t="s">
        <v>132</v>
      </c>
      <c r="S480">
        <v>1</v>
      </c>
      <c r="T480">
        <v>488101</v>
      </c>
      <c r="U480">
        <v>6</v>
      </c>
      <c r="V480" s="17">
        <v>3</v>
      </c>
      <c r="W480" t="s">
        <v>484</v>
      </c>
      <c r="Y480" s="14">
        <v>44636</v>
      </c>
      <c r="Z480" s="16">
        <v>23</v>
      </c>
      <c r="AA480" s="14">
        <v>44659</v>
      </c>
      <c r="AB480" s="14">
        <v>44615</v>
      </c>
      <c r="AC480">
        <v>22</v>
      </c>
      <c r="AD480" s="14">
        <v>44637</v>
      </c>
      <c r="AE480" s="14">
        <v>44641</v>
      </c>
      <c r="AF480">
        <v>21</v>
      </c>
      <c r="AG480" s="14">
        <v>44662</v>
      </c>
      <c r="AH480" s="14">
        <v>44676</v>
      </c>
      <c r="AI480">
        <v>20</v>
      </c>
      <c r="AJ480" s="14">
        <v>44696</v>
      </c>
      <c r="AK480" s="16">
        <v>8</v>
      </c>
      <c r="AL480" s="14">
        <v>44941</v>
      </c>
      <c r="AM480" s="14">
        <v>45001</v>
      </c>
      <c r="AN480" s="15"/>
      <c r="AO480" s="15"/>
      <c r="AP480" s="15"/>
      <c r="AQ480" s="15"/>
      <c r="AR480" s="15">
        <v>900000</v>
      </c>
      <c r="AS480" s="15"/>
      <c r="AT480" s="15"/>
      <c r="AU480" s="15">
        <v>8100000</v>
      </c>
      <c r="AV480" s="15"/>
      <c r="AW480" s="15"/>
      <c r="AX480" s="15"/>
      <c r="AY480" s="15"/>
      <c r="AZ480" s="15">
        <f t="shared" si="35"/>
        <v>9000000</v>
      </c>
      <c r="BA480" s="15">
        <f t="shared" si="36"/>
        <v>9000000</v>
      </c>
      <c r="BB480" t="str">
        <f t="shared" si="37"/>
        <v>OK</v>
      </c>
      <c r="BC480">
        <f t="shared" si="38"/>
        <v>2</v>
      </c>
    </row>
    <row r="481" spans="2:55" hidden="1">
      <c r="B481" t="s">
        <v>23</v>
      </c>
      <c r="C481" t="s">
        <v>507</v>
      </c>
      <c r="D481" t="s">
        <v>508</v>
      </c>
      <c r="E481" t="s">
        <v>8</v>
      </c>
      <c r="F481" t="s">
        <v>160</v>
      </c>
      <c r="G481">
        <v>4881</v>
      </c>
      <c r="H481">
        <v>10</v>
      </c>
      <c r="I481" s="15">
        <v>9000000</v>
      </c>
      <c r="J481" s="15">
        <v>900000</v>
      </c>
      <c r="K481">
        <v>10</v>
      </c>
      <c r="M481" t="s">
        <v>128</v>
      </c>
      <c r="N481" t="s">
        <v>157</v>
      </c>
      <c r="O481" t="s">
        <v>130</v>
      </c>
      <c r="P481" t="s">
        <v>483</v>
      </c>
      <c r="Q481" t="s">
        <v>66</v>
      </c>
      <c r="R481" t="s">
        <v>132</v>
      </c>
      <c r="S481">
        <v>1</v>
      </c>
      <c r="T481">
        <v>488101</v>
      </c>
      <c r="U481">
        <v>6</v>
      </c>
      <c r="V481" s="17">
        <v>3</v>
      </c>
      <c r="W481" t="s">
        <v>484</v>
      </c>
      <c r="Y481" s="14">
        <v>44636</v>
      </c>
      <c r="Z481" s="16">
        <v>23</v>
      </c>
      <c r="AA481" s="14">
        <v>44659</v>
      </c>
      <c r="AB481" s="14">
        <v>44615</v>
      </c>
      <c r="AC481">
        <v>22</v>
      </c>
      <c r="AD481" s="14">
        <v>44637</v>
      </c>
      <c r="AE481" s="14">
        <v>44641</v>
      </c>
      <c r="AF481">
        <v>21</v>
      </c>
      <c r="AG481" s="14">
        <v>44662</v>
      </c>
      <c r="AH481" s="14">
        <v>44676</v>
      </c>
      <c r="AI481">
        <v>20</v>
      </c>
      <c r="AJ481" s="14">
        <v>44696</v>
      </c>
      <c r="AK481" s="16">
        <v>8</v>
      </c>
      <c r="AL481" s="14">
        <v>44941</v>
      </c>
      <c r="AM481" s="14">
        <v>45001</v>
      </c>
      <c r="AN481" s="15"/>
      <c r="AO481" s="15"/>
      <c r="AP481" s="15"/>
      <c r="AQ481" s="15"/>
      <c r="AR481" s="15">
        <v>900000</v>
      </c>
      <c r="AS481" s="15"/>
      <c r="AT481" s="15"/>
      <c r="AU481" s="15">
        <v>8100000</v>
      </c>
      <c r="AV481" s="15"/>
      <c r="AW481" s="15"/>
      <c r="AX481" s="15"/>
      <c r="AY481" s="15"/>
      <c r="AZ481" s="15">
        <f t="shared" si="35"/>
        <v>9000000</v>
      </c>
      <c r="BA481" s="15">
        <f t="shared" si="36"/>
        <v>9000000</v>
      </c>
      <c r="BB481" t="str">
        <f t="shared" si="37"/>
        <v>OK</v>
      </c>
      <c r="BC481">
        <f t="shared" si="38"/>
        <v>2</v>
      </c>
    </row>
    <row r="482" spans="2:55" hidden="1">
      <c r="B482" t="s">
        <v>23</v>
      </c>
      <c r="C482" t="s">
        <v>509</v>
      </c>
      <c r="D482" t="s">
        <v>508</v>
      </c>
      <c r="E482" t="s">
        <v>8</v>
      </c>
      <c r="F482" t="s">
        <v>160</v>
      </c>
      <c r="G482">
        <v>4881</v>
      </c>
      <c r="H482">
        <v>10</v>
      </c>
      <c r="I482" s="15">
        <v>9000000</v>
      </c>
      <c r="J482" s="15">
        <v>900000</v>
      </c>
      <c r="K482">
        <v>10</v>
      </c>
      <c r="M482" t="s">
        <v>128</v>
      </c>
      <c r="N482" t="s">
        <v>157</v>
      </c>
      <c r="O482" t="s">
        <v>130</v>
      </c>
      <c r="P482" t="s">
        <v>483</v>
      </c>
      <c r="Q482" t="s">
        <v>66</v>
      </c>
      <c r="R482" t="s">
        <v>132</v>
      </c>
      <c r="S482">
        <v>1</v>
      </c>
      <c r="T482">
        <v>488101</v>
      </c>
      <c r="U482">
        <v>6</v>
      </c>
      <c r="V482" s="17">
        <v>3</v>
      </c>
      <c r="W482" t="s">
        <v>484</v>
      </c>
      <c r="Y482" s="14">
        <v>44636</v>
      </c>
      <c r="Z482" s="16">
        <v>23</v>
      </c>
      <c r="AA482" s="14">
        <v>44659</v>
      </c>
      <c r="AB482" s="14">
        <v>44615</v>
      </c>
      <c r="AC482">
        <v>22</v>
      </c>
      <c r="AD482" s="14">
        <v>44637</v>
      </c>
      <c r="AE482" s="14">
        <v>44641</v>
      </c>
      <c r="AF482">
        <v>21</v>
      </c>
      <c r="AG482" s="14">
        <v>44662</v>
      </c>
      <c r="AH482" s="14">
        <v>44676</v>
      </c>
      <c r="AI482">
        <v>20</v>
      </c>
      <c r="AJ482" s="14">
        <v>44696</v>
      </c>
      <c r="AK482" s="16">
        <v>8</v>
      </c>
      <c r="AL482" s="14">
        <v>44941</v>
      </c>
      <c r="AM482" s="14">
        <v>45001</v>
      </c>
      <c r="AN482" s="15"/>
      <c r="AO482" s="15"/>
      <c r="AP482" s="15"/>
      <c r="AQ482" s="15"/>
      <c r="AR482" s="15">
        <v>900000</v>
      </c>
      <c r="AS482" s="15"/>
      <c r="AT482" s="15"/>
      <c r="AU482" s="15">
        <v>8100000</v>
      </c>
      <c r="AV482" s="15"/>
      <c r="AW482" s="15"/>
      <c r="AX482" s="15"/>
      <c r="AY482" s="15"/>
      <c r="AZ482" s="15">
        <f t="shared" si="35"/>
        <v>9000000</v>
      </c>
      <c r="BA482" s="15">
        <f t="shared" si="36"/>
        <v>9000000</v>
      </c>
      <c r="BB482" t="str">
        <f t="shared" si="37"/>
        <v>OK</v>
      </c>
      <c r="BC482">
        <f t="shared" si="38"/>
        <v>2</v>
      </c>
    </row>
    <row r="483" spans="2:55" hidden="1">
      <c r="B483" t="s">
        <v>23</v>
      </c>
      <c r="C483" t="s">
        <v>472</v>
      </c>
      <c r="D483" t="s">
        <v>508</v>
      </c>
      <c r="E483" t="s">
        <v>8</v>
      </c>
      <c r="F483" t="s">
        <v>160</v>
      </c>
      <c r="G483">
        <v>4881</v>
      </c>
      <c r="H483">
        <v>15</v>
      </c>
      <c r="I483" s="15">
        <v>13500000</v>
      </c>
      <c r="J483" s="15">
        <v>900000</v>
      </c>
      <c r="K483">
        <v>15</v>
      </c>
      <c r="M483" t="s">
        <v>128</v>
      </c>
      <c r="N483" t="s">
        <v>157</v>
      </c>
      <c r="O483" t="s">
        <v>130</v>
      </c>
      <c r="P483" t="s">
        <v>483</v>
      </c>
      <c r="Q483" t="s">
        <v>66</v>
      </c>
      <c r="R483" t="s">
        <v>132</v>
      </c>
      <c r="S483">
        <v>1</v>
      </c>
      <c r="T483">
        <v>488101</v>
      </c>
      <c r="U483">
        <v>6</v>
      </c>
      <c r="V483" s="17">
        <v>3</v>
      </c>
      <c r="W483" t="s">
        <v>484</v>
      </c>
      <c r="Y483" s="14">
        <v>44636</v>
      </c>
      <c r="Z483" s="16">
        <v>23</v>
      </c>
      <c r="AA483" s="14">
        <v>44659</v>
      </c>
      <c r="AB483" s="14">
        <v>44615</v>
      </c>
      <c r="AC483">
        <v>22</v>
      </c>
      <c r="AD483" s="14">
        <v>44637</v>
      </c>
      <c r="AE483" s="14">
        <v>44641</v>
      </c>
      <c r="AF483">
        <v>21</v>
      </c>
      <c r="AG483" s="14">
        <v>44662</v>
      </c>
      <c r="AH483" s="14">
        <v>44676</v>
      </c>
      <c r="AI483">
        <v>20</v>
      </c>
      <c r="AJ483" s="14">
        <v>44696</v>
      </c>
      <c r="AK483" s="16">
        <v>8</v>
      </c>
      <c r="AL483" s="14">
        <v>44941</v>
      </c>
      <c r="AM483" s="14">
        <v>45001</v>
      </c>
      <c r="AN483" s="15"/>
      <c r="AO483" s="15"/>
      <c r="AP483" s="15"/>
      <c r="AQ483" s="15"/>
      <c r="AR483" s="15">
        <v>1350000</v>
      </c>
      <c r="AS483" s="15"/>
      <c r="AT483" s="15"/>
      <c r="AU483" s="15">
        <v>12150000</v>
      </c>
      <c r="AV483" s="15"/>
      <c r="AW483" s="15"/>
      <c r="AX483" s="15"/>
      <c r="AY483" s="15"/>
      <c r="AZ483" s="15">
        <f t="shared" si="35"/>
        <v>13500000</v>
      </c>
      <c r="BA483" s="15">
        <f t="shared" si="36"/>
        <v>13500000</v>
      </c>
      <c r="BB483" t="str">
        <f t="shared" si="37"/>
        <v>OK</v>
      </c>
      <c r="BC483">
        <f t="shared" si="38"/>
        <v>2</v>
      </c>
    </row>
    <row r="484" spans="2:55" hidden="1">
      <c r="B484" t="s">
        <v>23</v>
      </c>
      <c r="C484" t="s">
        <v>510</v>
      </c>
      <c r="D484" t="s">
        <v>511</v>
      </c>
      <c r="E484" t="s">
        <v>8</v>
      </c>
      <c r="F484" t="s">
        <v>160</v>
      </c>
      <c r="G484">
        <v>4881</v>
      </c>
      <c r="H484">
        <v>10</v>
      </c>
      <c r="I484" s="15">
        <v>9000000</v>
      </c>
      <c r="J484" s="15">
        <v>900000</v>
      </c>
      <c r="K484">
        <v>10</v>
      </c>
      <c r="M484" t="s">
        <v>128</v>
      </c>
      <c r="N484" t="s">
        <v>157</v>
      </c>
      <c r="O484" t="s">
        <v>130</v>
      </c>
      <c r="P484" t="s">
        <v>483</v>
      </c>
      <c r="Q484" t="s">
        <v>66</v>
      </c>
      <c r="R484" t="s">
        <v>132</v>
      </c>
      <c r="S484">
        <v>1</v>
      </c>
      <c r="T484">
        <v>488101</v>
      </c>
      <c r="U484">
        <v>6</v>
      </c>
      <c r="V484" s="17">
        <v>3</v>
      </c>
      <c r="W484" t="s">
        <v>484</v>
      </c>
      <c r="Y484" s="14">
        <v>44636</v>
      </c>
      <c r="Z484" s="16">
        <v>23</v>
      </c>
      <c r="AA484" s="14">
        <v>44659</v>
      </c>
      <c r="AB484" s="14">
        <v>44615</v>
      </c>
      <c r="AC484">
        <v>22</v>
      </c>
      <c r="AD484" s="14">
        <v>44637</v>
      </c>
      <c r="AE484" s="14">
        <v>44641</v>
      </c>
      <c r="AF484">
        <v>21</v>
      </c>
      <c r="AG484" s="14">
        <v>44662</v>
      </c>
      <c r="AH484" s="14">
        <v>44676</v>
      </c>
      <c r="AI484">
        <v>20</v>
      </c>
      <c r="AJ484" s="14">
        <v>44696</v>
      </c>
      <c r="AK484" s="16">
        <v>8</v>
      </c>
      <c r="AL484" s="14">
        <v>44941</v>
      </c>
      <c r="AM484" s="14">
        <v>45001</v>
      </c>
      <c r="AN484" s="15"/>
      <c r="AO484" s="15"/>
      <c r="AP484" s="15"/>
      <c r="AQ484" s="15"/>
      <c r="AR484" s="15">
        <v>900000</v>
      </c>
      <c r="AS484" s="15"/>
      <c r="AT484" s="15"/>
      <c r="AU484" s="15">
        <v>8100000</v>
      </c>
      <c r="AV484" s="15"/>
      <c r="AW484" s="15"/>
      <c r="AX484" s="15"/>
      <c r="AY484" s="15"/>
      <c r="AZ484" s="15">
        <f t="shared" si="35"/>
        <v>9000000</v>
      </c>
      <c r="BA484" s="15">
        <f t="shared" si="36"/>
        <v>9000000</v>
      </c>
      <c r="BB484" t="str">
        <f t="shared" si="37"/>
        <v>OK</v>
      </c>
      <c r="BC484">
        <f t="shared" si="38"/>
        <v>2</v>
      </c>
    </row>
    <row r="485" spans="2:55" hidden="1">
      <c r="B485" t="s">
        <v>23</v>
      </c>
      <c r="C485" t="s">
        <v>468</v>
      </c>
      <c r="D485" t="s">
        <v>511</v>
      </c>
      <c r="E485" t="s">
        <v>8</v>
      </c>
      <c r="F485" t="s">
        <v>160</v>
      </c>
      <c r="G485">
        <v>4881</v>
      </c>
      <c r="H485">
        <v>10</v>
      </c>
      <c r="I485" s="15">
        <v>9000000</v>
      </c>
      <c r="J485" s="15">
        <v>900000</v>
      </c>
      <c r="K485">
        <v>10</v>
      </c>
      <c r="M485" t="s">
        <v>128</v>
      </c>
      <c r="N485" t="s">
        <v>157</v>
      </c>
      <c r="O485" t="s">
        <v>130</v>
      </c>
      <c r="P485" t="s">
        <v>483</v>
      </c>
      <c r="Q485" t="s">
        <v>66</v>
      </c>
      <c r="R485" t="s">
        <v>132</v>
      </c>
      <c r="S485">
        <v>1</v>
      </c>
      <c r="T485">
        <v>488101</v>
      </c>
      <c r="U485">
        <v>6</v>
      </c>
      <c r="V485" s="17">
        <v>3</v>
      </c>
      <c r="W485" t="s">
        <v>484</v>
      </c>
      <c r="Y485" s="14">
        <v>44636</v>
      </c>
      <c r="Z485" s="16">
        <v>23</v>
      </c>
      <c r="AA485" s="14">
        <v>44659</v>
      </c>
      <c r="AB485" s="14">
        <v>44615</v>
      </c>
      <c r="AC485">
        <v>22</v>
      </c>
      <c r="AD485" s="14">
        <v>44637</v>
      </c>
      <c r="AE485" s="14">
        <v>44641</v>
      </c>
      <c r="AF485">
        <v>21</v>
      </c>
      <c r="AG485" s="14">
        <v>44662</v>
      </c>
      <c r="AH485" s="14">
        <v>44676</v>
      </c>
      <c r="AI485">
        <v>20</v>
      </c>
      <c r="AJ485" s="14">
        <v>44696</v>
      </c>
      <c r="AK485" s="16">
        <v>8</v>
      </c>
      <c r="AL485" s="14">
        <v>44941</v>
      </c>
      <c r="AM485" s="14">
        <v>45001</v>
      </c>
      <c r="AN485" s="15"/>
      <c r="AO485" s="15"/>
      <c r="AP485" s="15"/>
      <c r="AQ485" s="15"/>
      <c r="AR485" s="15">
        <v>900000</v>
      </c>
      <c r="AS485" s="15"/>
      <c r="AT485" s="15"/>
      <c r="AU485" s="15">
        <v>8100000</v>
      </c>
      <c r="AV485" s="15"/>
      <c r="AW485" s="15"/>
      <c r="AX485" s="15"/>
      <c r="AY485" s="15"/>
      <c r="AZ485" s="15">
        <f t="shared" si="35"/>
        <v>9000000</v>
      </c>
      <c r="BA485" s="15">
        <f t="shared" si="36"/>
        <v>9000000</v>
      </c>
      <c r="BB485" t="str">
        <f t="shared" si="37"/>
        <v>OK</v>
      </c>
      <c r="BC485">
        <f t="shared" si="38"/>
        <v>2</v>
      </c>
    </row>
    <row r="486" spans="2:55" hidden="1">
      <c r="B486" t="s">
        <v>23</v>
      </c>
      <c r="C486" t="s">
        <v>512</v>
      </c>
      <c r="D486" t="s">
        <v>511</v>
      </c>
      <c r="E486" t="s">
        <v>8</v>
      </c>
      <c r="F486" t="s">
        <v>160</v>
      </c>
      <c r="G486">
        <v>4881</v>
      </c>
      <c r="H486">
        <v>10</v>
      </c>
      <c r="I486" s="15">
        <v>9000000</v>
      </c>
      <c r="J486" s="15">
        <v>900000</v>
      </c>
      <c r="K486">
        <v>10</v>
      </c>
      <c r="M486" t="s">
        <v>128</v>
      </c>
      <c r="N486" t="s">
        <v>157</v>
      </c>
      <c r="O486" t="s">
        <v>130</v>
      </c>
      <c r="P486" t="s">
        <v>483</v>
      </c>
      <c r="Q486" t="s">
        <v>66</v>
      </c>
      <c r="R486" t="s">
        <v>132</v>
      </c>
      <c r="S486">
        <v>1</v>
      </c>
      <c r="T486">
        <v>488101</v>
      </c>
      <c r="U486">
        <v>6</v>
      </c>
      <c r="V486" s="17">
        <v>3</v>
      </c>
      <c r="W486" t="s">
        <v>484</v>
      </c>
      <c r="Y486" s="14">
        <v>44636</v>
      </c>
      <c r="Z486" s="16">
        <v>23</v>
      </c>
      <c r="AA486" s="14">
        <v>44659</v>
      </c>
      <c r="AB486" s="14">
        <v>44615</v>
      </c>
      <c r="AC486">
        <v>22</v>
      </c>
      <c r="AD486" s="14">
        <v>44637</v>
      </c>
      <c r="AE486" s="14">
        <v>44641</v>
      </c>
      <c r="AF486">
        <v>21</v>
      </c>
      <c r="AG486" s="14">
        <v>44662</v>
      </c>
      <c r="AH486" s="14">
        <v>44676</v>
      </c>
      <c r="AI486">
        <v>20</v>
      </c>
      <c r="AJ486" s="14">
        <v>44696</v>
      </c>
      <c r="AK486" s="16">
        <v>8</v>
      </c>
      <c r="AL486" s="14">
        <v>44941</v>
      </c>
      <c r="AM486" s="14">
        <v>45001</v>
      </c>
      <c r="AN486" s="15"/>
      <c r="AO486" s="15"/>
      <c r="AP486" s="15"/>
      <c r="AQ486" s="15"/>
      <c r="AR486" s="15">
        <v>900000</v>
      </c>
      <c r="AS486" s="15"/>
      <c r="AT486" s="15"/>
      <c r="AU486" s="15">
        <v>8100000</v>
      </c>
      <c r="AV486" s="15"/>
      <c r="AW486" s="15"/>
      <c r="AX486" s="15"/>
      <c r="AY486" s="15"/>
      <c r="AZ486" s="15">
        <f t="shared" si="35"/>
        <v>9000000</v>
      </c>
      <c r="BA486" s="15">
        <f t="shared" si="36"/>
        <v>9000000</v>
      </c>
      <c r="BB486" t="str">
        <f t="shared" si="37"/>
        <v>OK</v>
      </c>
      <c r="BC486">
        <f t="shared" si="38"/>
        <v>2</v>
      </c>
    </row>
    <row r="487" spans="2:55" hidden="1">
      <c r="B487" t="s">
        <v>23</v>
      </c>
      <c r="C487" t="s">
        <v>170</v>
      </c>
      <c r="D487" t="s">
        <v>513</v>
      </c>
      <c r="E487" t="s">
        <v>8</v>
      </c>
      <c r="F487" t="s">
        <v>172</v>
      </c>
      <c r="G487">
        <v>4889</v>
      </c>
      <c r="H487">
        <v>30</v>
      </c>
      <c r="I487" s="15">
        <v>16500000</v>
      </c>
      <c r="J487" s="15">
        <v>550000</v>
      </c>
      <c r="K487">
        <v>30</v>
      </c>
      <c r="M487" t="s">
        <v>151</v>
      </c>
      <c r="N487" s="17" t="s">
        <v>157</v>
      </c>
      <c r="O487" t="s">
        <v>130</v>
      </c>
      <c r="P487" t="s">
        <v>514</v>
      </c>
      <c r="Q487" t="s">
        <v>64</v>
      </c>
      <c r="R487" t="s">
        <v>132</v>
      </c>
      <c r="S487">
        <v>1</v>
      </c>
      <c r="T487">
        <v>488901</v>
      </c>
      <c r="U487">
        <v>6</v>
      </c>
      <c r="V487" s="17">
        <v>4</v>
      </c>
      <c r="W487" t="s">
        <v>515</v>
      </c>
      <c r="Y487" s="14"/>
      <c r="AA487" s="14" t="s">
        <v>134</v>
      </c>
      <c r="AB487" s="14">
        <v>44721</v>
      </c>
      <c r="AC487">
        <v>20</v>
      </c>
      <c r="AD487" s="14">
        <v>44741</v>
      </c>
      <c r="AE487" s="14">
        <v>44746</v>
      </c>
      <c r="AF487">
        <v>15</v>
      </c>
      <c r="AG487" s="14">
        <v>44761</v>
      </c>
      <c r="AH487" s="14">
        <v>44767</v>
      </c>
      <c r="AI487">
        <v>20</v>
      </c>
      <c r="AJ487" s="14">
        <v>44787</v>
      </c>
      <c r="AK487" s="16">
        <v>6</v>
      </c>
      <c r="AL487" s="14">
        <v>44971</v>
      </c>
      <c r="AM487" s="14">
        <v>45031</v>
      </c>
      <c r="AN487" s="15"/>
      <c r="AO487" s="15"/>
      <c r="AP487" s="15"/>
      <c r="AQ487" s="15"/>
      <c r="AR487" s="15"/>
      <c r="AS487" s="15"/>
      <c r="AT487" s="15"/>
      <c r="AU487" s="15"/>
      <c r="AV487" s="15">
        <v>16500000</v>
      </c>
      <c r="AW487" s="15"/>
      <c r="AX487" s="15"/>
      <c r="AY487" s="15"/>
      <c r="AZ487" s="15">
        <f t="shared" si="35"/>
        <v>16500000</v>
      </c>
      <c r="BA487" s="15">
        <f t="shared" si="36"/>
        <v>16500000</v>
      </c>
      <c r="BB487" t="str">
        <f t="shared" si="37"/>
        <v>OK</v>
      </c>
      <c r="BC487">
        <f t="shared" si="38"/>
        <v>1</v>
      </c>
    </row>
    <row r="488" spans="2:55" hidden="1">
      <c r="B488" t="s">
        <v>23</v>
      </c>
      <c r="C488" t="s">
        <v>170</v>
      </c>
      <c r="D488" t="s">
        <v>516</v>
      </c>
      <c r="E488" t="s">
        <v>8</v>
      </c>
      <c r="F488" t="s">
        <v>264</v>
      </c>
      <c r="G488">
        <v>4891</v>
      </c>
      <c r="H488">
        <v>5</v>
      </c>
      <c r="I488" s="15">
        <v>7000000</v>
      </c>
      <c r="J488" s="15">
        <v>1400000</v>
      </c>
      <c r="K488">
        <v>5</v>
      </c>
      <c r="M488" t="s">
        <v>151</v>
      </c>
      <c r="N488" s="17" t="s">
        <v>265</v>
      </c>
      <c r="O488" t="s">
        <v>130</v>
      </c>
      <c r="P488" t="s">
        <v>517</v>
      </c>
      <c r="Q488" t="s">
        <v>64</v>
      </c>
      <c r="R488" t="s">
        <v>132</v>
      </c>
      <c r="S488">
        <v>1</v>
      </c>
      <c r="T488">
        <v>489101</v>
      </c>
      <c r="U488">
        <v>6</v>
      </c>
      <c r="V488" s="17">
        <v>2</v>
      </c>
      <c r="W488" t="s">
        <v>518</v>
      </c>
      <c r="Y488" s="14"/>
      <c r="AA488" s="14"/>
      <c r="AB488" s="14">
        <v>44588</v>
      </c>
      <c r="AC488">
        <v>20</v>
      </c>
      <c r="AD488" s="14">
        <v>44608</v>
      </c>
      <c r="AE488" s="14">
        <v>44613</v>
      </c>
      <c r="AF488">
        <v>21</v>
      </c>
      <c r="AG488" s="14">
        <v>44634</v>
      </c>
      <c r="AH488" s="14">
        <v>44641</v>
      </c>
      <c r="AI488">
        <v>20</v>
      </c>
      <c r="AJ488" s="14">
        <v>44661</v>
      </c>
      <c r="AK488" s="16">
        <v>8</v>
      </c>
      <c r="AL488" s="14">
        <v>44905</v>
      </c>
      <c r="AM488" s="14">
        <v>44965</v>
      </c>
      <c r="AN488" s="15"/>
      <c r="AO488" s="15"/>
      <c r="AP488" s="15"/>
      <c r="AQ488" s="15">
        <v>700000</v>
      </c>
      <c r="AR488" s="15"/>
      <c r="AS488" s="15"/>
      <c r="AT488" s="15">
        <v>6300000</v>
      </c>
      <c r="AU488" s="15"/>
      <c r="AV488" s="15"/>
      <c r="AW488" s="15"/>
      <c r="AX488" s="15"/>
      <c r="AY488" s="15"/>
      <c r="AZ488" s="15">
        <f t="shared" si="35"/>
        <v>7000000</v>
      </c>
      <c r="BA488" s="15">
        <f t="shared" si="36"/>
        <v>7000000</v>
      </c>
      <c r="BB488" t="str">
        <f t="shared" si="37"/>
        <v>OK</v>
      </c>
      <c r="BC488">
        <f t="shared" si="38"/>
        <v>2</v>
      </c>
    </row>
    <row r="489" spans="2:55" hidden="1">
      <c r="B489" t="s">
        <v>23</v>
      </c>
      <c r="C489" t="s">
        <v>170</v>
      </c>
      <c r="D489" t="s">
        <v>516</v>
      </c>
      <c r="E489" t="s">
        <v>8</v>
      </c>
      <c r="F489" t="s">
        <v>264</v>
      </c>
      <c r="G489">
        <v>4891</v>
      </c>
      <c r="H489">
        <v>5</v>
      </c>
      <c r="I489" s="15">
        <v>7000000</v>
      </c>
      <c r="J489" s="15">
        <v>1400000</v>
      </c>
      <c r="K489">
        <v>5</v>
      </c>
      <c r="M489" t="s">
        <v>151</v>
      </c>
      <c r="N489" s="17" t="s">
        <v>265</v>
      </c>
      <c r="O489" t="s">
        <v>130</v>
      </c>
      <c r="P489" t="s">
        <v>517</v>
      </c>
      <c r="Q489" t="s">
        <v>64</v>
      </c>
      <c r="R489" t="s">
        <v>132</v>
      </c>
      <c r="S489">
        <v>1</v>
      </c>
      <c r="T489">
        <v>489101</v>
      </c>
      <c r="U489">
        <v>6</v>
      </c>
      <c r="V489" s="17">
        <v>2</v>
      </c>
      <c r="W489" t="s">
        <v>518</v>
      </c>
      <c r="Y489" s="14"/>
      <c r="AA489" s="14"/>
      <c r="AB489" s="14">
        <v>44588</v>
      </c>
      <c r="AC489">
        <v>20</v>
      </c>
      <c r="AD489" s="14">
        <v>44608</v>
      </c>
      <c r="AE489" s="14">
        <v>44613</v>
      </c>
      <c r="AF489">
        <v>21</v>
      </c>
      <c r="AG489" s="14">
        <v>44634</v>
      </c>
      <c r="AH489" s="14">
        <v>44641</v>
      </c>
      <c r="AI489">
        <v>20</v>
      </c>
      <c r="AJ489" s="14">
        <v>44661</v>
      </c>
      <c r="AK489" s="16">
        <v>8</v>
      </c>
      <c r="AL489" s="14">
        <v>44905</v>
      </c>
      <c r="AM489" s="14">
        <v>44965</v>
      </c>
      <c r="AN489" s="15"/>
      <c r="AO489" s="15"/>
      <c r="AP489" s="15"/>
      <c r="AQ489" s="15">
        <v>700000</v>
      </c>
      <c r="AR489" s="15"/>
      <c r="AS489" s="15"/>
      <c r="AT489" s="15">
        <v>6300000</v>
      </c>
      <c r="AU489" s="15"/>
      <c r="AV489" s="15"/>
      <c r="AW489" s="15"/>
      <c r="AX489" s="15"/>
      <c r="AY489" s="15"/>
      <c r="AZ489" s="15">
        <f t="shared" si="35"/>
        <v>7000000</v>
      </c>
      <c r="BA489" s="15">
        <f t="shared" si="36"/>
        <v>7000000</v>
      </c>
      <c r="BB489" t="str">
        <f t="shared" si="37"/>
        <v>OK</v>
      </c>
      <c r="BC489">
        <f t="shared" si="38"/>
        <v>2</v>
      </c>
    </row>
    <row r="490" spans="2:55" hidden="1">
      <c r="B490" t="s">
        <v>23</v>
      </c>
      <c r="C490" t="s">
        <v>170</v>
      </c>
      <c r="D490" t="s">
        <v>516</v>
      </c>
      <c r="E490" t="s">
        <v>8</v>
      </c>
      <c r="F490" t="s">
        <v>264</v>
      </c>
      <c r="G490">
        <v>4891</v>
      </c>
      <c r="H490">
        <v>5</v>
      </c>
      <c r="I490" s="15">
        <v>7000000</v>
      </c>
      <c r="J490" s="15">
        <v>1400000</v>
      </c>
      <c r="K490">
        <v>5</v>
      </c>
      <c r="M490" t="s">
        <v>151</v>
      </c>
      <c r="N490" s="17" t="s">
        <v>265</v>
      </c>
      <c r="O490" t="s">
        <v>130</v>
      </c>
      <c r="P490" t="s">
        <v>517</v>
      </c>
      <c r="Q490" t="s">
        <v>64</v>
      </c>
      <c r="R490" t="s">
        <v>132</v>
      </c>
      <c r="S490">
        <v>1</v>
      </c>
      <c r="T490">
        <v>489101</v>
      </c>
      <c r="U490">
        <v>6</v>
      </c>
      <c r="V490" s="17">
        <v>2</v>
      </c>
      <c r="W490" t="s">
        <v>518</v>
      </c>
      <c r="Y490" s="14"/>
      <c r="AA490" s="14"/>
      <c r="AB490" s="14">
        <v>44588</v>
      </c>
      <c r="AC490">
        <v>20</v>
      </c>
      <c r="AD490" s="14">
        <v>44608</v>
      </c>
      <c r="AE490" s="14">
        <v>44613</v>
      </c>
      <c r="AF490">
        <v>21</v>
      </c>
      <c r="AG490" s="14">
        <v>44634</v>
      </c>
      <c r="AH490" s="14">
        <v>44641</v>
      </c>
      <c r="AI490">
        <v>20</v>
      </c>
      <c r="AJ490" s="14">
        <v>44661</v>
      </c>
      <c r="AK490" s="16">
        <v>8</v>
      </c>
      <c r="AL490" s="14">
        <v>44905</v>
      </c>
      <c r="AM490" s="14">
        <v>44965</v>
      </c>
      <c r="AN490" s="15"/>
      <c r="AO490" s="15"/>
      <c r="AP490" s="15"/>
      <c r="AQ490" s="15">
        <v>700000</v>
      </c>
      <c r="AR490" s="15"/>
      <c r="AS490" s="15"/>
      <c r="AT490" s="15">
        <v>6300000</v>
      </c>
      <c r="AU490" s="15"/>
      <c r="AV490" s="15"/>
      <c r="AW490" s="15"/>
      <c r="AX490" s="15"/>
      <c r="AY490" s="15"/>
      <c r="AZ490" s="15">
        <f t="shared" si="35"/>
        <v>7000000</v>
      </c>
      <c r="BA490" s="15">
        <f t="shared" si="36"/>
        <v>7000000</v>
      </c>
      <c r="BB490" t="str">
        <f t="shared" si="37"/>
        <v>OK</v>
      </c>
      <c r="BC490">
        <f t="shared" si="38"/>
        <v>2</v>
      </c>
    </row>
    <row r="491" spans="2:55" hidden="1">
      <c r="B491" t="s">
        <v>23</v>
      </c>
      <c r="C491" t="s">
        <v>170</v>
      </c>
      <c r="D491" t="s">
        <v>516</v>
      </c>
      <c r="E491" t="s">
        <v>8</v>
      </c>
      <c r="F491" t="s">
        <v>264</v>
      </c>
      <c r="G491">
        <v>4891</v>
      </c>
      <c r="H491">
        <v>5</v>
      </c>
      <c r="I491" s="15">
        <v>7000000</v>
      </c>
      <c r="J491" s="15">
        <v>1400000</v>
      </c>
      <c r="K491">
        <v>5</v>
      </c>
      <c r="M491" t="s">
        <v>151</v>
      </c>
      <c r="N491" s="17" t="s">
        <v>265</v>
      </c>
      <c r="O491" t="s">
        <v>130</v>
      </c>
      <c r="P491" t="s">
        <v>517</v>
      </c>
      <c r="Q491" t="s">
        <v>64</v>
      </c>
      <c r="R491" t="s">
        <v>132</v>
      </c>
      <c r="S491">
        <v>1</v>
      </c>
      <c r="T491">
        <v>489101</v>
      </c>
      <c r="U491">
        <v>6</v>
      </c>
      <c r="V491" s="17">
        <v>2</v>
      </c>
      <c r="W491" t="s">
        <v>518</v>
      </c>
      <c r="Y491" s="14"/>
      <c r="AA491" s="14"/>
      <c r="AB491" s="14">
        <v>44588</v>
      </c>
      <c r="AC491">
        <v>20</v>
      </c>
      <c r="AD491" s="14">
        <v>44608</v>
      </c>
      <c r="AE491" s="14">
        <v>44613</v>
      </c>
      <c r="AF491">
        <v>21</v>
      </c>
      <c r="AG491" s="14">
        <v>44634</v>
      </c>
      <c r="AH491" s="14">
        <v>44641</v>
      </c>
      <c r="AI491">
        <v>20</v>
      </c>
      <c r="AJ491" s="14">
        <v>44661</v>
      </c>
      <c r="AK491" s="16">
        <v>8</v>
      </c>
      <c r="AL491" s="14">
        <v>44905</v>
      </c>
      <c r="AM491" s="14">
        <v>44965</v>
      </c>
      <c r="AN491" s="15"/>
      <c r="AO491" s="15"/>
      <c r="AP491" s="15"/>
      <c r="AQ491" s="15">
        <v>700000</v>
      </c>
      <c r="AR491" s="15"/>
      <c r="AS491" s="15"/>
      <c r="AT491" s="15">
        <v>6300000</v>
      </c>
      <c r="AU491" s="15"/>
      <c r="AV491" s="15"/>
      <c r="AW491" s="15"/>
      <c r="AX491" s="15"/>
      <c r="AY491" s="15"/>
      <c r="AZ491" s="15">
        <f t="shared" si="35"/>
        <v>7000000</v>
      </c>
      <c r="BA491" s="15">
        <f t="shared" si="36"/>
        <v>7000000</v>
      </c>
      <c r="BB491" t="str">
        <f t="shared" si="37"/>
        <v>OK</v>
      </c>
      <c r="BC491">
        <f t="shared" si="38"/>
        <v>2</v>
      </c>
    </row>
    <row r="492" spans="2:55" hidden="1">
      <c r="B492" t="s">
        <v>23</v>
      </c>
      <c r="C492" t="s">
        <v>170</v>
      </c>
      <c r="D492" t="s">
        <v>516</v>
      </c>
      <c r="E492" t="s">
        <v>8</v>
      </c>
      <c r="F492" t="s">
        <v>264</v>
      </c>
      <c r="G492">
        <v>4891</v>
      </c>
      <c r="H492">
        <v>5</v>
      </c>
      <c r="I492" s="15">
        <v>7000000</v>
      </c>
      <c r="J492" s="15">
        <v>1400000</v>
      </c>
      <c r="K492">
        <v>5</v>
      </c>
      <c r="M492" t="s">
        <v>151</v>
      </c>
      <c r="N492" s="17" t="s">
        <v>265</v>
      </c>
      <c r="O492" t="s">
        <v>130</v>
      </c>
      <c r="P492" t="s">
        <v>517</v>
      </c>
      <c r="Q492" t="s">
        <v>64</v>
      </c>
      <c r="R492" t="s">
        <v>132</v>
      </c>
      <c r="S492">
        <v>1</v>
      </c>
      <c r="T492">
        <v>489101</v>
      </c>
      <c r="U492">
        <v>6</v>
      </c>
      <c r="V492" s="17">
        <v>2</v>
      </c>
      <c r="W492" t="s">
        <v>518</v>
      </c>
      <c r="Y492" s="14"/>
      <c r="AA492" s="14"/>
      <c r="AB492" s="14">
        <v>44588</v>
      </c>
      <c r="AC492">
        <v>20</v>
      </c>
      <c r="AD492" s="14">
        <v>44608</v>
      </c>
      <c r="AE492" s="14">
        <v>44613</v>
      </c>
      <c r="AF492">
        <v>21</v>
      </c>
      <c r="AG492" s="14">
        <v>44634</v>
      </c>
      <c r="AH492" s="14">
        <v>44641</v>
      </c>
      <c r="AI492">
        <v>20</v>
      </c>
      <c r="AJ492" s="14">
        <v>44661</v>
      </c>
      <c r="AK492" s="16">
        <v>8</v>
      </c>
      <c r="AL492" s="14">
        <v>44905</v>
      </c>
      <c r="AM492" s="14">
        <v>44965</v>
      </c>
      <c r="AN492" s="15"/>
      <c r="AO492" s="15"/>
      <c r="AP492" s="15"/>
      <c r="AQ492" s="15">
        <v>700000</v>
      </c>
      <c r="AR492" s="15"/>
      <c r="AS492" s="15"/>
      <c r="AT492" s="15">
        <v>6300000</v>
      </c>
      <c r="AU492" s="15"/>
      <c r="AV492" s="15"/>
      <c r="AW492" s="15"/>
      <c r="AX492" s="15"/>
      <c r="AY492" s="15"/>
      <c r="AZ492" s="15">
        <f t="shared" si="35"/>
        <v>7000000</v>
      </c>
      <c r="BA492" s="15">
        <f t="shared" si="36"/>
        <v>7000000</v>
      </c>
      <c r="BB492" t="str">
        <f t="shared" si="37"/>
        <v>OK</v>
      </c>
      <c r="BC492">
        <f t="shared" si="38"/>
        <v>2</v>
      </c>
    </row>
    <row r="493" spans="2:55" hidden="1">
      <c r="B493" t="s">
        <v>23</v>
      </c>
      <c r="C493" t="s">
        <v>170</v>
      </c>
      <c r="D493" t="s">
        <v>516</v>
      </c>
      <c r="E493" t="s">
        <v>8</v>
      </c>
      <c r="F493" t="s">
        <v>264</v>
      </c>
      <c r="G493">
        <v>4891</v>
      </c>
      <c r="H493">
        <v>5</v>
      </c>
      <c r="I493" s="15">
        <v>7000000</v>
      </c>
      <c r="J493" s="15">
        <v>1400000</v>
      </c>
      <c r="K493">
        <v>5</v>
      </c>
      <c r="M493" t="s">
        <v>151</v>
      </c>
      <c r="N493" s="17" t="s">
        <v>265</v>
      </c>
      <c r="O493" t="s">
        <v>130</v>
      </c>
      <c r="P493" t="s">
        <v>517</v>
      </c>
      <c r="Q493" t="s">
        <v>64</v>
      </c>
      <c r="R493" t="s">
        <v>132</v>
      </c>
      <c r="S493">
        <v>1</v>
      </c>
      <c r="T493">
        <v>489101</v>
      </c>
      <c r="U493">
        <v>6</v>
      </c>
      <c r="V493" s="17">
        <v>2</v>
      </c>
      <c r="W493" t="s">
        <v>518</v>
      </c>
      <c r="Y493" s="14"/>
      <c r="AA493" s="14"/>
      <c r="AB493" s="14">
        <v>44588</v>
      </c>
      <c r="AC493">
        <v>20</v>
      </c>
      <c r="AD493" s="14">
        <v>44608</v>
      </c>
      <c r="AE493" s="14">
        <v>44613</v>
      </c>
      <c r="AF493">
        <v>21</v>
      </c>
      <c r="AG493" s="14">
        <v>44634</v>
      </c>
      <c r="AH493" s="14">
        <v>44641</v>
      </c>
      <c r="AI493">
        <v>20</v>
      </c>
      <c r="AJ493" s="14">
        <v>44661</v>
      </c>
      <c r="AK493" s="16">
        <v>8</v>
      </c>
      <c r="AL493" s="14">
        <v>44905</v>
      </c>
      <c r="AM493" s="14">
        <v>44965</v>
      </c>
      <c r="AN493" s="15"/>
      <c r="AO493" s="15"/>
      <c r="AP493" s="15"/>
      <c r="AQ493" s="15">
        <v>700000</v>
      </c>
      <c r="AR493" s="15"/>
      <c r="AS493" s="15"/>
      <c r="AT493" s="15">
        <v>6300000</v>
      </c>
      <c r="AU493" s="15"/>
      <c r="AV493" s="15"/>
      <c r="AW493" s="15"/>
      <c r="AX493" s="15"/>
      <c r="AY493" s="15"/>
      <c r="AZ493" s="15">
        <f t="shared" si="35"/>
        <v>7000000</v>
      </c>
      <c r="BA493" s="15">
        <f t="shared" si="36"/>
        <v>7000000</v>
      </c>
      <c r="BB493" t="str">
        <f t="shared" si="37"/>
        <v>OK</v>
      </c>
      <c r="BC493">
        <f t="shared" si="38"/>
        <v>2</v>
      </c>
    </row>
    <row r="494" spans="2:55" hidden="1">
      <c r="B494" t="s">
        <v>23</v>
      </c>
      <c r="C494" t="s">
        <v>170</v>
      </c>
      <c r="D494" t="s">
        <v>519</v>
      </c>
      <c r="E494" t="s">
        <v>9</v>
      </c>
      <c r="F494" t="s">
        <v>175</v>
      </c>
      <c r="G494">
        <v>5811</v>
      </c>
      <c r="H494">
        <v>80</v>
      </c>
      <c r="I494" s="15">
        <v>68000000</v>
      </c>
      <c r="J494" s="15">
        <v>850000</v>
      </c>
      <c r="K494">
        <v>80</v>
      </c>
      <c r="M494" t="s">
        <v>151</v>
      </c>
      <c r="N494" s="17" t="s">
        <v>157</v>
      </c>
      <c r="O494" t="s">
        <v>130</v>
      </c>
      <c r="P494" t="s">
        <v>520</v>
      </c>
      <c r="Q494" t="s">
        <v>66</v>
      </c>
      <c r="R494" t="s">
        <v>132</v>
      </c>
      <c r="S494">
        <v>1</v>
      </c>
      <c r="T494">
        <v>581101</v>
      </c>
      <c r="U494">
        <v>6</v>
      </c>
      <c r="V494" s="17">
        <v>1</v>
      </c>
      <c r="W494" t="s">
        <v>521</v>
      </c>
      <c r="Y494" s="14">
        <v>44636</v>
      </c>
      <c r="Z494" s="16">
        <v>23</v>
      </c>
      <c r="AA494" s="14">
        <v>44659</v>
      </c>
      <c r="AB494" s="14">
        <v>44588</v>
      </c>
      <c r="AC494">
        <v>20</v>
      </c>
      <c r="AD494" s="14">
        <v>44608</v>
      </c>
      <c r="AE494" s="14">
        <v>44613</v>
      </c>
      <c r="AF494">
        <v>21</v>
      </c>
      <c r="AG494" s="14">
        <v>44634</v>
      </c>
      <c r="AH494" s="14">
        <v>44641</v>
      </c>
      <c r="AI494">
        <v>20</v>
      </c>
      <c r="AJ494" s="14">
        <v>44661</v>
      </c>
      <c r="AK494" s="16">
        <v>8</v>
      </c>
      <c r="AL494" s="14">
        <v>44905</v>
      </c>
      <c r="AM494" s="14">
        <v>44965</v>
      </c>
      <c r="AN494" s="15"/>
      <c r="AO494" s="15"/>
      <c r="AP494" s="15"/>
      <c r="AQ494" s="15">
        <v>6800000</v>
      </c>
      <c r="AR494" s="15"/>
      <c r="AS494" s="15"/>
      <c r="AT494" s="15">
        <v>61200000</v>
      </c>
      <c r="AU494" s="15"/>
      <c r="AV494" s="15"/>
      <c r="AW494" s="15"/>
      <c r="AX494" s="15"/>
      <c r="AY494" s="15"/>
      <c r="AZ494" s="15">
        <f t="shared" si="35"/>
        <v>68000000</v>
      </c>
      <c r="BA494" s="15">
        <f t="shared" si="36"/>
        <v>68000000</v>
      </c>
      <c r="BB494" t="str">
        <f t="shared" si="37"/>
        <v>OK</v>
      </c>
      <c r="BC494">
        <f t="shared" si="38"/>
        <v>2</v>
      </c>
    </row>
    <row r="495" spans="2:55" hidden="1">
      <c r="B495" t="s">
        <v>23</v>
      </c>
      <c r="C495" t="s">
        <v>170</v>
      </c>
      <c r="D495" t="s">
        <v>522</v>
      </c>
      <c r="E495" t="s">
        <v>9</v>
      </c>
      <c r="F495" t="s">
        <v>175</v>
      </c>
      <c r="G495">
        <v>5811</v>
      </c>
      <c r="H495">
        <v>57</v>
      </c>
      <c r="I495" s="15">
        <v>48450000</v>
      </c>
      <c r="J495" s="15">
        <v>850000</v>
      </c>
      <c r="K495">
        <v>57</v>
      </c>
      <c r="M495" t="s">
        <v>151</v>
      </c>
      <c r="N495" s="17" t="s">
        <v>157</v>
      </c>
      <c r="O495" t="s">
        <v>130</v>
      </c>
      <c r="P495" t="s">
        <v>520</v>
      </c>
      <c r="Q495" t="s">
        <v>66</v>
      </c>
      <c r="R495" t="s">
        <v>132</v>
      </c>
      <c r="S495">
        <v>1</v>
      </c>
      <c r="T495">
        <v>581101</v>
      </c>
      <c r="U495">
        <v>6</v>
      </c>
      <c r="V495" s="17">
        <v>1</v>
      </c>
      <c r="W495" t="s">
        <v>521</v>
      </c>
      <c r="Y495" s="14">
        <v>44636</v>
      </c>
      <c r="Z495" s="16">
        <v>23</v>
      </c>
      <c r="AA495" s="14">
        <v>44659</v>
      </c>
      <c r="AB495" s="14">
        <v>44588</v>
      </c>
      <c r="AC495">
        <v>20</v>
      </c>
      <c r="AD495" s="14">
        <v>44608</v>
      </c>
      <c r="AE495" s="14">
        <v>44613</v>
      </c>
      <c r="AF495">
        <v>21</v>
      </c>
      <c r="AG495" s="14">
        <v>44634</v>
      </c>
      <c r="AH495" s="14">
        <v>44641</v>
      </c>
      <c r="AI495">
        <v>20</v>
      </c>
      <c r="AJ495" s="14">
        <v>44661</v>
      </c>
      <c r="AK495" s="16">
        <v>8</v>
      </c>
      <c r="AL495" s="14">
        <v>44905</v>
      </c>
      <c r="AM495" s="14">
        <v>44965</v>
      </c>
      <c r="AN495" s="15"/>
      <c r="AO495" s="15"/>
      <c r="AP495" s="15"/>
      <c r="AQ495" s="15">
        <v>4845000</v>
      </c>
      <c r="AR495" s="15"/>
      <c r="AS495" s="15"/>
      <c r="AT495" s="15">
        <v>43605000</v>
      </c>
      <c r="AU495" s="15"/>
      <c r="AV495" s="15"/>
      <c r="AW495" s="15"/>
      <c r="AX495" s="15"/>
      <c r="AY495" s="15"/>
      <c r="AZ495" s="15">
        <f t="shared" si="35"/>
        <v>48450000</v>
      </c>
      <c r="BA495" s="15">
        <f t="shared" si="36"/>
        <v>48450000</v>
      </c>
      <c r="BB495" t="str">
        <f t="shared" si="37"/>
        <v>OK</v>
      </c>
      <c r="BC495">
        <f t="shared" si="38"/>
        <v>2</v>
      </c>
    </row>
    <row r="496" spans="2:55" hidden="1">
      <c r="B496" t="s">
        <v>23</v>
      </c>
      <c r="C496" t="s">
        <v>170</v>
      </c>
      <c r="D496" t="s">
        <v>523</v>
      </c>
      <c r="E496" t="s">
        <v>9</v>
      </c>
      <c r="F496" t="s">
        <v>175</v>
      </c>
      <c r="G496">
        <v>5811</v>
      </c>
      <c r="H496">
        <v>37</v>
      </c>
      <c r="I496" s="15">
        <v>31450000</v>
      </c>
      <c r="J496" s="15">
        <v>850000</v>
      </c>
      <c r="K496">
        <v>37</v>
      </c>
      <c r="M496" t="s">
        <v>151</v>
      </c>
      <c r="N496" s="17" t="s">
        <v>157</v>
      </c>
      <c r="O496" t="s">
        <v>130</v>
      </c>
      <c r="P496" t="s">
        <v>520</v>
      </c>
      <c r="Q496" t="s">
        <v>66</v>
      </c>
      <c r="R496" t="s">
        <v>132</v>
      </c>
      <c r="S496">
        <v>1</v>
      </c>
      <c r="T496">
        <v>581101</v>
      </c>
      <c r="U496">
        <v>6</v>
      </c>
      <c r="V496" s="17">
        <v>1</v>
      </c>
      <c r="W496" t="s">
        <v>521</v>
      </c>
      <c r="Y496" s="14">
        <v>44636</v>
      </c>
      <c r="Z496" s="16">
        <v>23</v>
      </c>
      <c r="AA496" s="14">
        <v>44659</v>
      </c>
      <c r="AB496" s="14">
        <v>44588</v>
      </c>
      <c r="AC496">
        <v>20</v>
      </c>
      <c r="AD496" s="14">
        <v>44608</v>
      </c>
      <c r="AE496" s="14">
        <v>44613</v>
      </c>
      <c r="AF496">
        <v>21</v>
      </c>
      <c r="AG496" s="14">
        <v>44634</v>
      </c>
      <c r="AH496" s="14">
        <v>44641</v>
      </c>
      <c r="AI496">
        <v>20</v>
      </c>
      <c r="AJ496" s="14">
        <v>44661</v>
      </c>
      <c r="AK496" s="16">
        <v>8</v>
      </c>
      <c r="AL496" s="14">
        <v>44905</v>
      </c>
      <c r="AM496" s="14">
        <v>44965</v>
      </c>
      <c r="AN496" s="15"/>
      <c r="AO496" s="15"/>
      <c r="AP496" s="15"/>
      <c r="AQ496" s="15">
        <v>3145000</v>
      </c>
      <c r="AR496" s="15"/>
      <c r="AS496" s="15"/>
      <c r="AT496" s="15">
        <v>28305000</v>
      </c>
      <c r="AU496" s="15"/>
      <c r="AV496" s="15"/>
      <c r="AW496" s="15"/>
      <c r="AX496" s="15"/>
      <c r="AY496" s="15"/>
      <c r="AZ496" s="15">
        <f t="shared" si="35"/>
        <v>31450000</v>
      </c>
      <c r="BA496" s="15">
        <f t="shared" si="36"/>
        <v>31450000</v>
      </c>
      <c r="BB496" t="str">
        <f t="shared" si="37"/>
        <v>OK</v>
      </c>
      <c r="BC496">
        <f t="shared" si="38"/>
        <v>2</v>
      </c>
    </row>
    <row r="497" spans="2:55" hidden="1">
      <c r="B497" t="s">
        <v>23</v>
      </c>
      <c r="C497" t="s">
        <v>170</v>
      </c>
      <c r="D497" t="s">
        <v>524</v>
      </c>
      <c r="E497" t="s">
        <v>9</v>
      </c>
      <c r="F497" t="s">
        <v>175</v>
      </c>
      <c r="G497">
        <v>5811</v>
      </c>
      <c r="H497">
        <v>25</v>
      </c>
      <c r="I497" s="15">
        <v>20745000</v>
      </c>
      <c r="J497" s="15">
        <v>829800</v>
      </c>
      <c r="K497">
        <v>25</v>
      </c>
      <c r="M497" t="s">
        <v>151</v>
      </c>
      <c r="N497" s="17" t="s">
        <v>157</v>
      </c>
      <c r="O497" t="s">
        <v>179</v>
      </c>
      <c r="P497" t="s">
        <v>525</v>
      </c>
      <c r="Q497" t="s">
        <v>64</v>
      </c>
      <c r="R497" t="s">
        <v>132</v>
      </c>
      <c r="S497">
        <v>1</v>
      </c>
      <c r="T497">
        <v>581101</v>
      </c>
      <c r="U497">
        <v>6</v>
      </c>
      <c r="V497" s="17">
        <v>2</v>
      </c>
      <c r="W497" t="s">
        <v>526</v>
      </c>
      <c r="Y497" s="14">
        <v>44636</v>
      </c>
      <c r="Z497" s="16">
        <v>23</v>
      </c>
      <c r="AA497" s="14">
        <v>44659</v>
      </c>
      <c r="AB497" s="14">
        <v>44588</v>
      </c>
      <c r="AC497">
        <v>20</v>
      </c>
      <c r="AD497" s="14">
        <v>44608</v>
      </c>
      <c r="AE497" s="14">
        <v>44613</v>
      </c>
      <c r="AF497">
        <v>21</v>
      </c>
      <c r="AG497" s="14">
        <v>44634</v>
      </c>
      <c r="AH497" s="14">
        <v>44641</v>
      </c>
      <c r="AI497">
        <v>20</v>
      </c>
      <c r="AJ497" s="14">
        <v>44661</v>
      </c>
      <c r="AK497" s="16">
        <v>8</v>
      </c>
      <c r="AL497" s="14">
        <v>44905</v>
      </c>
      <c r="AM497" s="14">
        <v>44965</v>
      </c>
      <c r="AN497" s="15"/>
      <c r="AO497" s="15"/>
      <c r="AP497" s="15"/>
      <c r="AQ497" s="15">
        <v>2074500</v>
      </c>
      <c r="AR497" s="15"/>
      <c r="AS497" s="15"/>
      <c r="AT497" s="15">
        <v>18670500</v>
      </c>
      <c r="AU497" s="15"/>
      <c r="AV497" s="15"/>
      <c r="AW497" s="15"/>
      <c r="AX497" s="15"/>
      <c r="AY497" s="15"/>
      <c r="AZ497" s="15">
        <f t="shared" si="35"/>
        <v>20745000</v>
      </c>
      <c r="BA497" s="15">
        <f t="shared" si="36"/>
        <v>20745000</v>
      </c>
      <c r="BB497" t="str">
        <f t="shared" si="37"/>
        <v>OK</v>
      </c>
      <c r="BC497">
        <f t="shared" si="38"/>
        <v>2</v>
      </c>
    </row>
    <row r="498" spans="2:55" hidden="1">
      <c r="B498" t="s">
        <v>23</v>
      </c>
      <c r="C498" t="s">
        <v>170</v>
      </c>
      <c r="D498" t="s">
        <v>527</v>
      </c>
      <c r="E498" t="s">
        <v>9</v>
      </c>
      <c r="F498" t="s">
        <v>175</v>
      </c>
      <c r="G498">
        <v>5811</v>
      </c>
      <c r="H498">
        <v>25</v>
      </c>
      <c r="I498" s="15">
        <v>20745000</v>
      </c>
      <c r="J498" s="15">
        <v>829800</v>
      </c>
      <c r="K498">
        <v>25</v>
      </c>
      <c r="M498" t="s">
        <v>151</v>
      </c>
      <c r="N498" s="17" t="s">
        <v>157</v>
      </c>
      <c r="O498" t="s">
        <v>181</v>
      </c>
      <c r="P498" t="s">
        <v>528</v>
      </c>
      <c r="Q498" t="s">
        <v>64</v>
      </c>
      <c r="R498" t="s">
        <v>132</v>
      </c>
      <c r="S498">
        <v>1</v>
      </c>
      <c r="T498">
        <v>581101</v>
      </c>
      <c r="U498">
        <v>6</v>
      </c>
      <c r="V498" s="17">
        <v>2</v>
      </c>
      <c r="W498" t="s">
        <v>526</v>
      </c>
      <c r="Y498" s="14">
        <v>44636</v>
      </c>
      <c r="Z498" s="16">
        <v>23</v>
      </c>
      <c r="AA498" s="14">
        <v>44659</v>
      </c>
      <c r="AB498" s="14">
        <v>44588</v>
      </c>
      <c r="AC498">
        <v>20</v>
      </c>
      <c r="AD498" s="14">
        <v>44608</v>
      </c>
      <c r="AE498" s="14">
        <v>44613</v>
      </c>
      <c r="AF498">
        <v>21</v>
      </c>
      <c r="AG498" s="14">
        <v>44634</v>
      </c>
      <c r="AH498" s="14">
        <v>44641</v>
      </c>
      <c r="AI498">
        <v>20</v>
      </c>
      <c r="AJ498" s="14">
        <v>44661</v>
      </c>
      <c r="AK498" s="16">
        <v>8</v>
      </c>
      <c r="AL498" s="14">
        <v>44905</v>
      </c>
      <c r="AM498" s="14">
        <v>44965</v>
      </c>
      <c r="AN498" s="15"/>
      <c r="AO498" s="15"/>
      <c r="AP498" s="15"/>
      <c r="AQ498" s="15">
        <v>2074500</v>
      </c>
      <c r="AR498" s="15"/>
      <c r="AS498" s="15"/>
      <c r="AT498" s="15">
        <v>18670500</v>
      </c>
      <c r="AU498" s="15"/>
      <c r="AV498" s="15"/>
      <c r="AW498" s="15"/>
      <c r="AX498" s="15"/>
      <c r="AY498" s="15"/>
      <c r="AZ498" s="15">
        <f t="shared" si="35"/>
        <v>20745000</v>
      </c>
      <c r="BA498" s="15">
        <f t="shared" si="36"/>
        <v>20745000</v>
      </c>
      <c r="BB498" t="str">
        <f t="shared" si="37"/>
        <v>OK</v>
      </c>
      <c r="BC498">
        <f t="shared" si="38"/>
        <v>2</v>
      </c>
    </row>
    <row r="499" spans="2:55" hidden="1">
      <c r="B499" t="s">
        <v>23</v>
      </c>
      <c r="C499" t="s">
        <v>463</v>
      </c>
      <c r="D499" t="s">
        <v>529</v>
      </c>
      <c r="E499" t="s">
        <v>10</v>
      </c>
      <c r="F499" t="s">
        <v>186</v>
      </c>
      <c r="G499">
        <v>5911</v>
      </c>
      <c r="H499">
        <v>15</v>
      </c>
      <c r="I499" s="15">
        <v>12000000</v>
      </c>
      <c r="J499" s="15">
        <v>800000</v>
      </c>
      <c r="L499">
        <v>15</v>
      </c>
      <c r="M499" t="s">
        <v>151</v>
      </c>
      <c r="N499" s="17" t="s">
        <v>157</v>
      </c>
      <c r="O499" t="s">
        <v>130</v>
      </c>
      <c r="P499" t="s">
        <v>530</v>
      </c>
      <c r="Q499" t="s">
        <v>66</v>
      </c>
      <c r="R499" t="s">
        <v>132</v>
      </c>
      <c r="S499">
        <v>1</v>
      </c>
      <c r="T499">
        <v>591101</v>
      </c>
      <c r="U499">
        <v>6</v>
      </c>
      <c r="V499" s="17">
        <v>1</v>
      </c>
      <c r="W499" t="s">
        <v>531</v>
      </c>
      <c r="Y499" s="14">
        <v>44636</v>
      </c>
      <c r="Z499" s="16">
        <v>23</v>
      </c>
      <c r="AA499" s="14">
        <v>44659</v>
      </c>
      <c r="AB499" s="14">
        <v>44588</v>
      </c>
      <c r="AC499">
        <v>20</v>
      </c>
      <c r="AD499" s="14">
        <v>44608</v>
      </c>
      <c r="AE499" s="14">
        <v>44613</v>
      </c>
      <c r="AF499">
        <v>21</v>
      </c>
      <c r="AG499" s="14">
        <v>44634</v>
      </c>
      <c r="AH499" s="14">
        <v>44641</v>
      </c>
      <c r="AI499">
        <v>20</v>
      </c>
      <c r="AJ499" s="14">
        <v>44661</v>
      </c>
      <c r="AK499" s="16">
        <v>8</v>
      </c>
      <c r="AL499" s="14">
        <v>44905</v>
      </c>
      <c r="AM499" s="14">
        <v>44965</v>
      </c>
      <c r="AN499" s="15"/>
      <c r="AO499" s="15"/>
      <c r="AP499" s="15"/>
      <c r="AQ499" s="15">
        <v>1200000</v>
      </c>
      <c r="AR499" s="15"/>
      <c r="AS499" s="15"/>
      <c r="AT499" s="15">
        <v>10800000</v>
      </c>
      <c r="AU499" s="15"/>
      <c r="AV499" s="15"/>
      <c r="AW499" s="15"/>
      <c r="AX499" s="15"/>
      <c r="AY499" s="15"/>
      <c r="AZ499" s="15">
        <f t="shared" si="35"/>
        <v>12000000</v>
      </c>
      <c r="BA499" s="15">
        <f t="shared" si="36"/>
        <v>12000000</v>
      </c>
      <c r="BB499" t="str">
        <f t="shared" si="37"/>
        <v>OK</v>
      </c>
      <c r="BC499">
        <f t="shared" si="38"/>
        <v>2</v>
      </c>
    </row>
    <row r="500" spans="2:55" hidden="1">
      <c r="B500" t="s">
        <v>23</v>
      </c>
      <c r="C500" t="s">
        <v>447</v>
      </c>
      <c r="D500" t="s">
        <v>529</v>
      </c>
      <c r="E500" t="s">
        <v>10</v>
      </c>
      <c r="F500" t="s">
        <v>186</v>
      </c>
      <c r="G500">
        <v>5911</v>
      </c>
      <c r="H500">
        <v>25</v>
      </c>
      <c r="I500" s="15">
        <v>20000000</v>
      </c>
      <c r="J500" s="15">
        <v>800000</v>
      </c>
      <c r="L500">
        <v>25</v>
      </c>
      <c r="M500" t="s">
        <v>151</v>
      </c>
      <c r="N500" s="17" t="s">
        <v>157</v>
      </c>
      <c r="O500" t="s">
        <v>130</v>
      </c>
      <c r="P500" t="s">
        <v>530</v>
      </c>
      <c r="Q500" t="s">
        <v>66</v>
      </c>
      <c r="R500" t="s">
        <v>132</v>
      </c>
      <c r="S500">
        <v>1</v>
      </c>
      <c r="T500">
        <v>591101</v>
      </c>
      <c r="U500">
        <v>6</v>
      </c>
      <c r="V500" s="17">
        <v>1</v>
      </c>
      <c r="W500" t="s">
        <v>531</v>
      </c>
      <c r="Y500" s="14">
        <v>44636</v>
      </c>
      <c r="Z500" s="16">
        <v>23</v>
      </c>
      <c r="AA500" s="14">
        <v>44659</v>
      </c>
      <c r="AB500" s="14">
        <v>44588</v>
      </c>
      <c r="AC500">
        <v>20</v>
      </c>
      <c r="AD500" s="14">
        <v>44608</v>
      </c>
      <c r="AE500" s="14">
        <v>44613</v>
      </c>
      <c r="AF500">
        <v>21</v>
      </c>
      <c r="AG500" s="14">
        <v>44634</v>
      </c>
      <c r="AH500" s="14">
        <v>44641</v>
      </c>
      <c r="AI500">
        <v>20</v>
      </c>
      <c r="AJ500" s="14">
        <v>44661</v>
      </c>
      <c r="AK500" s="16">
        <v>8</v>
      </c>
      <c r="AL500" s="14">
        <v>44905</v>
      </c>
      <c r="AM500" s="14">
        <v>44965</v>
      </c>
      <c r="AN500" s="15"/>
      <c r="AO500" s="15"/>
      <c r="AP500" s="15"/>
      <c r="AQ500" s="15">
        <v>2000000</v>
      </c>
      <c r="AR500" s="15"/>
      <c r="AS500" s="15"/>
      <c r="AT500" s="15">
        <v>18000000</v>
      </c>
      <c r="AU500" s="15"/>
      <c r="AV500" s="15"/>
      <c r="AW500" s="15"/>
      <c r="AX500" s="15"/>
      <c r="AY500" s="15"/>
      <c r="AZ500" s="15">
        <f t="shared" si="35"/>
        <v>20000000</v>
      </c>
      <c r="BA500" s="15">
        <f t="shared" si="36"/>
        <v>20000000</v>
      </c>
      <c r="BB500" t="str">
        <f t="shared" si="37"/>
        <v>OK</v>
      </c>
      <c r="BC500">
        <f t="shared" si="38"/>
        <v>2</v>
      </c>
    </row>
    <row r="501" spans="2:55" hidden="1">
      <c r="B501" t="s">
        <v>23</v>
      </c>
      <c r="C501" t="s">
        <v>485</v>
      </c>
      <c r="D501" t="s">
        <v>529</v>
      </c>
      <c r="E501" t="s">
        <v>10</v>
      </c>
      <c r="F501" t="s">
        <v>186</v>
      </c>
      <c r="G501">
        <v>5911</v>
      </c>
      <c r="H501">
        <v>22</v>
      </c>
      <c r="I501" s="15">
        <v>17600000</v>
      </c>
      <c r="J501" s="15">
        <v>800000</v>
      </c>
      <c r="L501">
        <v>22</v>
      </c>
      <c r="M501" t="s">
        <v>151</v>
      </c>
      <c r="N501" s="17" t="s">
        <v>157</v>
      </c>
      <c r="O501" t="s">
        <v>130</v>
      </c>
      <c r="P501" t="s">
        <v>530</v>
      </c>
      <c r="Q501" t="s">
        <v>66</v>
      </c>
      <c r="R501" t="s">
        <v>132</v>
      </c>
      <c r="S501">
        <v>1</v>
      </c>
      <c r="T501">
        <v>591101</v>
      </c>
      <c r="U501">
        <v>6</v>
      </c>
      <c r="V501" s="17">
        <v>1</v>
      </c>
      <c r="W501" t="s">
        <v>531</v>
      </c>
      <c r="Y501" s="14">
        <v>44636</v>
      </c>
      <c r="Z501" s="16">
        <v>23</v>
      </c>
      <c r="AA501" s="14">
        <v>44659</v>
      </c>
      <c r="AB501" s="14">
        <v>44588</v>
      </c>
      <c r="AC501">
        <v>20</v>
      </c>
      <c r="AD501" s="14">
        <v>44608</v>
      </c>
      <c r="AE501" s="14">
        <v>44613</v>
      </c>
      <c r="AF501">
        <v>21</v>
      </c>
      <c r="AG501" s="14">
        <v>44634</v>
      </c>
      <c r="AH501" s="14">
        <v>44641</v>
      </c>
      <c r="AI501">
        <v>20</v>
      </c>
      <c r="AJ501" s="14">
        <v>44661</v>
      </c>
      <c r="AK501" s="16">
        <v>8</v>
      </c>
      <c r="AL501" s="14">
        <v>44905</v>
      </c>
      <c r="AM501" s="14">
        <v>44965</v>
      </c>
      <c r="AN501" s="15"/>
      <c r="AO501" s="15"/>
      <c r="AP501" s="15"/>
      <c r="AQ501" s="15">
        <v>1760000</v>
      </c>
      <c r="AR501" s="15"/>
      <c r="AS501" s="15"/>
      <c r="AT501" s="15">
        <v>15840000</v>
      </c>
      <c r="AU501" s="15"/>
      <c r="AV501" s="15"/>
      <c r="AW501" s="15"/>
      <c r="AX501" s="15"/>
      <c r="AY501" s="15"/>
      <c r="AZ501" s="15">
        <f t="shared" si="35"/>
        <v>17600000</v>
      </c>
      <c r="BA501" s="15">
        <f t="shared" si="36"/>
        <v>17600000</v>
      </c>
      <c r="BB501" t="str">
        <f t="shared" si="37"/>
        <v>OK</v>
      </c>
      <c r="BC501">
        <f t="shared" si="38"/>
        <v>2</v>
      </c>
    </row>
    <row r="502" spans="2:55" hidden="1">
      <c r="B502" t="s">
        <v>23</v>
      </c>
      <c r="C502" t="s">
        <v>459</v>
      </c>
      <c r="D502" t="s">
        <v>532</v>
      </c>
      <c r="E502" t="s">
        <v>10</v>
      </c>
      <c r="F502" t="s">
        <v>186</v>
      </c>
      <c r="G502">
        <v>5911</v>
      </c>
      <c r="H502">
        <v>70</v>
      </c>
      <c r="I502" s="15">
        <v>56000000</v>
      </c>
      <c r="J502" s="15">
        <v>800000</v>
      </c>
      <c r="L502">
        <v>70</v>
      </c>
      <c r="M502" t="s">
        <v>151</v>
      </c>
      <c r="N502" s="17" t="s">
        <v>157</v>
      </c>
      <c r="O502" t="s">
        <v>130</v>
      </c>
      <c r="P502" t="s">
        <v>530</v>
      </c>
      <c r="Q502" t="s">
        <v>66</v>
      </c>
      <c r="R502" t="s">
        <v>132</v>
      </c>
      <c r="S502">
        <v>1</v>
      </c>
      <c r="T502">
        <v>591101</v>
      </c>
      <c r="U502">
        <v>6</v>
      </c>
      <c r="V502" s="17">
        <v>1</v>
      </c>
      <c r="W502" t="s">
        <v>531</v>
      </c>
      <c r="Y502" s="14">
        <v>44636</v>
      </c>
      <c r="Z502" s="16">
        <v>23</v>
      </c>
      <c r="AA502" s="14">
        <v>44659</v>
      </c>
      <c r="AB502" s="14">
        <v>44588</v>
      </c>
      <c r="AC502">
        <v>20</v>
      </c>
      <c r="AD502" s="14">
        <v>44608</v>
      </c>
      <c r="AE502" s="14">
        <v>44613</v>
      </c>
      <c r="AF502">
        <v>21</v>
      </c>
      <c r="AG502" s="14">
        <v>44634</v>
      </c>
      <c r="AH502" s="14">
        <v>44641</v>
      </c>
      <c r="AI502">
        <v>20</v>
      </c>
      <c r="AJ502" s="14">
        <v>44661</v>
      </c>
      <c r="AK502" s="16">
        <v>8</v>
      </c>
      <c r="AL502" s="14">
        <v>44905</v>
      </c>
      <c r="AM502" s="14">
        <v>44965</v>
      </c>
      <c r="AN502" s="15"/>
      <c r="AO502" s="15"/>
      <c r="AP502" s="15"/>
      <c r="AQ502" s="15">
        <v>5600000</v>
      </c>
      <c r="AR502" s="15"/>
      <c r="AS502" s="15"/>
      <c r="AT502" s="15">
        <v>50400000</v>
      </c>
      <c r="AU502" s="15"/>
      <c r="AV502" s="15"/>
      <c r="AW502" s="15"/>
      <c r="AX502" s="15"/>
      <c r="AY502" s="15"/>
      <c r="AZ502" s="15">
        <f t="shared" si="35"/>
        <v>56000000</v>
      </c>
      <c r="BA502" s="15">
        <f t="shared" si="36"/>
        <v>56000000</v>
      </c>
      <c r="BB502" t="str">
        <f t="shared" si="37"/>
        <v>OK</v>
      </c>
      <c r="BC502">
        <f t="shared" si="38"/>
        <v>2</v>
      </c>
    </row>
    <row r="503" spans="2:55" hidden="1">
      <c r="B503" t="s">
        <v>23</v>
      </c>
      <c r="C503" t="s">
        <v>451</v>
      </c>
      <c r="D503" t="s">
        <v>532</v>
      </c>
      <c r="E503" t="s">
        <v>10</v>
      </c>
      <c r="F503" t="s">
        <v>186</v>
      </c>
      <c r="G503">
        <v>5911</v>
      </c>
      <c r="H503">
        <v>20</v>
      </c>
      <c r="I503" s="15">
        <v>16000000</v>
      </c>
      <c r="J503" s="15">
        <v>800000</v>
      </c>
      <c r="L503">
        <v>20</v>
      </c>
      <c r="M503" t="s">
        <v>151</v>
      </c>
      <c r="N503" s="17" t="s">
        <v>157</v>
      </c>
      <c r="O503" t="s">
        <v>130</v>
      </c>
      <c r="P503" t="s">
        <v>530</v>
      </c>
      <c r="Q503" t="s">
        <v>66</v>
      </c>
      <c r="R503" t="s">
        <v>132</v>
      </c>
      <c r="S503">
        <v>1</v>
      </c>
      <c r="T503">
        <v>591101</v>
      </c>
      <c r="U503">
        <v>6</v>
      </c>
      <c r="V503" s="17">
        <v>1</v>
      </c>
      <c r="W503" t="s">
        <v>531</v>
      </c>
      <c r="Y503" s="14">
        <v>44636</v>
      </c>
      <c r="Z503" s="16">
        <v>23</v>
      </c>
      <c r="AA503" s="14">
        <v>44659</v>
      </c>
      <c r="AB503" s="14">
        <v>44588</v>
      </c>
      <c r="AC503">
        <v>20</v>
      </c>
      <c r="AD503" s="14">
        <v>44608</v>
      </c>
      <c r="AE503" s="14">
        <v>44613</v>
      </c>
      <c r="AF503">
        <v>21</v>
      </c>
      <c r="AG503" s="14">
        <v>44634</v>
      </c>
      <c r="AH503" s="14">
        <v>44641</v>
      </c>
      <c r="AI503">
        <v>20</v>
      </c>
      <c r="AJ503" s="14">
        <v>44661</v>
      </c>
      <c r="AK503" s="16">
        <v>8</v>
      </c>
      <c r="AL503" s="14">
        <v>44905</v>
      </c>
      <c r="AM503" s="14">
        <v>44965</v>
      </c>
      <c r="AN503" s="15"/>
      <c r="AO503" s="15"/>
      <c r="AP503" s="15"/>
      <c r="AQ503" s="15">
        <v>1600000</v>
      </c>
      <c r="AR503" s="15"/>
      <c r="AS503" s="15"/>
      <c r="AT503" s="15">
        <v>14400000</v>
      </c>
      <c r="AU503" s="15"/>
      <c r="AV503" s="15"/>
      <c r="AW503" s="15"/>
      <c r="AX503" s="15"/>
      <c r="AY503" s="15"/>
      <c r="AZ503" s="15">
        <f t="shared" si="35"/>
        <v>16000000</v>
      </c>
      <c r="BA503" s="15">
        <f t="shared" si="36"/>
        <v>16000000</v>
      </c>
      <c r="BB503" t="str">
        <f t="shared" si="37"/>
        <v>OK</v>
      </c>
      <c r="BC503">
        <f t="shared" si="38"/>
        <v>2</v>
      </c>
    </row>
    <row r="504" spans="2:55" hidden="1">
      <c r="B504" t="s">
        <v>23</v>
      </c>
      <c r="C504" t="s">
        <v>489</v>
      </c>
      <c r="D504" t="s">
        <v>533</v>
      </c>
      <c r="E504" t="s">
        <v>10</v>
      </c>
      <c r="F504" t="s">
        <v>186</v>
      </c>
      <c r="G504">
        <v>5911</v>
      </c>
      <c r="H504">
        <v>20</v>
      </c>
      <c r="I504" s="15">
        <v>16000000</v>
      </c>
      <c r="J504" s="15">
        <v>800000</v>
      </c>
      <c r="L504">
        <v>20</v>
      </c>
      <c r="M504" t="s">
        <v>151</v>
      </c>
      <c r="N504" s="17" t="s">
        <v>157</v>
      </c>
      <c r="O504" t="s">
        <v>130</v>
      </c>
      <c r="P504" t="s">
        <v>530</v>
      </c>
      <c r="Q504" t="s">
        <v>66</v>
      </c>
      <c r="R504" t="s">
        <v>132</v>
      </c>
      <c r="S504">
        <v>1</v>
      </c>
      <c r="T504">
        <v>591101</v>
      </c>
      <c r="U504">
        <v>6</v>
      </c>
      <c r="V504" s="17">
        <v>1</v>
      </c>
      <c r="W504" t="s">
        <v>531</v>
      </c>
      <c r="Y504" s="14">
        <v>44636</v>
      </c>
      <c r="Z504" s="16">
        <v>23</v>
      </c>
      <c r="AA504" s="14">
        <v>44659</v>
      </c>
      <c r="AB504" s="14">
        <v>44588</v>
      </c>
      <c r="AC504">
        <v>20</v>
      </c>
      <c r="AD504" s="14">
        <v>44608</v>
      </c>
      <c r="AE504" s="14">
        <v>44613</v>
      </c>
      <c r="AF504">
        <v>21</v>
      </c>
      <c r="AG504" s="14">
        <v>44634</v>
      </c>
      <c r="AH504" s="14">
        <v>44641</v>
      </c>
      <c r="AI504">
        <v>20</v>
      </c>
      <c r="AJ504" s="14">
        <v>44661</v>
      </c>
      <c r="AK504" s="16">
        <v>8</v>
      </c>
      <c r="AL504" s="14">
        <v>44905</v>
      </c>
      <c r="AM504" s="14">
        <v>44965</v>
      </c>
      <c r="AN504" s="15"/>
      <c r="AO504" s="15"/>
      <c r="AP504" s="15"/>
      <c r="AQ504" s="15">
        <v>1600000</v>
      </c>
      <c r="AR504" s="15"/>
      <c r="AS504" s="15"/>
      <c r="AT504" s="15">
        <v>14400000</v>
      </c>
      <c r="AU504" s="15"/>
      <c r="AV504" s="15"/>
      <c r="AW504" s="15"/>
      <c r="AX504" s="15"/>
      <c r="AY504" s="15"/>
      <c r="AZ504" s="15">
        <f t="shared" si="35"/>
        <v>16000000</v>
      </c>
      <c r="BA504" s="15">
        <f t="shared" si="36"/>
        <v>16000000</v>
      </c>
      <c r="BB504" t="str">
        <f t="shared" si="37"/>
        <v>OK</v>
      </c>
      <c r="BC504">
        <f t="shared" si="38"/>
        <v>2</v>
      </c>
    </row>
    <row r="505" spans="2:55" hidden="1">
      <c r="B505" t="s">
        <v>23</v>
      </c>
      <c r="C505" t="s">
        <v>487</v>
      </c>
      <c r="D505" t="s">
        <v>533</v>
      </c>
      <c r="E505" t="s">
        <v>10</v>
      </c>
      <c r="F505" t="s">
        <v>186</v>
      </c>
      <c r="G505">
        <v>5911</v>
      </c>
      <c r="H505">
        <v>10</v>
      </c>
      <c r="I505" s="15">
        <v>8000000</v>
      </c>
      <c r="J505" s="15">
        <v>800000</v>
      </c>
      <c r="L505">
        <v>10</v>
      </c>
      <c r="M505" t="s">
        <v>151</v>
      </c>
      <c r="N505" s="17" t="s">
        <v>157</v>
      </c>
      <c r="O505" t="s">
        <v>130</v>
      </c>
      <c r="P505" t="s">
        <v>530</v>
      </c>
      <c r="Q505" t="s">
        <v>66</v>
      </c>
      <c r="R505" t="s">
        <v>132</v>
      </c>
      <c r="S505">
        <v>1</v>
      </c>
      <c r="T505">
        <v>591101</v>
      </c>
      <c r="U505">
        <v>6</v>
      </c>
      <c r="V505" s="17">
        <v>1</v>
      </c>
      <c r="W505" t="s">
        <v>531</v>
      </c>
      <c r="Y505" s="14">
        <v>44636</v>
      </c>
      <c r="Z505" s="16">
        <v>23</v>
      </c>
      <c r="AA505" s="14">
        <v>44659</v>
      </c>
      <c r="AB505" s="14">
        <v>44588</v>
      </c>
      <c r="AC505">
        <v>20</v>
      </c>
      <c r="AD505" s="14">
        <v>44608</v>
      </c>
      <c r="AE505" s="14">
        <v>44613</v>
      </c>
      <c r="AF505">
        <v>21</v>
      </c>
      <c r="AG505" s="14">
        <v>44634</v>
      </c>
      <c r="AH505" s="14">
        <v>44641</v>
      </c>
      <c r="AI505">
        <v>20</v>
      </c>
      <c r="AJ505" s="14">
        <v>44661</v>
      </c>
      <c r="AK505" s="16">
        <v>8</v>
      </c>
      <c r="AL505" s="14">
        <v>44905</v>
      </c>
      <c r="AM505" s="14">
        <v>44965</v>
      </c>
      <c r="AN505" s="15"/>
      <c r="AO505" s="15"/>
      <c r="AP505" s="15"/>
      <c r="AQ505" s="15">
        <v>800000</v>
      </c>
      <c r="AR505" s="15"/>
      <c r="AS505" s="15"/>
      <c r="AT505" s="15">
        <v>7200000</v>
      </c>
      <c r="AU505" s="15"/>
      <c r="AV505" s="15"/>
      <c r="AW505" s="15"/>
      <c r="AX505" s="15"/>
      <c r="AY505" s="15"/>
      <c r="AZ505" s="15">
        <f t="shared" si="35"/>
        <v>8000000</v>
      </c>
      <c r="BA505" s="15">
        <f t="shared" si="36"/>
        <v>8000000</v>
      </c>
      <c r="BB505" t="str">
        <f t="shared" si="37"/>
        <v>OK</v>
      </c>
      <c r="BC505">
        <f t="shared" si="38"/>
        <v>2</v>
      </c>
    </row>
    <row r="506" spans="2:55" hidden="1">
      <c r="B506" t="s">
        <v>23</v>
      </c>
      <c r="C506" t="s">
        <v>490</v>
      </c>
      <c r="D506" t="s">
        <v>533</v>
      </c>
      <c r="E506" t="s">
        <v>10</v>
      </c>
      <c r="F506" t="s">
        <v>186</v>
      </c>
      <c r="G506">
        <v>5911</v>
      </c>
      <c r="H506">
        <v>25</v>
      </c>
      <c r="I506" s="15">
        <v>20000000</v>
      </c>
      <c r="J506" s="15">
        <v>800000</v>
      </c>
      <c r="L506">
        <v>25</v>
      </c>
      <c r="M506" t="s">
        <v>151</v>
      </c>
      <c r="N506" s="17" t="s">
        <v>157</v>
      </c>
      <c r="O506" t="s">
        <v>130</v>
      </c>
      <c r="P506" t="s">
        <v>530</v>
      </c>
      <c r="Q506" t="s">
        <v>66</v>
      </c>
      <c r="R506" t="s">
        <v>132</v>
      </c>
      <c r="S506">
        <v>1</v>
      </c>
      <c r="T506">
        <v>591101</v>
      </c>
      <c r="U506">
        <v>6</v>
      </c>
      <c r="V506" s="17">
        <v>1</v>
      </c>
      <c r="W506" t="s">
        <v>531</v>
      </c>
      <c r="Y506" s="14">
        <v>44636</v>
      </c>
      <c r="Z506" s="16">
        <v>23</v>
      </c>
      <c r="AA506" s="14">
        <v>44659</v>
      </c>
      <c r="AB506" s="14">
        <v>44588</v>
      </c>
      <c r="AC506">
        <v>20</v>
      </c>
      <c r="AD506" s="14">
        <v>44608</v>
      </c>
      <c r="AE506" s="14">
        <v>44613</v>
      </c>
      <c r="AF506">
        <v>21</v>
      </c>
      <c r="AG506" s="14">
        <v>44634</v>
      </c>
      <c r="AH506" s="14">
        <v>44641</v>
      </c>
      <c r="AI506">
        <v>20</v>
      </c>
      <c r="AJ506" s="14">
        <v>44661</v>
      </c>
      <c r="AK506" s="16">
        <v>8</v>
      </c>
      <c r="AL506" s="14">
        <v>44905</v>
      </c>
      <c r="AM506" s="14">
        <v>44965</v>
      </c>
      <c r="AN506" s="15"/>
      <c r="AO506" s="15"/>
      <c r="AP506" s="15"/>
      <c r="AQ506" s="15">
        <v>2000000</v>
      </c>
      <c r="AR506" s="15"/>
      <c r="AS506" s="15"/>
      <c r="AT506" s="15">
        <v>18000000</v>
      </c>
      <c r="AU506" s="15"/>
      <c r="AV506" s="15"/>
      <c r="AW506" s="15"/>
      <c r="AX506" s="15"/>
      <c r="AY506" s="15"/>
      <c r="AZ506" s="15">
        <f t="shared" si="35"/>
        <v>20000000</v>
      </c>
      <c r="BA506" s="15">
        <f t="shared" si="36"/>
        <v>20000000</v>
      </c>
      <c r="BB506" t="str">
        <f t="shared" si="37"/>
        <v>OK</v>
      </c>
      <c r="BC506">
        <f t="shared" si="38"/>
        <v>2</v>
      </c>
    </row>
    <row r="507" spans="2:55" hidden="1">
      <c r="B507" t="s">
        <v>23</v>
      </c>
      <c r="C507" t="s">
        <v>453</v>
      </c>
      <c r="D507" t="s">
        <v>533</v>
      </c>
      <c r="E507" t="s">
        <v>10</v>
      </c>
      <c r="F507" t="s">
        <v>186</v>
      </c>
      <c r="G507">
        <v>5911</v>
      </c>
      <c r="H507">
        <v>30</v>
      </c>
      <c r="I507" s="15">
        <v>24000000</v>
      </c>
      <c r="J507" s="15">
        <v>800000</v>
      </c>
      <c r="L507">
        <v>30</v>
      </c>
      <c r="M507" t="s">
        <v>151</v>
      </c>
      <c r="N507" s="17" t="s">
        <v>157</v>
      </c>
      <c r="O507" t="s">
        <v>130</v>
      </c>
      <c r="P507" t="s">
        <v>530</v>
      </c>
      <c r="Q507" t="s">
        <v>66</v>
      </c>
      <c r="R507" t="s">
        <v>132</v>
      </c>
      <c r="S507">
        <v>1</v>
      </c>
      <c r="T507">
        <v>591101</v>
      </c>
      <c r="U507">
        <v>6</v>
      </c>
      <c r="V507" s="17">
        <v>1</v>
      </c>
      <c r="W507" t="s">
        <v>531</v>
      </c>
      <c r="Y507" s="14">
        <v>44636</v>
      </c>
      <c r="Z507" s="16">
        <v>23</v>
      </c>
      <c r="AA507" s="14">
        <v>44659</v>
      </c>
      <c r="AB507" s="14">
        <v>44588</v>
      </c>
      <c r="AC507">
        <v>20</v>
      </c>
      <c r="AD507" s="14">
        <v>44608</v>
      </c>
      <c r="AE507" s="14">
        <v>44613</v>
      </c>
      <c r="AF507">
        <v>21</v>
      </c>
      <c r="AG507" s="14">
        <v>44634</v>
      </c>
      <c r="AH507" s="14">
        <v>44641</v>
      </c>
      <c r="AI507">
        <v>20</v>
      </c>
      <c r="AJ507" s="14">
        <v>44661</v>
      </c>
      <c r="AK507" s="16">
        <v>8</v>
      </c>
      <c r="AL507" s="14">
        <v>44905</v>
      </c>
      <c r="AM507" s="14">
        <v>44965</v>
      </c>
      <c r="AN507" s="15"/>
      <c r="AO507" s="15"/>
      <c r="AP507" s="15"/>
      <c r="AQ507" s="15">
        <v>2400000</v>
      </c>
      <c r="AR507" s="15"/>
      <c r="AS507" s="15"/>
      <c r="AT507" s="15">
        <v>21600000</v>
      </c>
      <c r="AU507" s="15"/>
      <c r="AV507" s="15"/>
      <c r="AW507" s="15"/>
      <c r="AX507" s="15"/>
      <c r="AY507" s="15"/>
      <c r="AZ507" s="15">
        <f t="shared" si="35"/>
        <v>24000000</v>
      </c>
      <c r="BA507" s="15">
        <f t="shared" si="36"/>
        <v>24000000</v>
      </c>
      <c r="BB507" t="str">
        <f t="shared" si="37"/>
        <v>OK</v>
      </c>
      <c r="BC507">
        <f t="shared" si="38"/>
        <v>2</v>
      </c>
    </row>
    <row r="508" spans="2:55" hidden="1">
      <c r="B508" t="s">
        <v>23</v>
      </c>
      <c r="C508" t="s">
        <v>491</v>
      </c>
      <c r="D508" t="s">
        <v>534</v>
      </c>
      <c r="E508" t="s">
        <v>10</v>
      </c>
      <c r="F508" t="s">
        <v>186</v>
      </c>
      <c r="G508">
        <v>5911</v>
      </c>
      <c r="H508">
        <v>20</v>
      </c>
      <c r="I508" s="15">
        <v>16000000</v>
      </c>
      <c r="J508" s="15">
        <v>800000</v>
      </c>
      <c r="L508">
        <v>20</v>
      </c>
      <c r="M508" t="s">
        <v>151</v>
      </c>
      <c r="N508" s="17" t="s">
        <v>157</v>
      </c>
      <c r="O508" t="s">
        <v>130</v>
      </c>
      <c r="P508" t="s">
        <v>530</v>
      </c>
      <c r="Q508" t="s">
        <v>66</v>
      </c>
      <c r="R508" t="s">
        <v>132</v>
      </c>
      <c r="S508">
        <v>1</v>
      </c>
      <c r="T508">
        <v>591101</v>
      </c>
      <c r="U508">
        <v>6</v>
      </c>
      <c r="V508" s="17">
        <v>1</v>
      </c>
      <c r="W508" t="s">
        <v>531</v>
      </c>
      <c r="Y508" s="14">
        <v>44636</v>
      </c>
      <c r="Z508" s="16">
        <v>23</v>
      </c>
      <c r="AA508" s="14">
        <v>44659</v>
      </c>
      <c r="AB508" s="14">
        <v>44588</v>
      </c>
      <c r="AC508">
        <v>20</v>
      </c>
      <c r="AD508" s="14">
        <v>44608</v>
      </c>
      <c r="AE508" s="14">
        <v>44613</v>
      </c>
      <c r="AF508">
        <v>21</v>
      </c>
      <c r="AG508" s="14">
        <v>44634</v>
      </c>
      <c r="AH508" s="14">
        <v>44641</v>
      </c>
      <c r="AI508">
        <v>20</v>
      </c>
      <c r="AJ508" s="14">
        <v>44661</v>
      </c>
      <c r="AK508" s="16">
        <v>8</v>
      </c>
      <c r="AL508" s="14">
        <v>44905</v>
      </c>
      <c r="AM508" s="14">
        <v>44965</v>
      </c>
      <c r="AN508" s="15"/>
      <c r="AO508" s="15"/>
      <c r="AP508" s="15"/>
      <c r="AQ508" s="15">
        <v>1600000</v>
      </c>
      <c r="AR508" s="15"/>
      <c r="AS508" s="15"/>
      <c r="AT508" s="15">
        <v>14400000</v>
      </c>
      <c r="AU508" s="15"/>
      <c r="AV508" s="15"/>
      <c r="AW508" s="15"/>
      <c r="AX508" s="15"/>
      <c r="AY508" s="15"/>
      <c r="AZ508" s="15">
        <f t="shared" si="35"/>
        <v>16000000</v>
      </c>
      <c r="BA508" s="15">
        <f t="shared" si="36"/>
        <v>16000000</v>
      </c>
      <c r="BB508" t="str">
        <f t="shared" si="37"/>
        <v>OK</v>
      </c>
      <c r="BC508">
        <f t="shared" si="38"/>
        <v>2</v>
      </c>
    </row>
    <row r="509" spans="2:55" hidden="1">
      <c r="B509" t="s">
        <v>23</v>
      </c>
      <c r="C509" t="s">
        <v>493</v>
      </c>
      <c r="D509" t="s">
        <v>534</v>
      </c>
      <c r="E509" t="s">
        <v>10</v>
      </c>
      <c r="F509" s="17" t="s">
        <v>186</v>
      </c>
      <c r="G509">
        <v>5911</v>
      </c>
      <c r="H509">
        <v>25</v>
      </c>
      <c r="I509" s="15">
        <v>20000000</v>
      </c>
      <c r="J509" s="15">
        <v>800000</v>
      </c>
      <c r="L509">
        <v>25</v>
      </c>
      <c r="M509" t="s">
        <v>151</v>
      </c>
      <c r="N509" s="17" t="s">
        <v>157</v>
      </c>
      <c r="O509" t="s">
        <v>130</v>
      </c>
      <c r="P509" t="s">
        <v>530</v>
      </c>
      <c r="Q509" t="s">
        <v>66</v>
      </c>
      <c r="R509" t="s">
        <v>132</v>
      </c>
      <c r="S509">
        <v>1</v>
      </c>
      <c r="T509">
        <v>591101</v>
      </c>
      <c r="U509">
        <v>6</v>
      </c>
      <c r="V509" s="17">
        <v>1</v>
      </c>
      <c r="W509" t="s">
        <v>531</v>
      </c>
      <c r="Y509" s="14">
        <v>44636</v>
      </c>
      <c r="Z509" s="16">
        <v>23</v>
      </c>
      <c r="AA509" s="14">
        <v>44659</v>
      </c>
      <c r="AB509" s="14">
        <v>44588</v>
      </c>
      <c r="AC509">
        <v>20</v>
      </c>
      <c r="AD509" s="14">
        <v>44608</v>
      </c>
      <c r="AE509" s="14">
        <v>44613</v>
      </c>
      <c r="AF509">
        <v>21</v>
      </c>
      <c r="AG509" s="14">
        <v>44634</v>
      </c>
      <c r="AH509" s="14">
        <v>44641</v>
      </c>
      <c r="AI509">
        <v>20</v>
      </c>
      <c r="AJ509" s="14">
        <v>44661</v>
      </c>
      <c r="AK509" s="16">
        <v>8</v>
      </c>
      <c r="AL509" s="14">
        <v>44905</v>
      </c>
      <c r="AM509" s="14">
        <v>44965</v>
      </c>
      <c r="AN509" s="15"/>
      <c r="AO509" s="15"/>
      <c r="AP509" s="15"/>
      <c r="AQ509" s="15">
        <v>2000000</v>
      </c>
      <c r="AR509" s="15"/>
      <c r="AS509" s="15"/>
      <c r="AT509" s="15">
        <v>18000000</v>
      </c>
      <c r="AU509" s="15"/>
      <c r="AV509" s="15"/>
      <c r="AW509" s="15"/>
      <c r="AX509" s="15"/>
      <c r="AY509" s="15"/>
      <c r="AZ509" s="15">
        <f t="shared" si="35"/>
        <v>20000000</v>
      </c>
      <c r="BA509" s="15">
        <f t="shared" si="36"/>
        <v>20000000</v>
      </c>
      <c r="BB509" t="str">
        <f t="shared" si="37"/>
        <v>OK</v>
      </c>
      <c r="BC509">
        <f t="shared" si="38"/>
        <v>2</v>
      </c>
    </row>
    <row r="510" spans="2:55" hidden="1">
      <c r="B510" t="s">
        <v>23</v>
      </c>
      <c r="C510" t="s">
        <v>464</v>
      </c>
      <c r="D510" t="s">
        <v>534</v>
      </c>
      <c r="E510" t="s">
        <v>10</v>
      </c>
      <c r="F510" s="17" t="s">
        <v>186</v>
      </c>
      <c r="G510">
        <v>5911</v>
      </c>
      <c r="H510">
        <v>20</v>
      </c>
      <c r="I510" s="15">
        <v>16000000</v>
      </c>
      <c r="J510" s="15">
        <v>800000</v>
      </c>
      <c r="L510">
        <v>20</v>
      </c>
      <c r="M510" t="s">
        <v>151</v>
      </c>
      <c r="N510" s="17" t="s">
        <v>157</v>
      </c>
      <c r="O510" t="s">
        <v>130</v>
      </c>
      <c r="P510" t="s">
        <v>530</v>
      </c>
      <c r="Q510" t="s">
        <v>66</v>
      </c>
      <c r="R510" t="s">
        <v>132</v>
      </c>
      <c r="S510">
        <v>1</v>
      </c>
      <c r="T510">
        <v>591101</v>
      </c>
      <c r="U510">
        <v>6</v>
      </c>
      <c r="V510" s="17">
        <v>1</v>
      </c>
      <c r="W510" t="s">
        <v>531</v>
      </c>
      <c r="Y510" s="14">
        <v>44636</v>
      </c>
      <c r="Z510" s="16">
        <v>23</v>
      </c>
      <c r="AA510" s="14">
        <v>44659</v>
      </c>
      <c r="AB510" s="14">
        <v>44588</v>
      </c>
      <c r="AC510">
        <v>20</v>
      </c>
      <c r="AD510" s="14">
        <v>44608</v>
      </c>
      <c r="AE510" s="14">
        <v>44613</v>
      </c>
      <c r="AF510">
        <v>21</v>
      </c>
      <c r="AG510" s="14">
        <v>44634</v>
      </c>
      <c r="AH510" s="14">
        <v>44641</v>
      </c>
      <c r="AI510">
        <v>20</v>
      </c>
      <c r="AJ510" s="14">
        <v>44661</v>
      </c>
      <c r="AK510" s="16">
        <v>8</v>
      </c>
      <c r="AL510" s="14">
        <v>44905</v>
      </c>
      <c r="AM510" s="14">
        <v>44965</v>
      </c>
      <c r="AN510" s="15"/>
      <c r="AO510" s="15"/>
      <c r="AP510" s="15"/>
      <c r="AQ510" s="15">
        <v>1600000</v>
      </c>
      <c r="AR510" s="15"/>
      <c r="AS510" s="15"/>
      <c r="AT510" s="15">
        <v>14400000</v>
      </c>
      <c r="AU510" s="15"/>
      <c r="AV510" s="15"/>
      <c r="AW510" s="15"/>
      <c r="AX510" s="15"/>
      <c r="AY510" s="15"/>
      <c r="AZ510" s="15">
        <f t="shared" si="35"/>
        <v>16000000</v>
      </c>
      <c r="BA510" s="15">
        <f t="shared" si="36"/>
        <v>16000000</v>
      </c>
      <c r="BB510" t="str">
        <f t="shared" si="37"/>
        <v>OK</v>
      </c>
      <c r="BC510">
        <f t="shared" si="38"/>
        <v>2</v>
      </c>
    </row>
    <row r="511" spans="2:55" hidden="1">
      <c r="B511" t="s">
        <v>23</v>
      </c>
      <c r="C511" t="s">
        <v>494</v>
      </c>
      <c r="D511" t="s">
        <v>534</v>
      </c>
      <c r="E511" t="s">
        <v>10</v>
      </c>
      <c r="F511" s="17" t="s">
        <v>186</v>
      </c>
      <c r="G511">
        <v>5911</v>
      </c>
      <c r="H511">
        <v>20</v>
      </c>
      <c r="I511" s="15">
        <v>16000000</v>
      </c>
      <c r="J511" s="15">
        <v>800000</v>
      </c>
      <c r="L511">
        <v>20</v>
      </c>
      <c r="M511" t="s">
        <v>151</v>
      </c>
      <c r="N511" s="17" t="s">
        <v>157</v>
      </c>
      <c r="O511" t="s">
        <v>130</v>
      </c>
      <c r="P511" t="s">
        <v>530</v>
      </c>
      <c r="Q511" t="s">
        <v>66</v>
      </c>
      <c r="R511" t="s">
        <v>132</v>
      </c>
      <c r="S511">
        <v>1</v>
      </c>
      <c r="T511">
        <v>591101</v>
      </c>
      <c r="U511">
        <v>6</v>
      </c>
      <c r="V511" s="17">
        <v>1</v>
      </c>
      <c r="W511" t="s">
        <v>531</v>
      </c>
      <c r="Y511" s="14">
        <v>44636</v>
      </c>
      <c r="Z511" s="16">
        <v>23</v>
      </c>
      <c r="AA511" s="14">
        <v>44659</v>
      </c>
      <c r="AB511" s="14">
        <v>44588</v>
      </c>
      <c r="AC511">
        <v>20</v>
      </c>
      <c r="AD511" s="14">
        <v>44608</v>
      </c>
      <c r="AE511" s="14">
        <v>44613</v>
      </c>
      <c r="AF511">
        <v>21</v>
      </c>
      <c r="AG511" s="14">
        <v>44634</v>
      </c>
      <c r="AH511" s="14">
        <v>44641</v>
      </c>
      <c r="AI511">
        <v>20</v>
      </c>
      <c r="AJ511" s="14">
        <v>44661</v>
      </c>
      <c r="AK511" s="16">
        <v>8</v>
      </c>
      <c r="AL511" s="14">
        <v>44905</v>
      </c>
      <c r="AM511" s="14">
        <v>44965</v>
      </c>
      <c r="AN511" s="15"/>
      <c r="AO511" s="15"/>
      <c r="AP511" s="15"/>
      <c r="AQ511" s="15">
        <v>1600000</v>
      </c>
      <c r="AR511" s="15"/>
      <c r="AS511" s="15"/>
      <c r="AT511" s="15">
        <v>14400000</v>
      </c>
      <c r="AU511" s="15"/>
      <c r="AV511" s="15"/>
      <c r="AW511" s="15"/>
      <c r="AX511" s="15"/>
      <c r="AY511" s="15"/>
      <c r="AZ511" s="15">
        <f t="shared" si="35"/>
        <v>16000000</v>
      </c>
      <c r="BA511" s="15">
        <f t="shared" si="36"/>
        <v>16000000</v>
      </c>
      <c r="BB511" t="str">
        <f t="shared" si="37"/>
        <v>OK</v>
      </c>
      <c r="BC511">
        <f t="shared" si="38"/>
        <v>2</v>
      </c>
    </row>
    <row r="512" spans="2:55" hidden="1">
      <c r="B512" t="s">
        <v>23</v>
      </c>
      <c r="C512" t="s">
        <v>495</v>
      </c>
      <c r="D512" t="s">
        <v>535</v>
      </c>
      <c r="E512" t="s">
        <v>10</v>
      </c>
      <c r="F512" s="17" t="s">
        <v>186</v>
      </c>
      <c r="G512">
        <v>5911</v>
      </c>
      <c r="H512">
        <v>20</v>
      </c>
      <c r="I512" s="15">
        <v>16000000</v>
      </c>
      <c r="J512" s="15">
        <v>800000</v>
      </c>
      <c r="L512">
        <v>20</v>
      </c>
      <c r="M512" t="s">
        <v>151</v>
      </c>
      <c r="N512" s="17" t="s">
        <v>157</v>
      </c>
      <c r="O512" t="s">
        <v>130</v>
      </c>
      <c r="P512" t="s">
        <v>530</v>
      </c>
      <c r="Q512" t="s">
        <v>66</v>
      </c>
      <c r="R512" t="s">
        <v>132</v>
      </c>
      <c r="S512">
        <v>1</v>
      </c>
      <c r="T512">
        <v>591101</v>
      </c>
      <c r="U512">
        <v>6</v>
      </c>
      <c r="V512" s="17">
        <v>1</v>
      </c>
      <c r="W512" t="s">
        <v>531</v>
      </c>
      <c r="Y512" s="14">
        <v>44636</v>
      </c>
      <c r="Z512" s="16">
        <v>23</v>
      </c>
      <c r="AA512" s="14">
        <v>44659</v>
      </c>
      <c r="AB512" s="14">
        <v>44588</v>
      </c>
      <c r="AC512">
        <v>20</v>
      </c>
      <c r="AD512" s="14">
        <v>44608</v>
      </c>
      <c r="AE512" s="14">
        <v>44613</v>
      </c>
      <c r="AF512">
        <v>21</v>
      </c>
      <c r="AG512" s="14">
        <v>44634</v>
      </c>
      <c r="AH512" s="14">
        <v>44641</v>
      </c>
      <c r="AI512">
        <v>20</v>
      </c>
      <c r="AJ512" s="14">
        <v>44661</v>
      </c>
      <c r="AK512" s="16">
        <v>8</v>
      </c>
      <c r="AL512" s="14">
        <v>44905</v>
      </c>
      <c r="AM512" s="14">
        <v>44965</v>
      </c>
      <c r="AN512" s="15"/>
      <c r="AO512" s="15"/>
      <c r="AP512" s="15"/>
      <c r="AQ512" s="15">
        <v>1600000</v>
      </c>
      <c r="AR512" s="15"/>
      <c r="AS512" s="15"/>
      <c r="AT512" s="15">
        <v>14400000</v>
      </c>
      <c r="AU512" s="15"/>
      <c r="AV512" s="15"/>
      <c r="AW512" s="15"/>
      <c r="AX512" s="15"/>
      <c r="AY512" s="15"/>
      <c r="AZ512" s="15">
        <f t="shared" si="35"/>
        <v>16000000</v>
      </c>
      <c r="BA512" s="15">
        <f t="shared" si="36"/>
        <v>16000000</v>
      </c>
      <c r="BB512" t="str">
        <f t="shared" si="37"/>
        <v>OK</v>
      </c>
      <c r="BC512">
        <f t="shared" si="38"/>
        <v>2</v>
      </c>
    </row>
    <row r="513" spans="2:55" hidden="1">
      <c r="B513" t="s">
        <v>23</v>
      </c>
      <c r="C513" t="s">
        <v>497</v>
      </c>
      <c r="D513" t="s">
        <v>535</v>
      </c>
      <c r="E513" t="s">
        <v>10</v>
      </c>
      <c r="F513" s="17" t="s">
        <v>186</v>
      </c>
      <c r="G513">
        <v>5911</v>
      </c>
      <c r="H513">
        <v>20</v>
      </c>
      <c r="I513" s="15">
        <v>16000000</v>
      </c>
      <c r="J513" s="15">
        <v>800000</v>
      </c>
      <c r="L513">
        <v>20</v>
      </c>
      <c r="M513" t="s">
        <v>151</v>
      </c>
      <c r="N513" s="17" t="s">
        <v>157</v>
      </c>
      <c r="O513" t="s">
        <v>130</v>
      </c>
      <c r="P513" t="s">
        <v>530</v>
      </c>
      <c r="Q513" t="s">
        <v>66</v>
      </c>
      <c r="R513" t="s">
        <v>132</v>
      </c>
      <c r="S513">
        <v>1</v>
      </c>
      <c r="T513">
        <v>591101</v>
      </c>
      <c r="U513">
        <v>6</v>
      </c>
      <c r="V513" s="17">
        <v>1</v>
      </c>
      <c r="W513" t="s">
        <v>531</v>
      </c>
      <c r="Y513" s="14">
        <v>44636</v>
      </c>
      <c r="Z513" s="16">
        <v>23</v>
      </c>
      <c r="AA513" s="14">
        <v>44659</v>
      </c>
      <c r="AB513" s="14">
        <v>44588</v>
      </c>
      <c r="AC513">
        <v>20</v>
      </c>
      <c r="AD513" s="14">
        <v>44608</v>
      </c>
      <c r="AE513" s="14">
        <v>44613</v>
      </c>
      <c r="AF513">
        <v>21</v>
      </c>
      <c r="AG513" s="14">
        <v>44634</v>
      </c>
      <c r="AH513" s="14">
        <v>44641</v>
      </c>
      <c r="AI513">
        <v>20</v>
      </c>
      <c r="AJ513" s="14">
        <v>44661</v>
      </c>
      <c r="AK513" s="16">
        <v>8</v>
      </c>
      <c r="AL513" s="14">
        <v>44905</v>
      </c>
      <c r="AM513" s="14">
        <v>44965</v>
      </c>
      <c r="AN513" s="15"/>
      <c r="AO513" s="15"/>
      <c r="AP513" s="15"/>
      <c r="AQ513" s="15">
        <v>1600000</v>
      </c>
      <c r="AR513" s="15"/>
      <c r="AS513" s="15"/>
      <c r="AT513" s="15">
        <v>14400000</v>
      </c>
      <c r="AU513" s="15"/>
      <c r="AV513" s="15"/>
      <c r="AW513" s="15"/>
      <c r="AX513" s="15"/>
      <c r="AY513" s="15"/>
      <c r="AZ513" s="15">
        <f t="shared" si="35"/>
        <v>16000000</v>
      </c>
      <c r="BA513" s="15">
        <f t="shared" si="36"/>
        <v>16000000</v>
      </c>
      <c r="BB513" t="str">
        <f t="shared" si="37"/>
        <v>OK</v>
      </c>
      <c r="BC513">
        <f t="shared" si="38"/>
        <v>2</v>
      </c>
    </row>
    <row r="514" spans="2:55" hidden="1">
      <c r="B514" t="s">
        <v>23</v>
      </c>
      <c r="C514" t="s">
        <v>498</v>
      </c>
      <c r="D514" t="s">
        <v>535</v>
      </c>
      <c r="E514" t="s">
        <v>10</v>
      </c>
      <c r="F514" s="17" t="s">
        <v>186</v>
      </c>
      <c r="G514">
        <v>5911</v>
      </c>
      <c r="H514">
        <v>20</v>
      </c>
      <c r="I514" s="15">
        <v>16000000</v>
      </c>
      <c r="J514" s="15">
        <v>800000</v>
      </c>
      <c r="L514">
        <v>20</v>
      </c>
      <c r="M514" t="s">
        <v>151</v>
      </c>
      <c r="N514" s="17" t="s">
        <v>157</v>
      </c>
      <c r="O514" t="s">
        <v>130</v>
      </c>
      <c r="P514" t="s">
        <v>530</v>
      </c>
      <c r="Q514" t="s">
        <v>66</v>
      </c>
      <c r="R514" t="s">
        <v>132</v>
      </c>
      <c r="S514">
        <v>1</v>
      </c>
      <c r="T514">
        <v>591101</v>
      </c>
      <c r="U514">
        <v>6</v>
      </c>
      <c r="V514" s="17">
        <v>1</v>
      </c>
      <c r="W514" t="s">
        <v>531</v>
      </c>
      <c r="Y514" s="14">
        <v>44636</v>
      </c>
      <c r="Z514" s="16">
        <v>23</v>
      </c>
      <c r="AA514" s="14">
        <v>44659</v>
      </c>
      <c r="AB514" s="14">
        <v>44588</v>
      </c>
      <c r="AC514">
        <v>20</v>
      </c>
      <c r="AD514" s="14">
        <v>44608</v>
      </c>
      <c r="AE514" s="14">
        <v>44613</v>
      </c>
      <c r="AF514">
        <v>21</v>
      </c>
      <c r="AG514" s="14">
        <v>44634</v>
      </c>
      <c r="AH514" s="14">
        <v>44641</v>
      </c>
      <c r="AI514">
        <v>20</v>
      </c>
      <c r="AJ514" s="14">
        <v>44661</v>
      </c>
      <c r="AK514" s="16">
        <v>8</v>
      </c>
      <c r="AL514" s="14">
        <v>44905</v>
      </c>
      <c r="AM514" s="14">
        <v>44965</v>
      </c>
      <c r="AN514" s="15"/>
      <c r="AO514" s="15"/>
      <c r="AP514" s="15"/>
      <c r="AQ514" s="15">
        <v>1600000</v>
      </c>
      <c r="AR514" s="15"/>
      <c r="AS514" s="15"/>
      <c r="AT514" s="15">
        <v>14400000</v>
      </c>
      <c r="AU514" s="15"/>
      <c r="AV514" s="15"/>
      <c r="AW514" s="15"/>
      <c r="AX514" s="15"/>
      <c r="AY514" s="15"/>
      <c r="AZ514" s="15">
        <f t="shared" ref="AZ514:AZ577" si="39">IF((SUM(AN514:AY514)=0),"---",(SUM(AN514:AY514)))</f>
        <v>16000000</v>
      </c>
      <c r="BA514" s="15">
        <f t="shared" ref="BA514:BA577" si="40">I514</f>
        <v>16000000</v>
      </c>
      <c r="BB514" t="str">
        <f t="shared" ref="BB514:BB577" si="41">IF(OR(BA514="---",AZ514="---"),"---",IF(BA514-AZ514=0,"OK","REVISAR"))</f>
        <v>OK</v>
      </c>
      <c r="BC514">
        <f t="shared" ref="BC514:BC577" si="42">COUNT(AN514:AY514)</f>
        <v>2</v>
      </c>
    </row>
    <row r="515" spans="2:55" hidden="1">
      <c r="B515" t="s">
        <v>23</v>
      </c>
      <c r="C515" t="s">
        <v>499</v>
      </c>
      <c r="D515" t="s">
        <v>535</v>
      </c>
      <c r="E515" t="s">
        <v>10</v>
      </c>
      <c r="F515" s="17" t="s">
        <v>186</v>
      </c>
      <c r="G515">
        <v>5911</v>
      </c>
      <c r="H515">
        <v>20</v>
      </c>
      <c r="I515" s="15">
        <v>16000000</v>
      </c>
      <c r="J515" s="15">
        <v>800000</v>
      </c>
      <c r="L515">
        <v>20</v>
      </c>
      <c r="M515" t="s">
        <v>151</v>
      </c>
      <c r="N515" s="17" t="s">
        <v>157</v>
      </c>
      <c r="O515" t="s">
        <v>130</v>
      </c>
      <c r="P515" t="s">
        <v>530</v>
      </c>
      <c r="Q515" t="s">
        <v>66</v>
      </c>
      <c r="R515" t="s">
        <v>132</v>
      </c>
      <c r="S515">
        <v>1</v>
      </c>
      <c r="T515">
        <v>591101</v>
      </c>
      <c r="U515">
        <v>6</v>
      </c>
      <c r="V515" s="17">
        <v>1</v>
      </c>
      <c r="W515" t="s">
        <v>531</v>
      </c>
      <c r="Y515" s="14">
        <v>44636</v>
      </c>
      <c r="Z515" s="16">
        <v>23</v>
      </c>
      <c r="AA515" s="14">
        <v>44659</v>
      </c>
      <c r="AB515" s="14">
        <v>44588</v>
      </c>
      <c r="AC515">
        <v>20</v>
      </c>
      <c r="AD515" s="14">
        <v>44608</v>
      </c>
      <c r="AE515" s="14">
        <v>44613</v>
      </c>
      <c r="AF515">
        <v>21</v>
      </c>
      <c r="AG515" s="14">
        <v>44634</v>
      </c>
      <c r="AH515" s="14">
        <v>44641</v>
      </c>
      <c r="AI515">
        <v>20</v>
      </c>
      <c r="AJ515" s="14">
        <v>44661</v>
      </c>
      <c r="AK515" s="16">
        <v>8</v>
      </c>
      <c r="AL515" s="14">
        <v>44905</v>
      </c>
      <c r="AM515" s="14">
        <v>44965</v>
      </c>
      <c r="AN515" s="15"/>
      <c r="AO515" s="15"/>
      <c r="AP515" s="15"/>
      <c r="AQ515" s="15">
        <v>1600000</v>
      </c>
      <c r="AR515" s="15"/>
      <c r="AS515" s="15"/>
      <c r="AT515" s="15">
        <v>14400000</v>
      </c>
      <c r="AU515" s="15"/>
      <c r="AV515" s="15"/>
      <c r="AW515" s="15"/>
      <c r="AX515" s="15"/>
      <c r="AY515" s="15"/>
      <c r="AZ515" s="15">
        <f t="shared" si="39"/>
        <v>16000000</v>
      </c>
      <c r="BA515" s="15">
        <f t="shared" si="40"/>
        <v>16000000</v>
      </c>
      <c r="BB515" t="str">
        <f t="shared" si="41"/>
        <v>OK</v>
      </c>
      <c r="BC515">
        <f t="shared" si="42"/>
        <v>2</v>
      </c>
    </row>
    <row r="516" spans="2:55" hidden="1">
      <c r="B516" t="s">
        <v>23</v>
      </c>
      <c r="C516" t="s">
        <v>454</v>
      </c>
      <c r="D516" t="s">
        <v>536</v>
      </c>
      <c r="E516" t="s">
        <v>10</v>
      </c>
      <c r="F516" t="s">
        <v>186</v>
      </c>
      <c r="G516">
        <v>5911</v>
      </c>
      <c r="H516">
        <v>35</v>
      </c>
      <c r="I516" s="15">
        <v>28000000</v>
      </c>
      <c r="J516" s="15">
        <v>800000</v>
      </c>
      <c r="L516">
        <v>35</v>
      </c>
      <c r="M516" t="s">
        <v>151</v>
      </c>
      <c r="N516" t="s">
        <v>157</v>
      </c>
      <c r="O516" t="s">
        <v>130</v>
      </c>
      <c r="P516" t="s">
        <v>530</v>
      </c>
      <c r="Q516" t="s">
        <v>66</v>
      </c>
      <c r="R516" t="s">
        <v>132</v>
      </c>
      <c r="S516">
        <v>1</v>
      </c>
      <c r="T516">
        <v>591101</v>
      </c>
      <c r="U516">
        <v>6</v>
      </c>
      <c r="V516" s="17">
        <v>1</v>
      </c>
      <c r="W516" t="s">
        <v>531</v>
      </c>
      <c r="Y516" s="14">
        <v>44636</v>
      </c>
      <c r="Z516" s="16">
        <v>23</v>
      </c>
      <c r="AA516" s="14">
        <v>44659</v>
      </c>
      <c r="AB516" s="14">
        <v>44588</v>
      </c>
      <c r="AC516">
        <v>20</v>
      </c>
      <c r="AD516" s="14">
        <v>44608</v>
      </c>
      <c r="AE516" s="14">
        <v>44613</v>
      </c>
      <c r="AF516">
        <v>21</v>
      </c>
      <c r="AG516" s="14">
        <v>44634</v>
      </c>
      <c r="AH516" s="14">
        <v>44641</v>
      </c>
      <c r="AI516">
        <v>20</v>
      </c>
      <c r="AJ516" s="14">
        <v>44661</v>
      </c>
      <c r="AK516" s="16">
        <v>8</v>
      </c>
      <c r="AL516" s="14">
        <v>44905</v>
      </c>
      <c r="AM516" s="14">
        <v>44965</v>
      </c>
      <c r="AN516" s="15"/>
      <c r="AO516" s="15"/>
      <c r="AP516" s="15"/>
      <c r="AQ516" s="15">
        <v>2800000</v>
      </c>
      <c r="AR516" s="15"/>
      <c r="AS516" s="15"/>
      <c r="AT516" s="15">
        <v>25200000</v>
      </c>
      <c r="AU516" s="15"/>
      <c r="AV516" s="15"/>
      <c r="AW516" s="15"/>
      <c r="AX516" s="15"/>
      <c r="AY516" s="15"/>
      <c r="AZ516" s="15">
        <f t="shared" si="39"/>
        <v>28000000</v>
      </c>
      <c r="BA516" s="15">
        <f t="shared" si="40"/>
        <v>28000000</v>
      </c>
      <c r="BB516" t="str">
        <f t="shared" si="41"/>
        <v>OK</v>
      </c>
      <c r="BC516">
        <f t="shared" si="42"/>
        <v>2</v>
      </c>
    </row>
    <row r="517" spans="2:55" hidden="1">
      <c r="B517" t="s">
        <v>23</v>
      </c>
      <c r="C517" t="s">
        <v>465</v>
      </c>
      <c r="D517" t="s">
        <v>536</v>
      </c>
      <c r="E517" t="s">
        <v>10</v>
      </c>
      <c r="F517" t="s">
        <v>186</v>
      </c>
      <c r="G517">
        <v>5911</v>
      </c>
      <c r="H517">
        <v>25</v>
      </c>
      <c r="I517" s="15">
        <v>20000000</v>
      </c>
      <c r="J517" s="15">
        <v>800000</v>
      </c>
      <c r="L517">
        <v>25</v>
      </c>
      <c r="M517" t="s">
        <v>151</v>
      </c>
      <c r="N517" s="17" t="s">
        <v>157</v>
      </c>
      <c r="O517" t="s">
        <v>130</v>
      </c>
      <c r="P517" t="s">
        <v>530</v>
      </c>
      <c r="Q517" t="s">
        <v>66</v>
      </c>
      <c r="R517" t="s">
        <v>132</v>
      </c>
      <c r="S517">
        <v>1</v>
      </c>
      <c r="T517">
        <v>591101</v>
      </c>
      <c r="U517">
        <v>6</v>
      </c>
      <c r="V517" s="17">
        <v>1</v>
      </c>
      <c r="W517" t="s">
        <v>531</v>
      </c>
      <c r="Y517" s="14">
        <v>44636</v>
      </c>
      <c r="Z517" s="16">
        <v>23</v>
      </c>
      <c r="AA517" s="14">
        <v>44659</v>
      </c>
      <c r="AB517" s="14">
        <v>44588</v>
      </c>
      <c r="AC517">
        <v>20</v>
      </c>
      <c r="AD517" s="14">
        <v>44608</v>
      </c>
      <c r="AE517" s="14">
        <v>44613</v>
      </c>
      <c r="AF517">
        <v>21</v>
      </c>
      <c r="AG517" s="14">
        <v>44634</v>
      </c>
      <c r="AH517" s="14">
        <v>44641</v>
      </c>
      <c r="AI517">
        <v>20</v>
      </c>
      <c r="AJ517" s="14">
        <v>44661</v>
      </c>
      <c r="AK517" s="16">
        <v>8</v>
      </c>
      <c r="AL517" s="14">
        <v>44905</v>
      </c>
      <c r="AM517" s="14">
        <v>44965</v>
      </c>
      <c r="AN517" s="15"/>
      <c r="AO517" s="15"/>
      <c r="AP517" s="15"/>
      <c r="AQ517" s="15">
        <v>2000000</v>
      </c>
      <c r="AR517" s="15"/>
      <c r="AS517" s="15"/>
      <c r="AT517" s="15">
        <v>18000000</v>
      </c>
      <c r="AU517" s="15"/>
      <c r="AV517" s="15"/>
      <c r="AW517" s="15"/>
      <c r="AX517" s="15"/>
      <c r="AY517" s="15"/>
      <c r="AZ517" s="15">
        <f t="shared" si="39"/>
        <v>20000000</v>
      </c>
      <c r="BA517" s="15">
        <f t="shared" si="40"/>
        <v>20000000</v>
      </c>
      <c r="BB517" t="str">
        <f t="shared" si="41"/>
        <v>OK</v>
      </c>
      <c r="BC517">
        <f t="shared" si="42"/>
        <v>2</v>
      </c>
    </row>
    <row r="518" spans="2:55" hidden="1">
      <c r="B518" t="s">
        <v>23</v>
      </c>
      <c r="C518" t="s">
        <v>501</v>
      </c>
      <c r="D518" t="s">
        <v>536</v>
      </c>
      <c r="E518" t="s">
        <v>10</v>
      </c>
      <c r="F518" t="s">
        <v>186</v>
      </c>
      <c r="G518">
        <v>5911</v>
      </c>
      <c r="H518">
        <v>10</v>
      </c>
      <c r="I518" s="15">
        <v>8000000</v>
      </c>
      <c r="J518" s="15">
        <v>800000</v>
      </c>
      <c r="L518">
        <v>10</v>
      </c>
      <c r="M518" t="s">
        <v>151</v>
      </c>
      <c r="N518" s="17" t="s">
        <v>157</v>
      </c>
      <c r="O518" t="s">
        <v>130</v>
      </c>
      <c r="P518" t="s">
        <v>530</v>
      </c>
      <c r="Q518" t="s">
        <v>66</v>
      </c>
      <c r="R518" t="s">
        <v>132</v>
      </c>
      <c r="S518">
        <v>1</v>
      </c>
      <c r="T518">
        <v>591101</v>
      </c>
      <c r="U518">
        <v>6</v>
      </c>
      <c r="V518" s="17">
        <v>1</v>
      </c>
      <c r="W518" t="s">
        <v>531</v>
      </c>
      <c r="Y518" s="14">
        <v>44636</v>
      </c>
      <c r="Z518" s="16">
        <v>23</v>
      </c>
      <c r="AA518" s="14">
        <v>44659</v>
      </c>
      <c r="AB518" s="14">
        <v>44588</v>
      </c>
      <c r="AC518">
        <v>20</v>
      </c>
      <c r="AD518" s="14">
        <v>44608</v>
      </c>
      <c r="AE518" s="14">
        <v>44613</v>
      </c>
      <c r="AF518">
        <v>21</v>
      </c>
      <c r="AG518" s="14">
        <v>44634</v>
      </c>
      <c r="AH518" s="14">
        <v>44641</v>
      </c>
      <c r="AI518">
        <v>20</v>
      </c>
      <c r="AJ518" s="14">
        <v>44661</v>
      </c>
      <c r="AK518" s="16">
        <v>8</v>
      </c>
      <c r="AL518" s="14">
        <v>44905</v>
      </c>
      <c r="AM518" s="14">
        <v>44965</v>
      </c>
      <c r="AN518" s="15"/>
      <c r="AO518" s="15"/>
      <c r="AP518" s="15"/>
      <c r="AQ518" s="15">
        <v>800000</v>
      </c>
      <c r="AR518" s="15"/>
      <c r="AS518" s="15"/>
      <c r="AT518" s="15">
        <v>7200000</v>
      </c>
      <c r="AU518" s="15"/>
      <c r="AV518" s="15"/>
      <c r="AW518" s="15"/>
      <c r="AX518" s="15"/>
      <c r="AY518" s="15"/>
      <c r="AZ518" s="15">
        <f t="shared" si="39"/>
        <v>8000000</v>
      </c>
      <c r="BA518" s="15">
        <f t="shared" si="40"/>
        <v>8000000</v>
      </c>
      <c r="BB518" t="str">
        <f t="shared" si="41"/>
        <v>OK</v>
      </c>
      <c r="BC518">
        <f t="shared" si="42"/>
        <v>2</v>
      </c>
    </row>
    <row r="519" spans="2:55" hidden="1">
      <c r="B519" t="s">
        <v>23</v>
      </c>
      <c r="C519" t="s">
        <v>503</v>
      </c>
      <c r="D519" t="s">
        <v>537</v>
      </c>
      <c r="E519" t="s">
        <v>10</v>
      </c>
      <c r="F519" t="s">
        <v>186</v>
      </c>
      <c r="G519">
        <v>5911</v>
      </c>
      <c r="H519">
        <v>20</v>
      </c>
      <c r="I519" s="15">
        <v>16000000</v>
      </c>
      <c r="J519" s="15">
        <v>800000</v>
      </c>
      <c r="L519">
        <v>20</v>
      </c>
      <c r="M519" t="s">
        <v>151</v>
      </c>
      <c r="N519" s="17" t="s">
        <v>157</v>
      </c>
      <c r="O519" t="s">
        <v>130</v>
      </c>
      <c r="P519" t="s">
        <v>530</v>
      </c>
      <c r="Q519" t="s">
        <v>66</v>
      </c>
      <c r="R519" t="s">
        <v>132</v>
      </c>
      <c r="S519">
        <v>1</v>
      </c>
      <c r="T519">
        <v>591101</v>
      </c>
      <c r="U519">
        <v>6</v>
      </c>
      <c r="V519" s="17">
        <v>1</v>
      </c>
      <c r="W519" t="s">
        <v>531</v>
      </c>
      <c r="Y519" s="14">
        <v>44636</v>
      </c>
      <c r="Z519" s="16">
        <v>23</v>
      </c>
      <c r="AA519" s="14">
        <v>44659</v>
      </c>
      <c r="AB519" s="14">
        <v>44588</v>
      </c>
      <c r="AC519">
        <v>20</v>
      </c>
      <c r="AD519" s="14">
        <v>44608</v>
      </c>
      <c r="AE519" s="14">
        <v>44613</v>
      </c>
      <c r="AF519">
        <v>21</v>
      </c>
      <c r="AG519" s="14">
        <v>44634</v>
      </c>
      <c r="AH519" s="14">
        <v>44641</v>
      </c>
      <c r="AI519">
        <v>20</v>
      </c>
      <c r="AJ519" s="14">
        <v>44661</v>
      </c>
      <c r="AK519" s="16">
        <v>8</v>
      </c>
      <c r="AL519" s="14">
        <v>44905</v>
      </c>
      <c r="AM519" s="14">
        <v>44965</v>
      </c>
      <c r="AN519" s="15"/>
      <c r="AO519" s="15"/>
      <c r="AP519" s="15"/>
      <c r="AQ519" s="15">
        <v>1600000</v>
      </c>
      <c r="AR519" s="15"/>
      <c r="AS519" s="15"/>
      <c r="AT519" s="15">
        <v>14400000</v>
      </c>
      <c r="AU519" s="15"/>
      <c r="AV519" s="15"/>
      <c r="AW519" s="15"/>
      <c r="AX519" s="15"/>
      <c r="AY519" s="15"/>
      <c r="AZ519" s="15">
        <f t="shared" si="39"/>
        <v>16000000</v>
      </c>
      <c r="BA519" s="15">
        <f t="shared" si="40"/>
        <v>16000000</v>
      </c>
      <c r="BB519" t="str">
        <f t="shared" si="41"/>
        <v>OK</v>
      </c>
      <c r="BC519">
        <f t="shared" si="42"/>
        <v>2</v>
      </c>
    </row>
    <row r="520" spans="2:55" hidden="1">
      <c r="B520" t="s">
        <v>23</v>
      </c>
      <c r="C520" t="s">
        <v>456</v>
      </c>
      <c r="D520" t="s">
        <v>537</v>
      </c>
      <c r="E520" t="s">
        <v>10</v>
      </c>
      <c r="F520" t="s">
        <v>186</v>
      </c>
      <c r="G520">
        <v>5911</v>
      </c>
      <c r="H520">
        <v>20</v>
      </c>
      <c r="I520" s="15">
        <v>16000000</v>
      </c>
      <c r="J520" s="15">
        <v>800000</v>
      </c>
      <c r="L520">
        <v>20</v>
      </c>
      <c r="M520" t="s">
        <v>151</v>
      </c>
      <c r="N520" s="17" t="s">
        <v>157</v>
      </c>
      <c r="O520" t="s">
        <v>130</v>
      </c>
      <c r="P520" t="s">
        <v>530</v>
      </c>
      <c r="Q520" t="s">
        <v>66</v>
      </c>
      <c r="R520" t="s">
        <v>132</v>
      </c>
      <c r="S520">
        <v>1</v>
      </c>
      <c r="T520">
        <v>591101</v>
      </c>
      <c r="U520">
        <v>6</v>
      </c>
      <c r="V520" s="17">
        <v>1</v>
      </c>
      <c r="W520" t="s">
        <v>531</v>
      </c>
      <c r="Y520" s="14">
        <v>44636</v>
      </c>
      <c r="Z520" s="16">
        <v>23</v>
      </c>
      <c r="AA520" s="14">
        <v>44659</v>
      </c>
      <c r="AB520" s="14">
        <v>44588</v>
      </c>
      <c r="AC520">
        <v>20</v>
      </c>
      <c r="AD520" s="14">
        <v>44608</v>
      </c>
      <c r="AE520" s="14">
        <v>44613</v>
      </c>
      <c r="AF520">
        <v>21</v>
      </c>
      <c r="AG520" s="14">
        <v>44634</v>
      </c>
      <c r="AH520" s="14">
        <v>44641</v>
      </c>
      <c r="AI520">
        <v>20</v>
      </c>
      <c r="AJ520" s="14">
        <v>44661</v>
      </c>
      <c r="AK520" s="16">
        <v>8</v>
      </c>
      <c r="AL520" s="14">
        <v>44905</v>
      </c>
      <c r="AM520" s="14">
        <v>44965</v>
      </c>
      <c r="AN520" s="15"/>
      <c r="AO520" s="15"/>
      <c r="AP520" s="15"/>
      <c r="AQ520" s="15">
        <v>1600000</v>
      </c>
      <c r="AR520" s="15"/>
      <c r="AS520" s="15"/>
      <c r="AT520" s="15">
        <v>14400000</v>
      </c>
      <c r="AU520" s="15"/>
      <c r="AV520" s="15"/>
      <c r="AW520" s="15"/>
      <c r="AX520" s="15"/>
      <c r="AY520" s="15"/>
      <c r="AZ520" s="15">
        <f t="shared" si="39"/>
        <v>16000000</v>
      </c>
      <c r="BA520" s="15">
        <f t="shared" si="40"/>
        <v>16000000</v>
      </c>
      <c r="BB520" t="str">
        <f t="shared" si="41"/>
        <v>OK</v>
      </c>
      <c r="BC520">
        <f t="shared" si="42"/>
        <v>2</v>
      </c>
    </row>
    <row r="521" spans="2:55" hidden="1">
      <c r="B521" t="s">
        <v>23</v>
      </c>
      <c r="C521" t="s">
        <v>478</v>
      </c>
      <c r="D521" t="s">
        <v>537</v>
      </c>
      <c r="E521" t="s">
        <v>10</v>
      </c>
      <c r="F521" t="s">
        <v>186</v>
      </c>
      <c r="G521">
        <v>5911</v>
      </c>
      <c r="H521">
        <v>25</v>
      </c>
      <c r="I521" s="15">
        <v>20000000</v>
      </c>
      <c r="J521" s="15">
        <v>800000</v>
      </c>
      <c r="L521">
        <v>25</v>
      </c>
      <c r="M521" t="s">
        <v>151</v>
      </c>
      <c r="N521" s="17" t="s">
        <v>157</v>
      </c>
      <c r="O521" t="s">
        <v>130</v>
      </c>
      <c r="P521" t="s">
        <v>530</v>
      </c>
      <c r="Q521" t="s">
        <v>66</v>
      </c>
      <c r="R521" t="s">
        <v>132</v>
      </c>
      <c r="S521">
        <v>1</v>
      </c>
      <c r="T521">
        <v>591101</v>
      </c>
      <c r="U521">
        <v>6</v>
      </c>
      <c r="V521" s="17">
        <v>1</v>
      </c>
      <c r="W521" t="s">
        <v>531</v>
      </c>
      <c r="Y521" s="14">
        <v>44636</v>
      </c>
      <c r="Z521" s="16">
        <v>23</v>
      </c>
      <c r="AA521" s="14">
        <v>44659</v>
      </c>
      <c r="AB521" s="14">
        <v>44588</v>
      </c>
      <c r="AC521">
        <v>20</v>
      </c>
      <c r="AD521" s="14">
        <v>44608</v>
      </c>
      <c r="AE521" s="14">
        <v>44613</v>
      </c>
      <c r="AF521">
        <v>21</v>
      </c>
      <c r="AG521" s="14">
        <v>44634</v>
      </c>
      <c r="AH521" s="14">
        <v>44641</v>
      </c>
      <c r="AI521">
        <v>20</v>
      </c>
      <c r="AJ521" s="14">
        <v>44661</v>
      </c>
      <c r="AK521" s="16">
        <v>8</v>
      </c>
      <c r="AL521" s="14">
        <v>44905</v>
      </c>
      <c r="AM521" s="14">
        <v>44965</v>
      </c>
      <c r="AN521" s="15"/>
      <c r="AO521" s="15"/>
      <c r="AP521" s="15"/>
      <c r="AQ521" s="15">
        <v>2000000</v>
      </c>
      <c r="AR521" s="15"/>
      <c r="AS521" s="15"/>
      <c r="AT521" s="15">
        <v>18000000</v>
      </c>
      <c r="AU521" s="15"/>
      <c r="AV521" s="15"/>
      <c r="AW521" s="15"/>
      <c r="AX521" s="15"/>
      <c r="AY521" s="15"/>
      <c r="AZ521" s="15">
        <f t="shared" si="39"/>
        <v>20000000</v>
      </c>
      <c r="BA521" s="15">
        <f t="shared" si="40"/>
        <v>20000000</v>
      </c>
      <c r="BB521" t="str">
        <f t="shared" si="41"/>
        <v>OK</v>
      </c>
      <c r="BC521">
        <f t="shared" si="42"/>
        <v>2</v>
      </c>
    </row>
    <row r="522" spans="2:55" hidden="1">
      <c r="B522" t="s">
        <v>23</v>
      </c>
      <c r="C522" t="s">
        <v>504</v>
      </c>
      <c r="D522" t="s">
        <v>537</v>
      </c>
      <c r="E522" t="s">
        <v>10</v>
      </c>
      <c r="F522" t="s">
        <v>186</v>
      </c>
      <c r="G522">
        <v>5911</v>
      </c>
      <c r="H522">
        <v>10</v>
      </c>
      <c r="I522" s="15">
        <v>8000000</v>
      </c>
      <c r="J522" s="15">
        <v>800000</v>
      </c>
      <c r="L522">
        <v>10</v>
      </c>
      <c r="M522" t="s">
        <v>151</v>
      </c>
      <c r="N522" s="17" t="s">
        <v>157</v>
      </c>
      <c r="O522" t="s">
        <v>130</v>
      </c>
      <c r="P522" t="s">
        <v>530</v>
      </c>
      <c r="Q522" t="s">
        <v>66</v>
      </c>
      <c r="R522" t="s">
        <v>132</v>
      </c>
      <c r="S522">
        <v>1</v>
      </c>
      <c r="T522">
        <v>591101</v>
      </c>
      <c r="U522">
        <v>6</v>
      </c>
      <c r="V522" s="17">
        <v>1</v>
      </c>
      <c r="W522" t="s">
        <v>531</v>
      </c>
      <c r="Y522" s="14">
        <v>44636</v>
      </c>
      <c r="Z522" s="16">
        <v>23</v>
      </c>
      <c r="AA522" s="14">
        <v>44659</v>
      </c>
      <c r="AB522" s="14">
        <v>44588</v>
      </c>
      <c r="AC522">
        <v>20</v>
      </c>
      <c r="AD522" s="14">
        <v>44608</v>
      </c>
      <c r="AE522" s="14">
        <v>44613</v>
      </c>
      <c r="AF522">
        <v>21</v>
      </c>
      <c r="AG522" s="14">
        <v>44634</v>
      </c>
      <c r="AH522" s="14">
        <v>44641</v>
      </c>
      <c r="AI522">
        <v>20</v>
      </c>
      <c r="AJ522" s="14">
        <v>44661</v>
      </c>
      <c r="AK522" s="16">
        <v>8</v>
      </c>
      <c r="AL522" s="14">
        <v>44905</v>
      </c>
      <c r="AM522" s="14">
        <v>44965</v>
      </c>
      <c r="AN522" s="15"/>
      <c r="AO522" s="15"/>
      <c r="AP522" s="15"/>
      <c r="AQ522" s="15">
        <v>800000</v>
      </c>
      <c r="AR522" s="15"/>
      <c r="AS522" s="15"/>
      <c r="AT522" s="15">
        <v>7200000</v>
      </c>
      <c r="AU522" s="15"/>
      <c r="AV522" s="15"/>
      <c r="AW522" s="15"/>
      <c r="AX522" s="15"/>
      <c r="AY522" s="15"/>
      <c r="AZ522" s="15">
        <f t="shared" si="39"/>
        <v>8000000</v>
      </c>
      <c r="BA522" s="15">
        <f t="shared" si="40"/>
        <v>8000000</v>
      </c>
      <c r="BB522" t="str">
        <f t="shared" si="41"/>
        <v>OK</v>
      </c>
      <c r="BC522">
        <f t="shared" si="42"/>
        <v>2</v>
      </c>
    </row>
    <row r="523" spans="2:55" hidden="1">
      <c r="B523" t="s">
        <v>23</v>
      </c>
      <c r="C523" t="s">
        <v>458</v>
      </c>
      <c r="D523" t="s">
        <v>538</v>
      </c>
      <c r="E523" t="s">
        <v>10</v>
      </c>
      <c r="F523" t="s">
        <v>186</v>
      </c>
      <c r="G523">
        <v>5911</v>
      </c>
      <c r="H523">
        <v>20</v>
      </c>
      <c r="I523" s="15">
        <v>16000000</v>
      </c>
      <c r="J523" s="15">
        <v>800000</v>
      </c>
      <c r="L523">
        <v>20</v>
      </c>
      <c r="M523" t="s">
        <v>151</v>
      </c>
      <c r="N523" s="17" t="s">
        <v>157</v>
      </c>
      <c r="O523" t="s">
        <v>130</v>
      </c>
      <c r="P523" t="s">
        <v>530</v>
      </c>
      <c r="Q523" t="s">
        <v>66</v>
      </c>
      <c r="R523" t="s">
        <v>132</v>
      </c>
      <c r="S523">
        <v>1</v>
      </c>
      <c r="T523">
        <v>591101</v>
      </c>
      <c r="U523">
        <v>6</v>
      </c>
      <c r="V523" s="17">
        <v>1</v>
      </c>
      <c r="W523" t="s">
        <v>531</v>
      </c>
      <c r="Y523" s="14">
        <v>44636</v>
      </c>
      <c r="Z523" s="16">
        <v>23</v>
      </c>
      <c r="AA523" s="14">
        <v>44659</v>
      </c>
      <c r="AB523" s="14">
        <v>44588</v>
      </c>
      <c r="AC523">
        <v>20</v>
      </c>
      <c r="AD523" s="14">
        <v>44608</v>
      </c>
      <c r="AE523" s="14">
        <v>44613</v>
      </c>
      <c r="AF523">
        <v>21</v>
      </c>
      <c r="AG523" s="14">
        <v>44634</v>
      </c>
      <c r="AH523" s="14">
        <v>44641</v>
      </c>
      <c r="AI523">
        <v>20</v>
      </c>
      <c r="AJ523" s="14">
        <v>44661</v>
      </c>
      <c r="AK523" s="16">
        <v>8</v>
      </c>
      <c r="AL523" s="14">
        <v>44905</v>
      </c>
      <c r="AM523" s="14">
        <v>44965</v>
      </c>
      <c r="AN523" s="15"/>
      <c r="AO523" s="15"/>
      <c r="AP523" s="15"/>
      <c r="AQ523" s="15">
        <v>1600000</v>
      </c>
      <c r="AR523" s="15"/>
      <c r="AS523" s="15"/>
      <c r="AT523" s="15">
        <v>14400000</v>
      </c>
      <c r="AU523" s="15"/>
      <c r="AV523" s="15"/>
      <c r="AW523" s="15"/>
      <c r="AX523" s="15"/>
      <c r="AY523" s="15"/>
      <c r="AZ523" s="15">
        <f t="shared" si="39"/>
        <v>16000000</v>
      </c>
      <c r="BA523" s="15">
        <f t="shared" si="40"/>
        <v>16000000</v>
      </c>
      <c r="BB523" t="str">
        <f t="shared" si="41"/>
        <v>OK</v>
      </c>
      <c r="BC523">
        <f t="shared" si="42"/>
        <v>2</v>
      </c>
    </row>
    <row r="524" spans="2:55" hidden="1">
      <c r="B524" t="s">
        <v>23</v>
      </c>
      <c r="C524" t="s">
        <v>467</v>
      </c>
      <c r="D524" t="s">
        <v>538</v>
      </c>
      <c r="E524" t="s">
        <v>10</v>
      </c>
      <c r="F524" t="s">
        <v>186</v>
      </c>
      <c r="G524">
        <v>5911</v>
      </c>
      <c r="H524">
        <v>15</v>
      </c>
      <c r="I524" s="15">
        <v>12000000</v>
      </c>
      <c r="J524" s="15">
        <v>800000</v>
      </c>
      <c r="L524">
        <v>15</v>
      </c>
      <c r="M524" t="s">
        <v>151</v>
      </c>
      <c r="N524" t="s">
        <v>157</v>
      </c>
      <c r="O524" t="s">
        <v>130</v>
      </c>
      <c r="P524" t="s">
        <v>530</v>
      </c>
      <c r="Q524" t="s">
        <v>66</v>
      </c>
      <c r="R524" t="s">
        <v>132</v>
      </c>
      <c r="S524">
        <v>1</v>
      </c>
      <c r="T524">
        <v>591101</v>
      </c>
      <c r="U524">
        <v>6</v>
      </c>
      <c r="V524" s="17">
        <v>1</v>
      </c>
      <c r="W524" t="s">
        <v>531</v>
      </c>
      <c r="Y524" s="14">
        <v>44636</v>
      </c>
      <c r="Z524" s="16">
        <v>23</v>
      </c>
      <c r="AA524" s="14">
        <v>44659</v>
      </c>
      <c r="AB524" s="14">
        <v>44588</v>
      </c>
      <c r="AC524">
        <v>20</v>
      </c>
      <c r="AD524" s="14">
        <v>44608</v>
      </c>
      <c r="AE524" s="14">
        <v>44613</v>
      </c>
      <c r="AF524">
        <v>21</v>
      </c>
      <c r="AG524" s="14">
        <v>44634</v>
      </c>
      <c r="AH524" s="14">
        <v>44641</v>
      </c>
      <c r="AI524">
        <v>20</v>
      </c>
      <c r="AJ524" s="14">
        <v>44661</v>
      </c>
      <c r="AK524" s="16">
        <v>8</v>
      </c>
      <c r="AL524" s="14">
        <v>44905</v>
      </c>
      <c r="AM524" s="14">
        <v>44965</v>
      </c>
      <c r="AN524" s="15"/>
      <c r="AO524" s="15"/>
      <c r="AP524" s="15"/>
      <c r="AQ524" s="15">
        <v>1200000</v>
      </c>
      <c r="AR524" s="15"/>
      <c r="AS524" s="15"/>
      <c r="AT524" s="15">
        <v>10800000</v>
      </c>
      <c r="AU524" s="15"/>
      <c r="AV524" s="15"/>
      <c r="AW524" s="15"/>
      <c r="AX524" s="15"/>
      <c r="AY524" s="15"/>
      <c r="AZ524" s="15">
        <f t="shared" si="39"/>
        <v>12000000</v>
      </c>
      <c r="BA524" s="15">
        <f t="shared" si="40"/>
        <v>12000000</v>
      </c>
      <c r="BB524" t="str">
        <f t="shared" si="41"/>
        <v>OK</v>
      </c>
      <c r="BC524">
        <f t="shared" si="42"/>
        <v>2</v>
      </c>
    </row>
    <row r="525" spans="2:55" hidden="1">
      <c r="B525" t="s">
        <v>23</v>
      </c>
      <c r="C525" t="s">
        <v>506</v>
      </c>
      <c r="D525" t="s">
        <v>538</v>
      </c>
      <c r="E525" t="s">
        <v>10</v>
      </c>
      <c r="F525" t="s">
        <v>186</v>
      </c>
      <c r="G525">
        <v>5911</v>
      </c>
      <c r="H525">
        <v>15</v>
      </c>
      <c r="I525" s="15">
        <v>12000000</v>
      </c>
      <c r="J525" s="15">
        <v>800000</v>
      </c>
      <c r="L525">
        <v>15</v>
      </c>
      <c r="M525" t="s">
        <v>151</v>
      </c>
      <c r="N525" s="17" t="s">
        <v>157</v>
      </c>
      <c r="O525" t="s">
        <v>130</v>
      </c>
      <c r="P525" t="s">
        <v>530</v>
      </c>
      <c r="Q525" t="s">
        <v>66</v>
      </c>
      <c r="R525" t="s">
        <v>132</v>
      </c>
      <c r="S525">
        <v>1</v>
      </c>
      <c r="T525">
        <v>591101</v>
      </c>
      <c r="U525">
        <v>6</v>
      </c>
      <c r="V525" s="17">
        <v>1</v>
      </c>
      <c r="W525" t="s">
        <v>531</v>
      </c>
      <c r="Y525" s="14">
        <v>44636</v>
      </c>
      <c r="Z525" s="16">
        <v>23</v>
      </c>
      <c r="AA525" s="14">
        <v>44659</v>
      </c>
      <c r="AB525" s="14">
        <v>44588</v>
      </c>
      <c r="AC525">
        <v>20</v>
      </c>
      <c r="AD525" s="14">
        <v>44608</v>
      </c>
      <c r="AE525" s="14">
        <v>44613</v>
      </c>
      <c r="AF525">
        <v>21</v>
      </c>
      <c r="AG525" s="14">
        <v>44634</v>
      </c>
      <c r="AH525" s="14">
        <v>44641</v>
      </c>
      <c r="AI525">
        <v>20</v>
      </c>
      <c r="AJ525" s="14">
        <v>44661</v>
      </c>
      <c r="AK525" s="16">
        <v>8</v>
      </c>
      <c r="AL525" s="14">
        <v>44905</v>
      </c>
      <c r="AM525" s="14">
        <v>44965</v>
      </c>
      <c r="AN525" s="15"/>
      <c r="AO525" s="15"/>
      <c r="AP525" s="15"/>
      <c r="AQ525" s="15">
        <v>1200000</v>
      </c>
      <c r="AR525" s="15"/>
      <c r="AS525" s="15"/>
      <c r="AT525" s="15">
        <v>10800000</v>
      </c>
      <c r="AU525" s="15"/>
      <c r="AV525" s="15"/>
      <c r="AW525" s="15"/>
      <c r="AX525" s="15"/>
      <c r="AY525" s="15"/>
      <c r="AZ525" s="15">
        <f t="shared" si="39"/>
        <v>12000000</v>
      </c>
      <c r="BA525" s="15">
        <f t="shared" si="40"/>
        <v>12000000</v>
      </c>
      <c r="BB525" t="str">
        <f t="shared" si="41"/>
        <v>OK</v>
      </c>
      <c r="BC525">
        <f t="shared" si="42"/>
        <v>2</v>
      </c>
    </row>
    <row r="526" spans="2:55" hidden="1">
      <c r="B526" t="s">
        <v>23</v>
      </c>
      <c r="C526" t="s">
        <v>507</v>
      </c>
      <c r="D526" t="s">
        <v>539</v>
      </c>
      <c r="E526" t="s">
        <v>10</v>
      </c>
      <c r="F526" t="s">
        <v>186</v>
      </c>
      <c r="G526">
        <v>5911</v>
      </c>
      <c r="H526">
        <v>20</v>
      </c>
      <c r="I526" s="15">
        <v>16000000</v>
      </c>
      <c r="J526" s="15">
        <v>800000</v>
      </c>
      <c r="L526">
        <v>20</v>
      </c>
      <c r="M526" t="s">
        <v>151</v>
      </c>
      <c r="N526" s="17" t="s">
        <v>157</v>
      </c>
      <c r="O526" t="s">
        <v>130</v>
      </c>
      <c r="P526" t="s">
        <v>530</v>
      </c>
      <c r="Q526" t="s">
        <v>66</v>
      </c>
      <c r="R526" t="s">
        <v>132</v>
      </c>
      <c r="S526">
        <v>1</v>
      </c>
      <c r="T526">
        <v>591101</v>
      </c>
      <c r="U526">
        <v>6</v>
      </c>
      <c r="V526" s="17">
        <v>1</v>
      </c>
      <c r="W526" t="s">
        <v>531</v>
      </c>
      <c r="Y526" s="14">
        <v>44636</v>
      </c>
      <c r="Z526" s="16">
        <v>23</v>
      </c>
      <c r="AA526" s="14">
        <v>44659</v>
      </c>
      <c r="AB526" s="14">
        <v>44588</v>
      </c>
      <c r="AC526">
        <v>20</v>
      </c>
      <c r="AD526" s="14">
        <v>44608</v>
      </c>
      <c r="AE526" s="14">
        <v>44613</v>
      </c>
      <c r="AF526">
        <v>21</v>
      </c>
      <c r="AG526" s="14">
        <v>44634</v>
      </c>
      <c r="AH526" s="14">
        <v>44641</v>
      </c>
      <c r="AI526">
        <v>20</v>
      </c>
      <c r="AJ526" s="14">
        <v>44661</v>
      </c>
      <c r="AK526" s="16">
        <v>8</v>
      </c>
      <c r="AL526" s="14">
        <v>44905</v>
      </c>
      <c r="AM526" s="14">
        <v>44965</v>
      </c>
      <c r="AN526" s="15"/>
      <c r="AO526" s="15"/>
      <c r="AP526" s="15"/>
      <c r="AQ526" s="15">
        <v>1600000</v>
      </c>
      <c r="AR526" s="15"/>
      <c r="AS526" s="15"/>
      <c r="AT526" s="15">
        <v>14400000</v>
      </c>
      <c r="AU526" s="15"/>
      <c r="AV526" s="15"/>
      <c r="AW526" s="15"/>
      <c r="AX526" s="15"/>
      <c r="AY526" s="15"/>
      <c r="AZ526" s="15">
        <f t="shared" si="39"/>
        <v>16000000</v>
      </c>
      <c r="BA526" s="15">
        <f t="shared" si="40"/>
        <v>16000000</v>
      </c>
      <c r="BB526" t="str">
        <f t="shared" si="41"/>
        <v>OK</v>
      </c>
      <c r="BC526">
        <f t="shared" si="42"/>
        <v>2</v>
      </c>
    </row>
    <row r="527" spans="2:55" hidden="1">
      <c r="B527" t="s">
        <v>23</v>
      </c>
      <c r="C527" t="s">
        <v>540</v>
      </c>
      <c r="D527" t="s">
        <v>539</v>
      </c>
      <c r="E527" t="s">
        <v>10</v>
      </c>
      <c r="F527" t="s">
        <v>186</v>
      </c>
      <c r="G527">
        <v>5911</v>
      </c>
      <c r="H527">
        <v>20</v>
      </c>
      <c r="I527" s="15">
        <v>16000000</v>
      </c>
      <c r="J527" s="15">
        <v>800000</v>
      </c>
      <c r="L527">
        <v>20</v>
      </c>
      <c r="M527" t="s">
        <v>151</v>
      </c>
      <c r="N527" s="17" t="s">
        <v>157</v>
      </c>
      <c r="O527" t="s">
        <v>130</v>
      </c>
      <c r="P527" t="s">
        <v>530</v>
      </c>
      <c r="Q527" t="s">
        <v>66</v>
      </c>
      <c r="R527" t="s">
        <v>132</v>
      </c>
      <c r="S527">
        <v>1</v>
      </c>
      <c r="T527">
        <v>591101</v>
      </c>
      <c r="U527">
        <v>6</v>
      </c>
      <c r="V527" s="17">
        <v>1</v>
      </c>
      <c r="W527" t="s">
        <v>531</v>
      </c>
      <c r="Y527" s="14">
        <v>44636</v>
      </c>
      <c r="Z527" s="16">
        <v>23</v>
      </c>
      <c r="AA527" s="14">
        <v>44659</v>
      </c>
      <c r="AB527" s="14">
        <v>44588</v>
      </c>
      <c r="AC527">
        <v>20</v>
      </c>
      <c r="AD527" s="14">
        <v>44608</v>
      </c>
      <c r="AE527" s="14">
        <v>44613</v>
      </c>
      <c r="AF527">
        <v>21</v>
      </c>
      <c r="AG527" s="14">
        <v>44634</v>
      </c>
      <c r="AH527" s="14">
        <v>44641</v>
      </c>
      <c r="AI527">
        <v>20</v>
      </c>
      <c r="AJ527" s="14">
        <v>44661</v>
      </c>
      <c r="AK527" s="16">
        <v>8</v>
      </c>
      <c r="AL527" s="14">
        <v>44905</v>
      </c>
      <c r="AM527" s="14">
        <v>44965</v>
      </c>
      <c r="AN527" s="15"/>
      <c r="AO527" s="15"/>
      <c r="AP527" s="15"/>
      <c r="AQ527" s="15">
        <v>1600000</v>
      </c>
      <c r="AR527" s="15"/>
      <c r="AS527" s="15"/>
      <c r="AT527" s="15">
        <v>14400000</v>
      </c>
      <c r="AU527" s="15"/>
      <c r="AV527" s="15"/>
      <c r="AW527" s="15"/>
      <c r="AX527" s="15"/>
      <c r="AY527" s="15"/>
      <c r="AZ527" s="15">
        <f t="shared" si="39"/>
        <v>16000000</v>
      </c>
      <c r="BA527" s="15">
        <f t="shared" si="40"/>
        <v>16000000</v>
      </c>
      <c r="BB527" t="str">
        <f t="shared" si="41"/>
        <v>OK</v>
      </c>
      <c r="BC527">
        <f t="shared" si="42"/>
        <v>2</v>
      </c>
    </row>
    <row r="528" spans="2:55" hidden="1">
      <c r="B528" t="s">
        <v>23</v>
      </c>
      <c r="C528" t="s">
        <v>472</v>
      </c>
      <c r="D528" t="s">
        <v>539</v>
      </c>
      <c r="E528" t="s">
        <v>10</v>
      </c>
      <c r="F528" t="s">
        <v>186</v>
      </c>
      <c r="G528">
        <v>5911</v>
      </c>
      <c r="H528">
        <v>25</v>
      </c>
      <c r="I528" s="15">
        <v>20000000</v>
      </c>
      <c r="J528" s="15">
        <v>800000</v>
      </c>
      <c r="L528">
        <v>25</v>
      </c>
      <c r="M528" t="s">
        <v>151</v>
      </c>
      <c r="N528" s="17" t="s">
        <v>157</v>
      </c>
      <c r="O528" t="s">
        <v>130</v>
      </c>
      <c r="P528" t="s">
        <v>530</v>
      </c>
      <c r="Q528" t="s">
        <v>66</v>
      </c>
      <c r="R528" t="s">
        <v>132</v>
      </c>
      <c r="S528">
        <v>1</v>
      </c>
      <c r="T528">
        <v>591101</v>
      </c>
      <c r="U528">
        <v>6</v>
      </c>
      <c r="V528" s="17">
        <v>1</v>
      </c>
      <c r="W528" t="s">
        <v>531</v>
      </c>
      <c r="Y528" s="14">
        <v>44636</v>
      </c>
      <c r="Z528" s="16">
        <v>23</v>
      </c>
      <c r="AA528" s="14">
        <v>44659</v>
      </c>
      <c r="AB528" s="14">
        <v>44588</v>
      </c>
      <c r="AC528">
        <v>20</v>
      </c>
      <c r="AD528" s="14">
        <v>44608</v>
      </c>
      <c r="AE528" s="14">
        <v>44613</v>
      </c>
      <c r="AF528">
        <v>21</v>
      </c>
      <c r="AG528" s="14">
        <v>44634</v>
      </c>
      <c r="AH528" s="14">
        <v>44641</v>
      </c>
      <c r="AI528">
        <v>20</v>
      </c>
      <c r="AJ528" s="14">
        <v>44661</v>
      </c>
      <c r="AK528" s="16">
        <v>8</v>
      </c>
      <c r="AL528" s="14">
        <v>44905</v>
      </c>
      <c r="AM528" s="14">
        <v>44965</v>
      </c>
      <c r="AN528" s="15"/>
      <c r="AO528" s="15"/>
      <c r="AP528" s="15"/>
      <c r="AQ528" s="15">
        <v>2000000</v>
      </c>
      <c r="AR528" s="15"/>
      <c r="AS528" s="15"/>
      <c r="AT528" s="15">
        <v>18000000</v>
      </c>
      <c r="AU528" s="15"/>
      <c r="AV528" s="15"/>
      <c r="AW528" s="15"/>
      <c r="AX528" s="15"/>
      <c r="AY528" s="15"/>
      <c r="AZ528" s="15">
        <f t="shared" si="39"/>
        <v>20000000</v>
      </c>
      <c r="BA528" s="15">
        <f t="shared" si="40"/>
        <v>20000000</v>
      </c>
      <c r="BB528" t="str">
        <f t="shared" si="41"/>
        <v>OK</v>
      </c>
      <c r="BC528">
        <f t="shared" si="42"/>
        <v>2</v>
      </c>
    </row>
    <row r="529" spans="1:57" hidden="1">
      <c r="B529" t="s">
        <v>23</v>
      </c>
      <c r="C529" t="s">
        <v>510</v>
      </c>
      <c r="D529" t="s">
        <v>541</v>
      </c>
      <c r="E529" t="s">
        <v>10</v>
      </c>
      <c r="F529" t="s">
        <v>186</v>
      </c>
      <c r="G529">
        <v>5911</v>
      </c>
      <c r="H529">
        <v>10</v>
      </c>
      <c r="I529" s="15">
        <v>8000000</v>
      </c>
      <c r="J529" s="15">
        <v>800000</v>
      </c>
      <c r="L529">
        <v>10</v>
      </c>
      <c r="M529" t="s">
        <v>151</v>
      </c>
      <c r="N529" s="17" t="s">
        <v>157</v>
      </c>
      <c r="O529" t="s">
        <v>130</v>
      </c>
      <c r="P529" t="s">
        <v>530</v>
      </c>
      <c r="Q529" t="s">
        <v>66</v>
      </c>
      <c r="R529" t="s">
        <v>132</v>
      </c>
      <c r="S529">
        <v>1</v>
      </c>
      <c r="T529">
        <v>591101</v>
      </c>
      <c r="U529">
        <v>6</v>
      </c>
      <c r="V529" s="17">
        <v>1</v>
      </c>
      <c r="W529" t="s">
        <v>531</v>
      </c>
      <c r="Y529" s="14">
        <v>44636</v>
      </c>
      <c r="Z529" s="16">
        <v>23</v>
      </c>
      <c r="AA529" s="14">
        <v>44659</v>
      </c>
      <c r="AB529" s="14">
        <v>44588</v>
      </c>
      <c r="AC529">
        <v>20</v>
      </c>
      <c r="AD529" s="14">
        <v>44608</v>
      </c>
      <c r="AE529" s="14">
        <v>44613</v>
      </c>
      <c r="AF529">
        <v>21</v>
      </c>
      <c r="AG529" s="14">
        <v>44634</v>
      </c>
      <c r="AH529" s="14">
        <v>44641</v>
      </c>
      <c r="AI529">
        <v>20</v>
      </c>
      <c r="AJ529" s="14">
        <v>44661</v>
      </c>
      <c r="AK529" s="16">
        <v>8</v>
      </c>
      <c r="AL529" s="14">
        <v>44905</v>
      </c>
      <c r="AM529" s="14">
        <v>44965</v>
      </c>
      <c r="AN529" s="15"/>
      <c r="AO529" s="15"/>
      <c r="AP529" s="15"/>
      <c r="AQ529" s="15">
        <v>800000</v>
      </c>
      <c r="AR529" s="15"/>
      <c r="AS529" s="15"/>
      <c r="AT529" s="15">
        <v>7200000</v>
      </c>
      <c r="AU529" s="15"/>
      <c r="AV529" s="15"/>
      <c r="AW529" s="15"/>
      <c r="AX529" s="15"/>
      <c r="AY529" s="15"/>
      <c r="AZ529" s="15">
        <f t="shared" si="39"/>
        <v>8000000</v>
      </c>
      <c r="BA529" s="15">
        <f t="shared" si="40"/>
        <v>8000000</v>
      </c>
      <c r="BB529" t="str">
        <f t="shared" si="41"/>
        <v>OK</v>
      </c>
      <c r="BC529">
        <f t="shared" si="42"/>
        <v>2</v>
      </c>
    </row>
    <row r="530" spans="1:57" hidden="1">
      <c r="B530" t="s">
        <v>23</v>
      </c>
      <c r="C530" t="s">
        <v>468</v>
      </c>
      <c r="D530" t="s">
        <v>541</v>
      </c>
      <c r="E530" t="s">
        <v>10</v>
      </c>
      <c r="F530" t="s">
        <v>186</v>
      </c>
      <c r="G530">
        <v>5911</v>
      </c>
      <c r="H530">
        <v>10</v>
      </c>
      <c r="I530" s="15">
        <v>8000000</v>
      </c>
      <c r="J530" s="15">
        <v>800000</v>
      </c>
      <c r="L530">
        <v>10</v>
      </c>
      <c r="M530" t="s">
        <v>151</v>
      </c>
      <c r="N530" s="17" t="s">
        <v>157</v>
      </c>
      <c r="O530" t="s">
        <v>130</v>
      </c>
      <c r="P530" t="s">
        <v>530</v>
      </c>
      <c r="Q530" t="s">
        <v>66</v>
      </c>
      <c r="R530" t="s">
        <v>132</v>
      </c>
      <c r="S530">
        <v>1</v>
      </c>
      <c r="T530">
        <v>591101</v>
      </c>
      <c r="U530">
        <v>6</v>
      </c>
      <c r="V530" s="17">
        <v>1</v>
      </c>
      <c r="W530" t="s">
        <v>531</v>
      </c>
      <c r="Y530" s="14">
        <v>44636</v>
      </c>
      <c r="Z530" s="16">
        <v>23</v>
      </c>
      <c r="AA530" s="14">
        <v>44659</v>
      </c>
      <c r="AB530" s="14">
        <v>44588</v>
      </c>
      <c r="AC530">
        <v>20</v>
      </c>
      <c r="AD530" s="14">
        <v>44608</v>
      </c>
      <c r="AE530" s="14">
        <v>44613</v>
      </c>
      <c r="AF530">
        <v>21</v>
      </c>
      <c r="AG530" s="14">
        <v>44634</v>
      </c>
      <c r="AH530" s="14">
        <v>44641</v>
      </c>
      <c r="AI530">
        <v>20</v>
      </c>
      <c r="AJ530" s="14">
        <v>44661</v>
      </c>
      <c r="AK530" s="16">
        <v>8</v>
      </c>
      <c r="AL530" s="14">
        <v>44905</v>
      </c>
      <c r="AM530" s="14">
        <v>44965</v>
      </c>
      <c r="AN530" s="15"/>
      <c r="AO530" s="15"/>
      <c r="AP530" s="15"/>
      <c r="AQ530" s="15">
        <v>800000</v>
      </c>
      <c r="AR530" s="15"/>
      <c r="AS530" s="15"/>
      <c r="AT530" s="15">
        <v>7200000</v>
      </c>
      <c r="AU530" s="15"/>
      <c r="AV530" s="15"/>
      <c r="AW530" s="15"/>
      <c r="AX530" s="15"/>
      <c r="AY530" s="15"/>
      <c r="AZ530" s="15">
        <f t="shared" si="39"/>
        <v>8000000</v>
      </c>
      <c r="BA530" s="15">
        <f t="shared" si="40"/>
        <v>8000000</v>
      </c>
      <c r="BB530" t="str">
        <f t="shared" si="41"/>
        <v>OK</v>
      </c>
      <c r="BC530">
        <f t="shared" si="42"/>
        <v>2</v>
      </c>
    </row>
    <row r="531" spans="1:57" hidden="1">
      <c r="B531" t="s">
        <v>23</v>
      </c>
      <c r="C531" t="s">
        <v>512</v>
      </c>
      <c r="D531" t="s">
        <v>541</v>
      </c>
      <c r="E531" t="s">
        <v>10</v>
      </c>
      <c r="F531" t="s">
        <v>186</v>
      </c>
      <c r="G531">
        <v>5911</v>
      </c>
      <c r="H531">
        <v>10</v>
      </c>
      <c r="I531" s="15">
        <v>8000000</v>
      </c>
      <c r="J531" s="15">
        <v>800000</v>
      </c>
      <c r="L531">
        <v>10</v>
      </c>
      <c r="M531" t="s">
        <v>151</v>
      </c>
      <c r="N531" s="17" t="s">
        <v>157</v>
      </c>
      <c r="O531" t="s">
        <v>130</v>
      </c>
      <c r="P531" t="s">
        <v>530</v>
      </c>
      <c r="Q531" t="s">
        <v>66</v>
      </c>
      <c r="R531" t="s">
        <v>132</v>
      </c>
      <c r="S531">
        <v>1</v>
      </c>
      <c r="T531">
        <v>591101</v>
      </c>
      <c r="U531">
        <v>6</v>
      </c>
      <c r="V531" s="17">
        <v>1</v>
      </c>
      <c r="W531" t="s">
        <v>531</v>
      </c>
      <c r="Y531" s="14">
        <v>44636</v>
      </c>
      <c r="Z531" s="16">
        <v>23</v>
      </c>
      <c r="AA531" s="14">
        <v>44659</v>
      </c>
      <c r="AB531" s="14">
        <v>44588</v>
      </c>
      <c r="AC531">
        <v>20</v>
      </c>
      <c r="AD531" s="14">
        <v>44608</v>
      </c>
      <c r="AE531" s="14">
        <v>44613</v>
      </c>
      <c r="AF531">
        <v>21</v>
      </c>
      <c r="AG531" s="14">
        <v>44634</v>
      </c>
      <c r="AH531" s="14">
        <v>44641</v>
      </c>
      <c r="AI531">
        <v>20</v>
      </c>
      <c r="AJ531" s="14">
        <v>44661</v>
      </c>
      <c r="AK531" s="16">
        <v>8</v>
      </c>
      <c r="AL531" s="14">
        <v>44905</v>
      </c>
      <c r="AM531" s="14">
        <v>44965</v>
      </c>
      <c r="AN531" s="15"/>
      <c r="AO531" s="15"/>
      <c r="AP531" s="15"/>
      <c r="AQ531" s="15">
        <v>800000</v>
      </c>
      <c r="AR531" s="15"/>
      <c r="AS531" s="15"/>
      <c r="AT531" s="15">
        <v>7200000</v>
      </c>
      <c r="AU531" s="15"/>
      <c r="AV531" s="15"/>
      <c r="AW531" s="15"/>
      <c r="AX531" s="15"/>
      <c r="AY531" s="15"/>
      <c r="AZ531" s="15">
        <f t="shared" si="39"/>
        <v>8000000</v>
      </c>
      <c r="BA531" s="15">
        <f t="shared" si="40"/>
        <v>8000000</v>
      </c>
      <c r="BB531" t="str">
        <f t="shared" si="41"/>
        <v>OK</v>
      </c>
      <c r="BC531">
        <f t="shared" si="42"/>
        <v>2</v>
      </c>
    </row>
    <row r="532" spans="1:57" hidden="1">
      <c r="B532" t="s">
        <v>23</v>
      </c>
      <c r="C532" t="s">
        <v>170</v>
      </c>
      <c r="D532" t="s">
        <v>542</v>
      </c>
      <c r="E532" t="s">
        <v>10</v>
      </c>
      <c r="F532" t="s">
        <v>186</v>
      </c>
      <c r="G532">
        <v>5911</v>
      </c>
      <c r="H532">
        <v>25</v>
      </c>
      <c r="I532" s="15">
        <v>20080000</v>
      </c>
      <c r="J532" s="15">
        <v>803200</v>
      </c>
      <c r="L532">
        <v>25</v>
      </c>
      <c r="M532" t="s">
        <v>151</v>
      </c>
      <c r="N532" s="17" t="s">
        <v>157</v>
      </c>
      <c r="O532" t="s">
        <v>274</v>
      </c>
      <c r="P532" t="s">
        <v>543</v>
      </c>
      <c r="Q532" t="s">
        <v>64</v>
      </c>
      <c r="R532" t="s">
        <v>132</v>
      </c>
      <c r="S532">
        <v>1</v>
      </c>
      <c r="T532">
        <v>591101</v>
      </c>
      <c r="U532">
        <v>6</v>
      </c>
      <c r="V532" s="17">
        <v>2</v>
      </c>
      <c r="W532" t="s">
        <v>544</v>
      </c>
      <c r="Y532" s="14">
        <v>44636</v>
      </c>
      <c r="Z532" s="16">
        <v>23</v>
      </c>
      <c r="AA532" s="14">
        <v>44659</v>
      </c>
      <c r="AB532" s="14">
        <v>44588</v>
      </c>
      <c r="AC532">
        <v>20</v>
      </c>
      <c r="AD532" s="14">
        <v>44608</v>
      </c>
      <c r="AE532" s="14">
        <v>44613</v>
      </c>
      <c r="AF532">
        <v>21</v>
      </c>
      <c r="AG532" s="14">
        <v>44634</v>
      </c>
      <c r="AH532" s="14">
        <v>44641</v>
      </c>
      <c r="AI532">
        <v>20</v>
      </c>
      <c r="AJ532" s="14">
        <v>44661</v>
      </c>
      <c r="AK532" s="16">
        <v>8</v>
      </c>
      <c r="AL532" s="14">
        <v>44905</v>
      </c>
      <c r="AM532" s="14">
        <v>44965</v>
      </c>
      <c r="AN532" s="15"/>
      <c r="AO532" s="15"/>
      <c r="AP532" s="15"/>
      <c r="AQ532" s="15">
        <v>2008000</v>
      </c>
      <c r="AR532" s="15"/>
      <c r="AS532" s="15"/>
      <c r="AT532" s="15">
        <v>18072000</v>
      </c>
      <c r="AU532" s="15"/>
      <c r="AV532" s="15"/>
      <c r="AW532" s="15"/>
      <c r="AX532" s="15"/>
      <c r="AY532" s="15"/>
      <c r="AZ532" s="15">
        <f t="shared" si="39"/>
        <v>20080000</v>
      </c>
      <c r="BA532" s="15">
        <f t="shared" si="40"/>
        <v>20080000</v>
      </c>
      <c r="BB532" t="str">
        <f t="shared" si="41"/>
        <v>OK</v>
      </c>
      <c r="BC532">
        <f t="shared" si="42"/>
        <v>2</v>
      </c>
    </row>
    <row r="533" spans="1:57" hidden="1">
      <c r="B533" t="s">
        <v>23</v>
      </c>
      <c r="C533" t="s">
        <v>170</v>
      </c>
      <c r="D533" t="s">
        <v>545</v>
      </c>
      <c r="E533" t="s">
        <v>10</v>
      </c>
      <c r="F533" t="s">
        <v>186</v>
      </c>
      <c r="G533">
        <v>5911</v>
      </c>
      <c r="H533">
        <v>25</v>
      </c>
      <c r="I533" s="15">
        <v>20000000</v>
      </c>
      <c r="J533" s="15">
        <v>800000</v>
      </c>
      <c r="L533">
        <v>25</v>
      </c>
      <c r="M533" t="s">
        <v>151</v>
      </c>
      <c r="N533" t="s">
        <v>157</v>
      </c>
      <c r="O533" t="s">
        <v>274</v>
      </c>
      <c r="P533" t="s">
        <v>546</v>
      </c>
      <c r="Q533" t="s">
        <v>64</v>
      </c>
      <c r="R533" t="s">
        <v>132</v>
      </c>
      <c r="S533">
        <v>1</v>
      </c>
      <c r="T533">
        <v>591101</v>
      </c>
      <c r="U533">
        <v>6</v>
      </c>
      <c r="V533" s="17">
        <v>2</v>
      </c>
      <c r="W533" t="s">
        <v>544</v>
      </c>
      <c r="Y533" s="14">
        <v>44636</v>
      </c>
      <c r="Z533" s="16">
        <v>23</v>
      </c>
      <c r="AA533" s="14">
        <v>44659</v>
      </c>
      <c r="AB533" s="14">
        <v>44588</v>
      </c>
      <c r="AC533">
        <v>20</v>
      </c>
      <c r="AD533" s="14">
        <v>44608</v>
      </c>
      <c r="AE533" s="14">
        <v>44613</v>
      </c>
      <c r="AF533">
        <v>21</v>
      </c>
      <c r="AG533" s="14">
        <v>44634</v>
      </c>
      <c r="AH533" s="14">
        <v>44641</v>
      </c>
      <c r="AI533">
        <v>20</v>
      </c>
      <c r="AJ533" s="14">
        <v>44661</v>
      </c>
      <c r="AK533" s="16">
        <v>8</v>
      </c>
      <c r="AL533" s="14">
        <v>44905</v>
      </c>
      <c r="AM533" s="14">
        <v>44965</v>
      </c>
      <c r="AN533" s="15"/>
      <c r="AO533" s="15"/>
      <c r="AP533" s="15"/>
      <c r="AQ533" s="15">
        <v>2000000</v>
      </c>
      <c r="AR533" s="15"/>
      <c r="AS533" s="15"/>
      <c r="AT533" s="15">
        <v>18000000</v>
      </c>
      <c r="AU533" s="15"/>
      <c r="AV533" s="15"/>
      <c r="AW533" s="15"/>
      <c r="AX533" s="15"/>
      <c r="AY533" s="15"/>
      <c r="AZ533" s="15">
        <f t="shared" si="39"/>
        <v>20000000</v>
      </c>
      <c r="BA533" s="15">
        <f t="shared" si="40"/>
        <v>20000000</v>
      </c>
      <c r="BB533" t="str">
        <f t="shared" si="41"/>
        <v>OK</v>
      </c>
      <c r="BC533">
        <f t="shared" si="42"/>
        <v>2</v>
      </c>
    </row>
    <row r="534" spans="1:57" hidden="1">
      <c r="B534" t="s">
        <v>23</v>
      </c>
      <c r="C534" t="s">
        <v>459</v>
      </c>
      <c r="D534" t="s">
        <v>547</v>
      </c>
      <c r="E534" t="s">
        <v>10</v>
      </c>
      <c r="F534" t="s">
        <v>186</v>
      </c>
      <c r="G534">
        <v>5911</v>
      </c>
      <c r="H534">
        <v>15</v>
      </c>
      <c r="I534" s="15">
        <v>12000000</v>
      </c>
      <c r="J534" s="15">
        <v>800000</v>
      </c>
      <c r="L534">
        <v>15</v>
      </c>
      <c r="M534" t="s">
        <v>151</v>
      </c>
      <c r="N534" t="s">
        <v>157</v>
      </c>
      <c r="O534" t="s">
        <v>274</v>
      </c>
      <c r="P534" t="s">
        <v>548</v>
      </c>
      <c r="Q534" t="s">
        <v>64</v>
      </c>
      <c r="R534" t="s">
        <v>132</v>
      </c>
      <c r="S534">
        <v>1</v>
      </c>
      <c r="T534">
        <v>591101</v>
      </c>
      <c r="U534">
        <v>6</v>
      </c>
      <c r="V534" s="17">
        <v>2</v>
      </c>
      <c r="W534" t="s">
        <v>544</v>
      </c>
      <c r="Y534" s="14">
        <v>44636</v>
      </c>
      <c r="Z534" s="16">
        <v>23</v>
      </c>
      <c r="AA534" s="14">
        <v>44659</v>
      </c>
      <c r="AB534" s="14">
        <v>44588</v>
      </c>
      <c r="AC534">
        <v>20</v>
      </c>
      <c r="AD534" s="14">
        <v>44608</v>
      </c>
      <c r="AE534" s="14">
        <v>44613</v>
      </c>
      <c r="AF534">
        <v>21</v>
      </c>
      <c r="AG534" s="14">
        <v>44634</v>
      </c>
      <c r="AH534" s="14">
        <v>44641</v>
      </c>
      <c r="AI534">
        <v>20</v>
      </c>
      <c r="AJ534" s="14">
        <v>44661</v>
      </c>
      <c r="AK534" s="16">
        <v>8</v>
      </c>
      <c r="AL534" s="14">
        <v>44905</v>
      </c>
      <c r="AM534" s="14">
        <v>44965</v>
      </c>
      <c r="AN534" s="15"/>
      <c r="AO534" s="15"/>
      <c r="AP534" s="15"/>
      <c r="AQ534" s="15">
        <v>1200000</v>
      </c>
      <c r="AR534" s="15"/>
      <c r="AS534" s="15"/>
      <c r="AT534" s="15">
        <v>10800000</v>
      </c>
      <c r="AU534" s="15"/>
      <c r="AV534" s="15"/>
      <c r="AW534" s="15"/>
      <c r="AX534" s="15"/>
      <c r="AY534" s="15"/>
      <c r="AZ534" s="15">
        <f t="shared" si="39"/>
        <v>12000000</v>
      </c>
      <c r="BA534" s="15">
        <f t="shared" si="40"/>
        <v>12000000</v>
      </c>
      <c r="BB534" t="str">
        <f t="shared" si="41"/>
        <v>OK</v>
      </c>
      <c r="BC534">
        <f t="shared" si="42"/>
        <v>2</v>
      </c>
    </row>
    <row r="535" spans="1:57" hidden="1">
      <c r="B535" t="s">
        <v>23</v>
      </c>
      <c r="C535" t="s">
        <v>453</v>
      </c>
      <c r="D535" t="s">
        <v>547</v>
      </c>
      <c r="E535" t="s">
        <v>10</v>
      </c>
      <c r="F535" t="s">
        <v>186</v>
      </c>
      <c r="G535">
        <v>5911</v>
      </c>
      <c r="H535">
        <v>10</v>
      </c>
      <c r="I535" s="15">
        <v>8000000</v>
      </c>
      <c r="J535" s="15">
        <v>800000</v>
      </c>
      <c r="L535">
        <v>10</v>
      </c>
      <c r="M535" t="s">
        <v>151</v>
      </c>
      <c r="N535" t="s">
        <v>157</v>
      </c>
      <c r="O535" t="s">
        <v>274</v>
      </c>
      <c r="P535" t="s">
        <v>548</v>
      </c>
      <c r="Q535" t="s">
        <v>64</v>
      </c>
      <c r="R535" t="s">
        <v>132</v>
      </c>
      <c r="S535">
        <v>1</v>
      </c>
      <c r="T535">
        <v>591101</v>
      </c>
      <c r="U535">
        <v>6</v>
      </c>
      <c r="V535" s="17">
        <v>2</v>
      </c>
      <c r="W535" t="s">
        <v>544</v>
      </c>
      <c r="Y535" s="14">
        <v>44636</v>
      </c>
      <c r="Z535" s="16">
        <v>23</v>
      </c>
      <c r="AA535" s="14">
        <v>44659</v>
      </c>
      <c r="AB535" s="14">
        <v>44588</v>
      </c>
      <c r="AC535">
        <v>20</v>
      </c>
      <c r="AD535" s="14">
        <v>44608</v>
      </c>
      <c r="AE535" s="14">
        <v>44613</v>
      </c>
      <c r="AF535">
        <v>21</v>
      </c>
      <c r="AG535" s="14">
        <v>44634</v>
      </c>
      <c r="AH535" s="14">
        <v>44641</v>
      </c>
      <c r="AI535">
        <v>20</v>
      </c>
      <c r="AJ535" s="14">
        <v>44661</v>
      </c>
      <c r="AK535" s="16">
        <v>8</v>
      </c>
      <c r="AL535" s="14">
        <v>44905</v>
      </c>
      <c r="AM535" s="14">
        <v>44965</v>
      </c>
      <c r="AN535" s="15"/>
      <c r="AO535" s="15"/>
      <c r="AP535" s="15"/>
      <c r="AQ535" s="15">
        <v>800000</v>
      </c>
      <c r="AR535" s="15"/>
      <c r="AS535" s="15"/>
      <c r="AT535" s="15">
        <v>7200000</v>
      </c>
      <c r="AU535" s="15"/>
      <c r="AV535" s="15"/>
      <c r="AW535" s="15"/>
      <c r="AX535" s="15"/>
      <c r="AY535" s="15"/>
      <c r="AZ535" s="15">
        <f t="shared" si="39"/>
        <v>8000000</v>
      </c>
      <c r="BA535" s="15">
        <f t="shared" si="40"/>
        <v>8000000</v>
      </c>
      <c r="BB535" t="str">
        <f t="shared" si="41"/>
        <v>OK</v>
      </c>
      <c r="BC535">
        <f t="shared" si="42"/>
        <v>2</v>
      </c>
    </row>
    <row r="536" spans="1:57" hidden="1">
      <c r="B536" t="s">
        <v>23</v>
      </c>
      <c r="C536" t="s">
        <v>454</v>
      </c>
      <c r="D536" t="s">
        <v>547</v>
      </c>
      <c r="E536" t="s">
        <v>10</v>
      </c>
      <c r="F536" t="s">
        <v>186</v>
      </c>
      <c r="G536">
        <v>5911</v>
      </c>
      <c r="H536">
        <v>10</v>
      </c>
      <c r="I536" s="15">
        <v>8000000</v>
      </c>
      <c r="J536" s="15">
        <v>800000</v>
      </c>
      <c r="L536">
        <v>10</v>
      </c>
      <c r="M536" t="s">
        <v>151</v>
      </c>
      <c r="N536" t="s">
        <v>157</v>
      </c>
      <c r="O536" t="s">
        <v>274</v>
      </c>
      <c r="P536" t="s">
        <v>548</v>
      </c>
      <c r="Q536" t="s">
        <v>64</v>
      </c>
      <c r="R536" t="s">
        <v>132</v>
      </c>
      <c r="S536">
        <v>1</v>
      </c>
      <c r="T536">
        <v>591101</v>
      </c>
      <c r="U536">
        <v>6</v>
      </c>
      <c r="V536" s="17">
        <v>2</v>
      </c>
      <c r="W536" t="s">
        <v>544</v>
      </c>
      <c r="Y536" s="14">
        <v>44636</v>
      </c>
      <c r="Z536" s="16">
        <v>23</v>
      </c>
      <c r="AA536" s="14">
        <v>44659</v>
      </c>
      <c r="AB536" s="14">
        <v>44588</v>
      </c>
      <c r="AC536">
        <v>20</v>
      </c>
      <c r="AD536" s="14">
        <v>44608</v>
      </c>
      <c r="AE536" s="14">
        <v>44613</v>
      </c>
      <c r="AF536">
        <v>21</v>
      </c>
      <c r="AG536" s="14">
        <v>44634</v>
      </c>
      <c r="AH536" s="14">
        <v>44641</v>
      </c>
      <c r="AI536">
        <v>20</v>
      </c>
      <c r="AJ536" s="14">
        <v>44661</v>
      </c>
      <c r="AK536" s="16">
        <v>8</v>
      </c>
      <c r="AL536" s="14">
        <v>44905</v>
      </c>
      <c r="AM536" s="14">
        <v>44965</v>
      </c>
      <c r="AN536" s="15"/>
      <c r="AO536" s="15"/>
      <c r="AP536" s="15"/>
      <c r="AQ536" s="15">
        <v>800000</v>
      </c>
      <c r="AR536" s="15"/>
      <c r="AS536" s="15"/>
      <c r="AT536" s="15">
        <v>7200000</v>
      </c>
      <c r="AU536" s="15"/>
      <c r="AV536" s="15"/>
      <c r="AW536" s="15"/>
      <c r="AX536" s="15"/>
      <c r="AY536" s="15"/>
      <c r="AZ536" s="15">
        <f t="shared" si="39"/>
        <v>8000000</v>
      </c>
      <c r="BA536" s="15">
        <f t="shared" si="40"/>
        <v>8000000</v>
      </c>
      <c r="BB536" t="str">
        <f t="shared" si="41"/>
        <v>OK</v>
      </c>
      <c r="BC536">
        <f t="shared" si="42"/>
        <v>2</v>
      </c>
    </row>
    <row r="537" spans="1:57" hidden="1">
      <c r="A537" s="17"/>
      <c r="B537" s="17" t="s">
        <v>24</v>
      </c>
      <c r="C537" s="17" t="s">
        <v>549</v>
      </c>
      <c r="D537" s="17" t="s">
        <v>473</v>
      </c>
      <c r="E537" s="17" t="s">
        <v>5</v>
      </c>
      <c r="F537" s="17" t="s">
        <v>127</v>
      </c>
      <c r="G537">
        <v>3882</v>
      </c>
      <c r="H537">
        <v>19</v>
      </c>
      <c r="I537" s="19">
        <v>8589319</v>
      </c>
      <c r="J537" s="15">
        <v>452069</v>
      </c>
      <c r="K537" s="17">
        <v>19</v>
      </c>
      <c r="L537" s="17"/>
      <c r="M537" s="17" t="s">
        <v>128</v>
      </c>
      <c r="N537" s="17" t="s">
        <v>129</v>
      </c>
      <c r="O537" s="17" t="s">
        <v>452</v>
      </c>
      <c r="P537" s="17" t="s">
        <v>550</v>
      </c>
      <c r="Q537" s="17" t="s">
        <v>64</v>
      </c>
      <c r="R537" s="17" t="s">
        <v>132</v>
      </c>
      <c r="S537" s="17">
        <v>1</v>
      </c>
      <c r="T537">
        <v>388201</v>
      </c>
      <c r="U537" t="str">
        <f>IFERROR(VLOOKUP(B537,Listas!$A$21:$B$36,2,FALSE),"")</f>
        <v>07</v>
      </c>
      <c r="V537" s="17">
        <v>1</v>
      </c>
      <c r="W537" t="s">
        <v>551</v>
      </c>
      <c r="X537" s="17"/>
      <c r="Y537" s="20"/>
      <c r="Z537" s="21"/>
      <c r="AA537" s="14" t="s">
        <v>134</v>
      </c>
      <c r="AB537" s="20">
        <v>44613</v>
      </c>
      <c r="AC537" s="21">
        <v>10</v>
      </c>
      <c r="AD537" s="14">
        <v>44623</v>
      </c>
      <c r="AE537" s="20">
        <v>44624</v>
      </c>
      <c r="AF537" s="21">
        <v>10</v>
      </c>
      <c r="AG537" s="14">
        <v>44634</v>
      </c>
      <c r="AH537" s="20">
        <v>44644</v>
      </c>
      <c r="AI537" s="21">
        <v>15</v>
      </c>
      <c r="AJ537" s="14">
        <v>44659</v>
      </c>
      <c r="AK537" s="21">
        <v>10</v>
      </c>
      <c r="AL537" s="14">
        <v>44965</v>
      </c>
      <c r="AM537" s="14">
        <v>45025</v>
      </c>
      <c r="AN537" s="19"/>
      <c r="AO537" s="19"/>
      <c r="AP537" s="19"/>
      <c r="AQ537" s="19">
        <v>858932</v>
      </c>
      <c r="AR537" s="19"/>
      <c r="AS537" s="19"/>
      <c r="AT537" s="19">
        <v>7730387</v>
      </c>
      <c r="AU537" s="19"/>
      <c r="AV537" s="19"/>
      <c r="AW537" s="19"/>
      <c r="AX537" s="19"/>
      <c r="AY537" s="19"/>
      <c r="AZ537" s="15">
        <f t="shared" si="39"/>
        <v>8589319</v>
      </c>
      <c r="BA537" s="15">
        <f t="shared" si="40"/>
        <v>8589319</v>
      </c>
      <c r="BB537" t="str">
        <f t="shared" si="41"/>
        <v>OK</v>
      </c>
      <c r="BC537">
        <f t="shared" si="42"/>
        <v>2</v>
      </c>
      <c r="BE537" s="17"/>
    </row>
    <row r="538" spans="1:57" hidden="1">
      <c r="A538" s="17"/>
      <c r="B538" s="17" t="s">
        <v>24</v>
      </c>
      <c r="C538" s="17" t="s">
        <v>552</v>
      </c>
      <c r="D538" s="17" t="s">
        <v>473</v>
      </c>
      <c r="E538" s="17" t="s">
        <v>5</v>
      </c>
      <c r="F538" s="17" t="s">
        <v>127</v>
      </c>
      <c r="G538">
        <v>3882</v>
      </c>
      <c r="H538">
        <v>19</v>
      </c>
      <c r="I538" s="19">
        <v>8589319</v>
      </c>
      <c r="J538" s="15">
        <v>452069</v>
      </c>
      <c r="K538" s="17">
        <v>19</v>
      </c>
      <c r="L538" s="17"/>
      <c r="M538" s="17" t="s">
        <v>128</v>
      </c>
      <c r="N538" s="17" t="s">
        <v>129</v>
      </c>
      <c r="O538" s="17" t="s">
        <v>452</v>
      </c>
      <c r="P538" s="17" t="s">
        <v>550</v>
      </c>
      <c r="Q538" s="17" t="s">
        <v>64</v>
      </c>
      <c r="R538" s="17" t="s">
        <v>132</v>
      </c>
      <c r="S538" s="17">
        <v>1</v>
      </c>
      <c r="T538">
        <v>388201</v>
      </c>
      <c r="U538" t="str">
        <f>IFERROR(VLOOKUP(B538,Listas!$A$21:$B$36,2,FALSE),"")</f>
        <v>07</v>
      </c>
      <c r="V538" s="17">
        <v>1</v>
      </c>
      <c r="W538" t="s">
        <v>551</v>
      </c>
      <c r="X538" s="17"/>
      <c r="Y538" s="20"/>
      <c r="Z538" s="21"/>
      <c r="AA538" s="14" t="s">
        <v>134</v>
      </c>
      <c r="AB538" s="20">
        <v>44613</v>
      </c>
      <c r="AC538" s="21">
        <v>10</v>
      </c>
      <c r="AD538" s="14">
        <v>44623</v>
      </c>
      <c r="AE538" s="20">
        <v>44624</v>
      </c>
      <c r="AF538" s="21">
        <v>10</v>
      </c>
      <c r="AG538" s="14">
        <v>44634</v>
      </c>
      <c r="AH538" s="20">
        <v>44644</v>
      </c>
      <c r="AI538" s="21">
        <v>15</v>
      </c>
      <c r="AJ538" s="14">
        <v>44659</v>
      </c>
      <c r="AK538" s="21">
        <v>10</v>
      </c>
      <c r="AL538" s="14">
        <v>44965</v>
      </c>
      <c r="AM538" s="14">
        <v>45025</v>
      </c>
      <c r="AN538" s="19"/>
      <c r="AO538" s="19"/>
      <c r="AP538" s="19"/>
      <c r="AQ538" s="19">
        <v>858932</v>
      </c>
      <c r="AR538" s="19"/>
      <c r="AS538" s="19"/>
      <c r="AT538" s="19">
        <v>7730387</v>
      </c>
      <c r="AU538" s="19"/>
      <c r="AV538" s="19"/>
      <c r="AW538" s="19"/>
      <c r="AX538" s="19"/>
      <c r="AY538" s="19"/>
      <c r="AZ538" s="15">
        <f t="shared" si="39"/>
        <v>8589319</v>
      </c>
      <c r="BA538" s="15">
        <f t="shared" si="40"/>
        <v>8589319</v>
      </c>
      <c r="BB538" t="str">
        <f t="shared" si="41"/>
        <v>OK</v>
      </c>
      <c r="BC538">
        <f t="shared" si="42"/>
        <v>2</v>
      </c>
      <c r="BE538" s="17"/>
    </row>
    <row r="539" spans="1:57" hidden="1">
      <c r="A539" s="17"/>
      <c r="B539" s="17" t="s">
        <v>24</v>
      </c>
      <c r="C539" s="17" t="s">
        <v>553</v>
      </c>
      <c r="D539" s="17" t="s">
        <v>473</v>
      </c>
      <c r="E539" s="17" t="s">
        <v>5</v>
      </c>
      <c r="F539" s="17" t="s">
        <v>127</v>
      </c>
      <c r="G539">
        <v>3882</v>
      </c>
      <c r="H539">
        <v>19</v>
      </c>
      <c r="I539" s="19">
        <v>8589319</v>
      </c>
      <c r="J539" s="15">
        <v>452069</v>
      </c>
      <c r="K539" s="17">
        <v>19</v>
      </c>
      <c r="L539" s="17"/>
      <c r="M539" s="17" t="s">
        <v>128</v>
      </c>
      <c r="N539" s="17" t="s">
        <v>129</v>
      </c>
      <c r="O539" s="17" t="s">
        <v>452</v>
      </c>
      <c r="P539" s="17" t="s">
        <v>550</v>
      </c>
      <c r="Q539" s="17" t="s">
        <v>64</v>
      </c>
      <c r="R539" s="17" t="s">
        <v>132</v>
      </c>
      <c r="S539" s="17">
        <v>1</v>
      </c>
      <c r="T539">
        <v>388201</v>
      </c>
      <c r="U539" t="str">
        <f>IFERROR(VLOOKUP(B539,Listas!$A$21:$B$36,2,FALSE),"")</f>
        <v>07</v>
      </c>
      <c r="V539" s="17">
        <v>1</v>
      </c>
      <c r="W539" t="s">
        <v>551</v>
      </c>
      <c r="X539" s="17"/>
      <c r="Y539" s="20"/>
      <c r="Z539" s="21"/>
      <c r="AA539" s="14" t="s">
        <v>134</v>
      </c>
      <c r="AB539" s="20">
        <v>44613</v>
      </c>
      <c r="AC539" s="21">
        <v>10</v>
      </c>
      <c r="AD539" s="14">
        <v>44623</v>
      </c>
      <c r="AE539" s="20">
        <v>44624</v>
      </c>
      <c r="AF539" s="21">
        <v>10</v>
      </c>
      <c r="AG539" s="14">
        <v>44634</v>
      </c>
      <c r="AH539" s="20">
        <v>44644</v>
      </c>
      <c r="AI539" s="21">
        <v>15</v>
      </c>
      <c r="AJ539" s="14">
        <v>44659</v>
      </c>
      <c r="AK539" s="21">
        <v>10</v>
      </c>
      <c r="AL539" s="14">
        <v>44965</v>
      </c>
      <c r="AM539" s="14">
        <v>45025</v>
      </c>
      <c r="AN539" s="19"/>
      <c r="AO539" s="19"/>
      <c r="AP539" s="19"/>
      <c r="AQ539" s="19">
        <v>858932</v>
      </c>
      <c r="AR539" s="19"/>
      <c r="AS539" s="19"/>
      <c r="AT539" s="19">
        <v>7730387</v>
      </c>
      <c r="AU539" s="19"/>
      <c r="AV539" s="19"/>
      <c r="AW539" s="19"/>
      <c r="AX539" s="19"/>
      <c r="AY539" s="19"/>
      <c r="AZ539" s="15">
        <f t="shared" si="39"/>
        <v>8589319</v>
      </c>
      <c r="BA539" s="15">
        <f t="shared" si="40"/>
        <v>8589319</v>
      </c>
      <c r="BB539" t="str">
        <f t="shared" si="41"/>
        <v>OK</v>
      </c>
      <c r="BC539">
        <f t="shared" si="42"/>
        <v>2</v>
      </c>
      <c r="BE539" s="17"/>
    </row>
    <row r="540" spans="1:57" hidden="1">
      <c r="A540" s="17"/>
      <c r="B540" s="17" t="s">
        <v>24</v>
      </c>
      <c r="C540" s="17" t="s">
        <v>554</v>
      </c>
      <c r="D540" s="17" t="s">
        <v>473</v>
      </c>
      <c r="E540" s="17" t="s">
        <v>5</v>
      </c>
      <c r="F540" s="17" t="s">
        <v>127</v>
      </c>
      <c r="G540">
        <v>3882</v>
      </c>
      <c r="H540">
        <v>19</v>
      </c>
      <c r="I540" s="19">
        <v>8589319</v>
      </c>
      <c r="J540" s="15">
        <v>452069</v>
      </c>
      <c r="K540" s="17">
        <v>19</v>
      </c>
      <c r="L540" s="17"/>
      <c r="M540" s="17" t="s">
        <v>128</v>
      </c>
      <c r="N540" s="17" t="s">
        <v>129</v>
      </c>
      <c r="O540" s="17" t="s">
        <v>452</v>
      </c>
      <c r="P540" s="17" t="s">
        <v>550</v>
      </c>
      <c r="Q540" s="17" t="s">
        <v>64</v>
      </c>
      <c r="R540" s="17" t="s">
        <v>132</v>
      </c>
      <c r="S540" s="17">
        <v>1</v>
      </c>
      <c r="T540">
        <v>388201</v>
      </c>
      <c r="U540" t="str">
        <f>IFERROR(VLOOKUP(B540,Listas!$A$21:$B$36,2,FALSE),"")</f>
        <v>07</v>
      </c>
      <c r="V540" s="17">
        <v>1</v>
      </c>
      <c r="W540" t="s">
        <v>551</v>
      </c>
      <c r="X540" s="17"/>
      <c r="Y540" s="20"/>
      <c r="Z540" s="21"/>
      <c r="AA540" s="14" t="s">
        <v>134</v>
      </c>
      <c r="AB540" s="20">
        <v>44613</v>
      </c>
      <c r="AC540" s="21">
        <v>10</v>
      </c>
      <c r="AD540" s="14">
        <v>44623</v>
      </c>
      <c r="AE540" s="20">
        <v>44624</v>
      </c>
      <c r="AF540" s="21">
        <v>10</v>
      </c>
      <c r="AG540" s="14">
        <v>44634</v>
      </c>
      <c r="AH540" s="20">
        <v>44644</v>
      </c>
      <c r="AI540" s="21">
        <v>15</v>
      </c>
      <c r="AJ540" s="14">
        <v>44659</v>
      </c>
      <c r="AK540" s="21">
        <v>10</v>
      </c>
      <c r="AL540" s="14">
        <v>44965</v>
      </c>
      <c r="AM540" s="14">
        <v>45025</v>
      </c>
      <c r="AN540" s="19"/>
      <c r="AO540" s="19"/>
      <c r="AP540" s="19"/>
      <c r="AQ540" s="19">
        <v>858932</v>
      </c>
      <c r="AR540" s="19"/>
      <c r="AS540" s="19"/>
      <c r="AT540" s="19">
        <v>7730387</v>
      </c>
      <c r="AU540" s="19"/>
      <c r="AV540" s="19"/>
      <c r="AW540" s="19"/>
      <c r="AX540" s="19"/>
      <c r="AY540" s="19"/>
      <c r="AZ540" s="15">
        <f t="shared" si="39"/>
        <v>8589319</v>
      </c>
      <c r="BA540" s="15">
        <f t="shared" si="40"/>
        <v>8589319</v>
      </c>
      <c r="BB540" t="str">
        <f t="shared" si="41"/>
        <v>OK</v>
      </c>
      <c r="BC540">
        <f t="shared" si="42"/>
        <v>2</v>
      </c>
      <c r="BE540" s="17"/>
    </row>
    <row r="541" spans="1:57" hidden="1">
      <c r="A541" s="17"/>
      <c r="B541" s="17" t="s">
        <v>24</v>
      </c>
      <c r="C541" s="17" t="s">
        <v>555</v>
      </c>
      <c r="D541" s="17" t="s">
        <v>556</v>
      </c>
      <c r="E541" s="17" t="s">
        <v>5</v>
      </c>
      <c r="F541" s="17" t="s">
        <v>127</v>
      </c>
      <c r="G541">
        <v>3882</v>
      </c>
      <c r="H541">
        <v>19</v>
      </c>
      <c r="I541" s="19">
        <v>8589319</v>
      </c>
      <c r="J541" s="15">
        <v>452069</v>
      </c>
      <c r="K541" s="17">
        <v>19</v>
      </c>
      <c r="L541" s="17"/>
      <c r="M541" s="17" t="s">
        <v>128</v>
      </c>
      <c r="N541" s="17" t="s">
        <v>129</v>
      </c>
      <c r="O541" s="17" t="s">
        <v>452</v>
      </c>
      <c r="P541" s="17" t="s">
        <v>550</v>
      </c>
      <c r="Q541" s="17" t="s">
        <v>64</v>
      </c>
      <c r="R541" s="17" t="s">
        <v>132</v>
      </c>
      <c r="S541" s="17">
        <v>1</v>
      </c>
      <c r="T541">
        <v>388201</v>
      </c>
      <c r="U541" t="str">
        <f>IFERROR(VLOOKUP(B541,Listas!$A$21:$B$36,2,FALSE),"")</f>
        <v>07</v>
      </c>
      <c r="V541" s="17">
        <v>1</v>
      </c>
      <c r="W541" t="s">
        <v>551</v>
      </c>
      <c r="X541" s="17"/>
      <c r="Y541" s="20"/>
      <c r="Z541" s="21"/>
      <c r="AA541" s="14" t="s">
        <v>134</v>
      </c>
      <c r="AB541" s="20">
        <v>44613</v>
      </c>
      <c r="AC541" s="21">
        <v>10</v>
      </c>
      <c r="AD541" s="14">
        <v>44623</v>
      </c>
      <c r="AE541" s="20">
        <v>44624</v>
      </c>
      <c r="AF541" s="21">
        <v>10</v>
      </c>
      <c r="AG541" s="14">
        <v>44634</v>
      </c>
      <c r="AH541" s="20">
        <v>44644</v>
      </c>
      <c r="AI541" s="21">
        <v>15</v>
      </c>
      <c r="AJ541" s="14">
        <v>44659</v>
      </c>
      <c r="AK541" s="21">
        <v>10</v>
      </c>
      <c r="AL541" s="14">
        <v>44965</v>
      </c>
      <c r="AM541" s="14">
        <v>45025</v>
      </c>
      <c r="AN541" s="19"/>
      <c r="AO541" s="19"/>
      <c r="AP541" s="19"/>
      <c r="AQ541" s="19">
        <v>858932</v>
      </c>
      <c r="AR541" s="19"/>
      <c r="AS541" s="19"/>
      <c r="AT541" s="19">
        <v>7730387</v>
      </c>
      <c r="AU541" s="19"/>
      <c r="AV541" s="19"/>
      <c r="AW541" s="19"/>
      <c r="AX541" s="19"/>
      <c r="AY541" s="19"/>
      <c r="AZ541" s="15">
        <f t="shared" si="39"/>
        <v>8589319</v>
      </c>
      <c r="BA541" s="15">
        <f t="shared" si="40"/>
        <v>8589319</v>
      </c>
      <c r="BB541" t="str">
        <f t="shared" si="41"/>
        <v>OK</v>
      </c>
      <c r="BC541">
        <f t="shared" si="42"/>
        <v>2</v>
      </c>
      <c r="BE541" s="17"/>
    </row>
    <row r="542" spans="1:57" hidden="1">
      <c r="A542" s="17"/>
      <c r="B542" s="17" t="s">
        <v>24</v>
      </c>
      <c r="C542" s="17" t="s">
        <v>557</v>
      </c>
      <c r="D542" s="17" t="s">
        <v>556</v>
      </c>
      <c r="E542" s="17" t="s">
        <v>5</v>
      </c>
      <c r="F542" s="17" t="s">
        <v>127</v>
      </c>
      <c r="G542">
        <v>3882</v>
      </c>
      <c r="H542">
        <v>19</v>
      </c>
      <c r="I542" s="19">
        <v>8589319</v>
      </c>
      <c r="J542" s="15">
        <v>452069</v>
      </c>
      <c r="K542" s="17">
        <v>19</v>
      </c>
      <c r="L542" s="17"/>
      <c r="M542" s="17" t="s">
        <v>128</v>
      </c>
      <c r="N542" s="17" t="s">
        <v>129</v>
      </c>
      <c r="O542" s="17" t="s">
        <v>452</v>
      </c>
      <c r="P542" s="17" t="s">
        <v>550</v>
      </c>
      <c r="Q542" s="17" t="s">
        <v>64</v>
      </c>
      <c r="R542" s="17" t="s">
        <v>132</v>
      </c>
      <c r="S542" s="17">
        <v>1</v>
      </c>
      <c r="T542">
        <v>388201</v>
      </c>
      <c r="U542" t="str">
        <f>IFERROR(VLOOKUP(B542,Listas!$A$21:$B$36,2,FALSE),"")</f>
        <v>07</v>
      </c>
      <c r="V542" s="17">
        <v>1</v>
      </c>
      <c r="W542" t="s">
        <v>551</v>
      </c>
      <c r="X542" s="17"/>
      <c r="Y542" s="20"/>
      <c r="Z542" s="21"/>
      <c r="AA542" s="14" t="s">
        <v>134</v>
      </c>
      <c r="AB542" s="20">
        <v>44613</v>
      </c>
      <c r="AC542" s="21">
        <v>10</v>
      </c>
      <c r="AD542" s="14">
        <v>44623</v>
      </c>
      <c r="AE542" s="20">
        <v>44624</v>
      </c>
      <c r="AF542" s="21">
        <v>10</v>
      </c>
      <c r="AG542" s="14">
        <v>44634</v>
      </c>
      <c r="AH542" s="20">
        <v>44644</v>
      </c>
      <c r="AI542" s="21">
        <v>15</v>
      </c>
      <c r="AJ542" s="14">
        <v>44659</v>
      </c>
      <c r="AK542" s="21">
        <v>10</v>
      </c>
      <c r="AL542" s="14">
        <v>44965</v>
      </c>
      <c r="AM542" s="14">
        <v>45025</v>
      </c>
      <c r="AN542" s="19"/>
      <c r="AO542" s="19"/>
      <c r="AP542" s="19"/>
      <c r="AQ542" s="19">
        <v>858932</v>
      </c>
      <c r="AR542" s="19"/>
      <c r="AS542" s="19"/>
      <c r="AT542" s="19">
        <v>7730387</v>
      </c>
      <c r="AU542" s="19"/>
      <c r="AV542" s="19"/>
      <c r="AW542" s="19"/>
      <c r="AX542" s="19"/>
      <c r="AY542" s="19"/>
      <c r="AZ542" s="15">
        <f t="shared" si="39"/>
        <v>8589319</v>
      </c>
      <c r="BA542" s="15">
        <f t="shared" si="40"/>
        <v>8589319</v>
      </c>
      <c r="BB542" t="str">
        <f t="shared" si="41"/>
        <v>OK</v>
      </c>
      <c r="BC542">
        <f t="shared" si="42"/>
        <v>2</v>
      </c>
      <c r="BE542" s="17"/>
    </row>
    <row r="543" spans="1:57" hidden="1">
      <c r="A543" s="17"/>
      <c r="B543" s="17" t="s">
        <v>24</v>
      </c>
      <c r="C543" s="17" t="s">
        <v>558</v>
      </c>
      <c r="D543" s="17" t="s">
        <v>556</v>
      </c>
      <c r="E543" s="17" t="s">
        <v>5</v>
      </c>
      <c r="F543" s="17" t="s">
        <v>127</v>
      </c>
      <c r="G543">
        <v>3882</v>
      </c>
      <c r="H543">
        <v>19</v>
      </c>
      <c r="I543" s="19">
        <v>8589319</v>
      </c>
      <c r="J543" s="15">
        <v>452069</v>
      </c>
      <c r="K543" s="17">
        <v>19</v>
      </c>
      <c r="L543" s="17"/>
      <c r="M543" s="17" t="s">
        <v>128</v>
      </c>
      <c r="N543" s="17" t="s">
        <v>129</v>
      </c>
      <c r="O543" s="17" t="s">
        <v>452</v>
      </c>
      <c r="P543" s="17" t="s">
        <v>550</v>
      </c>
      <c r="Q543" s="17" t="s">
        <v>64</v>
      </c>
      <c r="R543" s="17" t="s">
        <v>132</v>
      </c>
      <c r="S543" s="17">
        <v>1</v>
      </c>
      <c r="T543">
        <v>388201</v>
      </c>
      <c r="U543" t="str">
        <f>IFERROR(VLOOKUP(B543,Listas!$A$21:$B$36,2,FALSE),"")</f>
        <v>07</v>
      </c>
      <c r="V543" s="17">
        <v>1</v>
      </c>
      <c r="W543" t="s">
        <v>551</v>
      </c>
      <c r="X543" s="17"/>
      <c r="Y543" s="20"/>
      <c r="Z543" s="21"/>
      <c r="AA543" s="14" t="s">
        <v>134</v>
      </c>
      <c r="AB543" s="20">
        <v>44613</v>
      </c>
      <c r="AC543" s="21">
        <v>10</v>
      </c>
      <c r="AD543" s="14">
        <v>44623</v>
      </c>
      <c r="AE543" s="20">
        <v>44624</v>
      </c>
      <c r="AF543" s="21">
        <v>10</v>
      </c>
      <c r="AG543" s="14">
        <v>44634</v>
      </c>
      <c r="AH543" s="20">
        <v>44644</v>
      </c>
      <c r="AI543" s="21">
        <v>15</v>
      </c>
      <c r="AJ543" s="14">
        <v>44659</v>
      </c>
      <c r="AK543" s="21">
        <v>10</v>
      </c>
      <c r="AL543" s="14">
        <v>44965</v>
      </c>
      <c r="AM543" s="14">
        <v>45025</v>
      </c>
      <c r="AN543" s="19"/>
      <c r="AO543" s="19"/>
      <c r="AP543" s="19"/>
      <c r="AQ543" s="19">
        <v>858932</v>
      </c>
      <c r="AR543" s="19"/>
      <c r="AS543" s="19"/>
      <c r="AT543" s="19">
        <v>7730387</v>
      </c>
      <c r="AU543" s="19"/>
      <c r="AV543" s="19"/>
      <c r="AW543" s="19"/>
      <c r="AX543" s="19"/>
      <c r="AY543" s="19"/>
      <c r="AZ543" s="15">
        <f t="shared" si="39"/>
        <v>8589319</v>
      </c>
      <c r="BA543" s="15">
        <f t="shared" si="40"/>
        <v>8589319</v>
      </c>
      <c r="BB543" t="str">
        <f t="shared" si="41"/>
        <v>OK</v>
      </c>
      <c r="BC543">
        <f t="shared" si="42"/>
        <v>2</v>
      </c>
      <c r="BE543" s="17"/>
    </row>
    <row r="544" spans="1:57" hidden="1">
      <c r="A544" s="17"/>
      <c r="B544" s="17" t="s">
        <v>24</v>
      </c>
      <c r="C544" s="17" t="s">
        <v>559</v>
      </c>
      <c r="D544" s="17" t="s">
        <v>556</v>
      </c>
      <c r="E544" s="17" t="s">
        <v>5</v>
      </c>
      <c r="F544" s="17" t="s">
        <v>127</v>
      </c>
      <c r="G544">
        <v>3882</v>
      </c>
      <c r="H544">
        <v>19</v>
      </c>
      <c r="I544" s="19">
        <v>8589323</v>
      </c>
      <c r="J544" s="15">
        <v>452070</v>
      </c>
      <c r="K544" s="17">
        <v>19</v>
      </c>
      <c r="L544" s="17"/>
      <c r="M544" s="17" t="s">
        <v>128</v>
      </c>
      <c r="N544" s="17" t="s">
        <v>129</v>
      </c>
      <c r="O544" s="17" t="s">
        <v>452</v>
      </c>
      <c r="P544" s="17" t="s">
        <v>550</v>
      </c>
      <c r="Q544" s="17" t="s">
        <v>64</v>
      </c>
      <c r="R544" s="17" t="s">
        <v>132</v>
      </c>
      <c r="S544" s="17">
        <v>1</v>
      </c>
      <c r="T544">
        <v>388201</v>
      </c>
      <c r="U544" t="str">
        <f>IFERROR(VLOOKUP(B544,Listas!$A$21:$B$36,2,FALSE),"")</f>
        <v>07</v>
      </c>
      <c r="V544" s="17">
        <v>1</v>
      </c>
      <c r="W544" t="s">
        <v>551</v>
      </c>
      <c r="X544" s="17"/>
      <c r="Y544" s="20"/>
      <c r="Z544" s="21"/>
      <c r="AA544" s="14" t="s">
        <v>134</v>
      </c>
      <c r="AB544" s="20">
        <v>44613</v>
      </c>
      <c r="AC544" s="21">
        <v>10</v>
      </c>
      <c r="AD544" s="14">
        <v>44623</v>
      </c>
      <c r="AE544" s="20">
        <v>44624</v>
      </c>
      <c r="AF544" s="21">
        <v>10</v>
      </c>
      <c r="AG544" s="14">
        <v>44634</v>
      </c>
      <c r="AH544" s="20">
        <v>44644</v>
      </c>
      <c r="AI544" s="21">
        <v>15</v>
      </c>
      <c r="AJ544" s="14">
        <v>44659</v>
      </c>
      <c r="AK544" s="21">
        <v>10</v>
      </c>
      <c r="AL544" s="14">
        <v>44965</v>
      </c>
      <c r="AM544" s="14">
        <v>45025</v>
      </c>
      <c r="AN544" s="19"/>
      <c r="AO544" s="19"/>
      <c r="AP544" s="19"/>
      <c r="AQ544" s="19">
        <v>858932</v>
      </c>
      <c r="AR544" s="19"/>
      <c r="AS544" s="19"/>
      <c r="AT544" s="19">
        <v>7730391</v>
      </c>
      <c r="AU544" s="19"/>
      <c r="AV544" s="19"/>
      <c r="AW544" s="19"/>
      <c r="AX544" s="19"/>
      <c r="AY544" s="19"/>
      <c r="AZ544" s="15">
        <f t="shared" si="39"/>
        <v>8589323</v>
      </c>
      <c r="BA544" s="15">
        <f t="shared" si="40"/>
        <v>8589323</v>
      </c>
      <c r="BB544" t="str">
        <f t="shared" si="41"/>
        <v>OK</v>
      </c>
      <c r="BC544">
        <f t="shared" si="42"/>
        <v>2</v>
      </c>
      <c r="BE544" s="17"/>
    </row>
    <row r="545" spans="1:57" hidden="1">
      <c r="A545" s="17"/>
      <c r="B545" s="17" t="s">
        <v>24</v>
      </c>
      <c r="C545" s="17" t="s">
        <v>549</v>
      </c>
      <c r="D545" s="17" t="s">
        <v>473</v>
      </c>
      <c r="E545" s="17" t="s">
        <v>5</v>
      </c>
      <c r="F545" s="17" t="s">
        <v>137</v>
      </c>
      <c r="G545">
        <v>3881</v>
      </c>
      <c r="H545">
        <v>20</v>
      </c>
      <c r="I545" s="19">
        <v>17040000</v>
      </c>
      <c r="J545" s="15">
        <v>852000</v>
      </c>
      <c r="K545" s="17">
        <v>20</v>
      </c>
      <c r="L545" s="17"/>
      <c r="M545" s="17" t="s">
        <v>128</v>
      </c>
      <c r="N545" s="17" t="s">
        <v>129</v>
      </c>
      <c r="O545" s="17" t="s">
        <v>452</v>
      </c>
      <c r="P545" s="17" t="s">
        <v>550</v>
      </c>
      <c r="Q545" s="17" t="s">
        <v>64</v>
      </c>
      <c r="R545" s="17" t="s">
        <v>132</v>
      </c>
      <c r="S545" s="17">
        <v>1</v>
      </c>
      <c r="T545">
        <v>388101</v>
      </c>
      <c r="U545" t="str">
        <f>IFERROR(VLOOKUP(B545,Listas!$A$21:$B$36,2,FALSE),"")</f>
        <v>07</v>
      </c>
      <c r="V545" s="17">
        <v>1</v>
      </c>
      <c r="W545" t="s">
        <v>560</v>
      </c>
      <c r="X545" s="17"/>
      <c r="Y545" s="20"/>
      <c r="Z545" s="21"/>
      <c r="AA545" s="14" t="s">
        <v>134</v>
      </c>
      <c r="AB545" s="20">
        <v>44613</v>
      </c>
      <c r="AC545" s="21">
        <v>10</v>
      </c>
      <c r="AD545" s="14">
        <v>44623</v>
      </c>
      <c r="AE545" s="20">
        <v>44624</v>
      </c>
      <c r="AF545" s="21">
        <v>10</v>
      </c>
      <c r="AG545" s="14">
        <v>44634</v>
      </c>
      <c r="AH545" s="20">
        <v>44644</v>
      </c>
      <c r="AI545" s="21">
        <v>15</v>
      </c>
      <c r="AJ545" s="14">
        <v>44659</v>
      </c>
      <c r="AK545" s="21">
        <v>10</v>
      </c>
      <c r="AL545" s="14">
        <v>44965</v>
      </c>
      <c r="AM545" s="14">
        <v>45025</v>
      </c>
      <c r="AN545" s="19"/>
      <c r="AO545" s="19"/>
      <c r="AP545" s="19"/>
      <c r="AQ545" s="19">
        <v>1704000</v>
      </c>
      <c r="AR545" s="19"/>
      <c r="AS545" s="19"/>
      <c r="AT545" s="19">
        <v>15336000</v>
      </c>
      <c r="AU545" s="19"/>
      <c r="AV545" s="19"/>
      <c r="AW545" s="19"/>
      <c r="AX545" s="19"/>
      <c r="AY545" s="19"/>
      <c r="AZ545" s="15">
        <f t="shared" si="39"/>
        <v>17040000</v>
      </c>
      <c r="BA545" s="15">
        <f t="shared" si="40"/>
        <v>17040000</v>
      </c>
      <c r="BB545" t="str">
        <f t="shared" si="41"/>
        <v>OK</v>
      </c>
      <c r="BC545">
        <f t="shared" si="42"/>
        <v>2</v>
      </c>
      <c r="BE545" s="17"/>
    </row>
    <row r="546" spans="1:57" hidden="1">
      <c r="A546" s="17"/>
      <c r="B546" s="17" t="s">
        <v>24</v>
      </c>
      <c r="C546" s="17" t="s">
        <v>561</v>
      </c>
      <c r="D546" s="17" t="s">
        <v>473</v>
      </c>
      <c r="E546" s="17" t="s">
        <v>5</v>
      </c>
      <c r="F546" s="17" t="s">
        <v>137</v>
      </c>
      <c r="G546">
        <v>3881</v>
      </c>
      <c r="H546">
        <v>20</v>
      </c>
      <c r="I546" s="19">
        <v>17040000</v>
      </c>
      <c r="J546" s="15">
        <v>852000</v>
      </c>
      <c r="K546" s="17">
        <v>20</v>
      </c>
      <c r="L546" s="17"/>
      <c r="M546" s="17" t="s">
        <v>128</v>
      </c>
      <c r="N546" s="17" t="s">
        <v>129</v>
      </c>
      <c r="O546" s="17" t="s">
        <v>452</v>
      </c>
      <c r="P546" s="17" t="s">
        <v>550</v>
      </c>
      <c r="Q546" s="17" t="s">
        <v>64</v>
      </c>
      <c r="R546" s="17" t="s">
        <v>132</v>
      </c>
      <c r="S546" s="17">
        <v>1</v>
      </c>
      <c r="T546">
        <v>388101</v>
      </c>
      <c r="U546" t="str">
        <f>IFERROR(VLOOKUP(B546,Listas!$A$21:$B$36,2,FALSE),"")</f>
        <v>07</v>
      </c>
      <c r="V546" s="17">
        <v>1</v>
      </c>
      <c r="W546" t="s">
        <v>560</v>
      </c>
      <c r="X546" s="17"/>
      <c r="Y546" s="20"/>
      <c r="Z546" s="21"/>
      <c r="AA546" s="14" t="s">
        <v>134</v>
      </c>
      <c r="AB546" s="20">
        <v>44613</v>
      </c>
      <c r="AC546" s="21">
        <v>10</v>
      </c>
      <c r="AD546" s="14">
        <v>44623</v>
      </c>
      <c r="AE546" s="20">
        <v>44624</v>
      </c>
      <c r="AF546" s="21">
        <v>10</v>
      </c>
      <c r="AG546" s="14">
        <v>44634</v>
      </c>
      <c r="AH546" s="20">
        <v>44644</v>
      </c>
      <c r="AI546" s="21">
        <v>15</v>
      </c>
      <c r="AJ546" s="14">
        <v>44659</v>
      </c>
      <c r="AK546" s="21">
        <v>10</v>
      </c>
      <c r="AL546" s="14">
        <v>44965</v>
      </c>
      <c r="AM546" s="14">
        <v>45025</v>
      </c>
      <c r="AN546" s="19"/>
      <c r="AO546" s="19"/>
      <c r="AP546" s="19"/>
      <c r="AQ546" s="19">
        <v>1704000</v>
      </c>
      <c r="AR546" s="19"/>
      <c r="AS546" s="19"/>
      <c r="AT546" s="19">
        <v>15336000</v>
      </c>
      <c r="AU546" s="19"/>
      <c r="AV546" s="19"/>
      <c r="AW546" s="19"/>
      <c r="AX546" s="19"/>
      <c r="AY546" s="19"/>
      <c r="AZ546" s="15">
        <f t="shared" si="39"/>
        <v>17040000</v>
      </c>
      <c r="BA546" s="15">
        <f t="shared" si="40"/>
        <v>17040000</v>
      </c>
      <c r="BB546" t="str">
        <f t="shared" si="41"/>
        <v>OK</v>
      </c>
      <c r="BC546">
        <f t="shared" si="42"/>
        <v>2</v>
      </c>
      <c r="BE546" s="17"/>
    </row>
    <row r="547" spans="1:57" hidden="1">
      <c r="A547" s="17"/>
      <c r="B547" s="17" t="s">
        <v>24</v>
      </c>
      <c r="C547" s="17" t="s">
        <v>562</v>
      </c>
      <c r="D547" s="17" t="s">
        <v>556</v>
      </c>
      <c r="E547" s="17" t="s">
        <v>5</v>
      </c>
      <c r="F547" s="17" t="s">
        <v>137</v>
      </c>
      <c r="G547">
        <v>3881</v>
      </c>
      <c r="H547">
        <v>20</v>
      </c>
      <c r="I547" s="19">
        <v>17040000</v>
      </c>
      <c r="J547" s="15">
        <v>852000</v>
      </c>
      <c r="K547" s="17">
        <v>20</v>
      </c>
      <c r="L547" s="17"/>
      <c r="M547" s="17" t="s">
        <v>128</v>
      </c>
      <c r="N547" s="17" t="s">
        <v>129</v>
      </c>
      <c r="O547" s="17" t="s">
        <v>452</v>
      </c>
      <c r="P547" s="17" t="s">
        <v>550</v>
      </c>
      <c r="Q547" s="17" t="s">
        <v>64</v>
      </c>
      <c r="R547" s="17" t="s">
        <v>132</v>
      </c>
      <c r="S547" s="17">
        <v>1</v>
      </c>
      <c r="T547">
        <v>388101</v>
      </c>
      <c r="U547" t="str">
        <f>IFERROR(VLOOKUP(B547,Listas!$A$21:$B$36,2,FALSE),"")</f>
        <v>07</v>
      </c>
      <c r="V547" s="17">
        <v>1</v>
      </c>
      <c r="W547" t="s">
        <v>560</v>
      </c>
      <c r="X547" s="17"/>
      <c r="Y547" s="20"/>
      <c r="Z547" s="21"/>
      <c r="AA547" s="14" t="s">
        <v>134</v>
      </c>
      <c r="AB547" s="20">
        <v>44613</v>
      </c>
      <c r="AC547" s="21">
        <v>10</v>
      </c>
      <c r="AD547" s="14">
        <v>44623</v>
      </c>
      <c r="AE547" s="20">
        <v>44624</v>
      </c>
      <c r="AF547" s="21">
        <v>10</v>
      </c>
      <c r="AG547" s="14">
        <v>44634</v>
      </c>
      <c r="AH547" s="20">
        <v>44644</v>
      </c>
      <c r="AI547" s="21">
        <v>15</v>
      </c>
      <c r="AJ547" s="14">
        <v>44659</v>
      </c>
      <c r="AK547" s="21">
        <v>10</v>
      </c>
      <c r="AL547" s="14">
        <v>44965</v>
      </c>
      <c r="AM547" s="14">
        <v>45025</v>
      </c>
      <c r="AN547" s="19"/>
      <c r="AO547" s="19"/>
      <c r="AP547" s="19"/>
      <c r="AQ547" s="19">
        <v>1704000</v>
      </c>
      <c r="AR547" s="19"/>
      <c r="AS547" s="19"/>
      <c r="AT547" s="19">
        <v>15336000</v>
      </c>
      <c r="AU547" s="19"/>
      <c r="AV547" s="19"/>
      <c r="AW547" s="19"/>
      <c r="AX547" s="19"/>
      <c r="AY547" s="19"/>
      <c r="AZ547" s="15">
        <f t="shared" si="39"/>
        <v>17040000</v>
      </c>
      <c r="BA547" s="15">
        <f t="shared" si="40"/>
        <v>17040000</v>
      </c>
      <c r="BB547" t="str">
        <f t="shared" si="41"/>
        <v>OK</v>
      </c>
      <c r="BC547">
        <f t="shared" si="42"/>
        <v>2</v>
      </c>
      <c r="BE547" s="17"/>
    </row>
    <row r="548" spans="1:57" hidden="1">
      <c r="A548" s="17"/>
      <c r="B548" s="17" t="s">
        <v>24</v>
      </c>
      <c r="C548" s="17" t="s">
        <v>563</v>
      </c>
      <c r="D548" s="17" t="s">
        <v>556</v>
      </c>
      <c r="E548" s="17" t="s">
        <v>5</v>
      </c>
      <c r="F548" s="17" t="s">
        <v>137</v>
      </c>
      <c r="G548">
        <v>3881</v>
      </c>
      <c r="H548">
        <v>20</v>
      </c>
      <c r="I548" s="19">
        <v>17040000</v>
      </c>
      <c r="J548" s="15">
        <v>852000</v>
      </c>
      <c r="K548" s="17">
        <v>20</v>
      </c>
      <c r="L548" s="17"/>
      <c r="M548" s="17" t="s">
        <v>128</v>
      </c>
      <c r="N548" s="17" t="s">
        <v>129</v>
      </c>
      <c r="O548" s="17" t="s">
        <v>452</v>
      </c>
      <c r="P548" s="17" t="s">
        <v>550</v>
      </c>
      <c r="Q548" s="17" t="s">
        <v>64</v>
      </c>
      <c r="R548" s="17" t="s">
        <v>132</v>
      </c>
      <c r="S548" s="17">
        <v>1</v>
      </c>
      <c r="T548">
        <v>388101</v>
      </c>
      <c r="U548" t="str">
        <f>IFERROR(VLOOKUP(B548,Listas!$A$21:$B$36,2,FALSE),"")</f>
        <v>07</v>
      </c>
      <c r="V548" s="17">
        <v>1</v>
      </c>
      <c r="W548" t="s">
        <v>560</v>
      </c>
      <c r="X548" s="17"/>
      <c r="Y548" s="20"/>
      <c r="Z548" s="21"/>
      <c r="AA548" s="14" t="s">
        <v>134</v>
      </c>
      <c r="AB548" s="20">
        <v>44613</v>
      </c>
      <c r="AC548" s="21">
        <v>10</v>
      </c>
      <c r="AD548" s="14">
        <v>44623</v>
      </c>
      <c r="AE548" s="20">
        <v>44624</v>
      </c>
      <c r="AF548" s="21">
        <v>10</v>
      </c>
      <c r="AG548" s="14">
        <v>44634</v>
      </c>
      <c r="AH548" s="20">
        <v>44644</v>
      </c>
      <c r="AI548" s="21">
        <v>15</v>
      </c>
      <c r="AJ548" s="14">
        <v>44659</v>
      </c>
      <c r="AK548" s="21">
        <v>10</v>
      </c>
      <c r="AL548" s="14">
        <v>44965</v>
      </c>
      <c r="AM548" s="14">
        <v>45025</v>
      </c>
      <c r="AN548" s="19"/>
      <c r="AO548" s="19"/>
      <c r="AP548" s="19"/>
      <c r="AQ548" s="19">
        <v>1704000</v>
      </c>
      <c r="AR548" s="19"/>
      <c r="AS548" s="19"/>
      <c r="AT548" s="19">
        <v>15336000</v>
      </c>
      <c r="AU548" s="19"/>
      <c r="AV548" s="19"/>
      <c r="AW548" s="19"/>
      <c r="AX548" s="19"/>
      <c r="AY548" s="19"/>
      <c r="AZ548" s="15">
        <f t="shared" si="39"/>
        <v>17040000</v>
      </c>
      <c r="BA548" s="15">
        <f t="shared" si="40"/>
        <v>17040000</v>
      </c>
      <c r="BB548" t="str">
        <f t="shared" si="41"/>
        <v>OK</v>
      </c>
      <c r="BC548">
        <f t="shared" si="42"/>
        <v>2</v>
      </c>
      <c r="BE548" s="17"/>
    </row>
    <row r="549" spans="1:57" hidden="1">
      <c r="A549" s="17"/>
      <c r="B549" s="17" t="s">
        <v>24</v>
      </c>
      <c r="C549" s="17" t="s">
        <v>549</v>
      </c>
      <c r="D549" s="17" t="s">
        <v>473</v>
      </c>
      <c r="E549" s="17" t="s">
        <v>140</v>
      </c>
      <c r="F549" s="17" t="s">
        <v>141</v>
      </c>
      <c r="G549">
        <v>3701</v>
      </c>
      <c r="H549">
        <v>1</v>
      </c>
      <c r="I549" s="19">
        <v>2088000</v>
      </c>
      <c r="J549" s="15">
        <v>2088000</v>
      </c>
      <c r="K549" s="17">
        <v>1</v>
      </c>
      <c r="L549" s="17"/>
      <c r="M549" s="17" t="s">
        <v>128</v>
      </c>
      <c r="N549" s="17" t="s">
        <v>142</v>
      </c>
      <c r="O549" s="17" t="s">
        <v>130</v>
      </c>
      <c r="P549" s="17" t="s">
        <v>564</v>
      </c>
      <c r="Q549" s="17" t="s">
        <v>63</v>
      </c>
      <c r="R549" s="17" t="s">
        <v>132</v>
      </c>
      <c r="S549" s="17">
        <v>1</v>
      </c>
      <c r="T549">
        <v>370101</v>
      </c>
      <c r="U549" t="str">
        <f>IFERROR(VLOOKUP(B549,Listas!$A$21:$B$36,2,FALSE),"")</f>
        <v>07</v>
      </c>
      <c r="V549" s="17">
        <v>1</v>
      </c>
      <c r="W549" t="s">
        <v>565</v>
      </c>
      <c r="X549" s="17"/>
      <c r="Y549" s="20"/>
      <c r="Z549" s="21"/>
      <c r="AA549" s="14" t="s">
        <v>134</v>
      </c>
      <c r="AB549" s="20">
        <v>44737</v>
      </c>
      <c r="AC549" s="21">
        <v>10</v>
      </c>
      <c r="AD549" s="14">
        <v>44747</v>
      </c>
      <c r="AE549" s="20">
        <v>44748</v>
      </c>
      <c r="AF549" s="21">
        <v>10</v>
      </c>
      <c r="AG549" s="14">
        <v>44758</v>
      </c>
      <c r="AH549" s="20">
        <v>44775</v>
      </c>
      <c r="AI549" s="21">
        <v>15</v>
      </c>
      <c r="AJ549" s="14">
        <v>44790</v>
      </c>
      <c r="AK549" s="21">
        <v>6</v>
      </c>
      <c r="AL549" s="14">
        <v>44974</v>
      </c>
      <c r="AM549" s="14">
        <v>45034</v>
      </c>
      <c r="AN549" s="19"/>
      <c r="AO549" s="19"/>
      <c r="AP549" s="19"/>
      <c r="AQ549" s="19"/>
      <c r="AR549" s="19"/>
      <c r="AS549" s="19"/>
      <c r="AT549" s="19"/>
      <c r="AU549" s="19">
        <v>2088000</v>
      </c>
      <c r="AV549" s="19"/>
      <c r="AW549" s="19"/>
      <c r="AX549" s="19"/>
      <c r="AY549" s="19"/>
      <c r="AZ549" s="15">
        <f t="shared" si="39"/>
        <v>2088000</v>
      </c>
      <c r="BA549" s="15">
        <f t="shared" si="40"/>
        <v>2088000</v>
      </c>
      <c r="BB549" t="str">
        <f t="shared" si="41"/>
        <v>OK</v>
      </c>
      <c r="BC549">
        <f t="shared" si="42"/>
        <v>1</v>
      </c>
      <c r="BE549" s="17"/>
    </row>
    <row r="550" spans="1:57" hidden="1">
      <c r="A550" s="17"/>
      <c r="B550" s="17" t="s">
        <v>24</v>
      </c>
      <c r="C550" s="17" t="s">
        <v>566</v>
      </c>
      <c r="D550" s="17" t="s">
        <v>556</v>
      </c>
      <c r="E550" s="17" t="s">
        <v>140</v>
      </c>
      <c r="F550" s="17" t="s">
        <v>141</v>
      </c>
      <c r="G550">
        <v>3701</v>
      </c>
      <c r="H550">
        <v>1</v>
      </c>
      <c r="I550" s="19">
        <v>2088000</v>
      </c>
      <c r="J550" s="15">
        <v>2088000</v>
      </c>
      <c r="K550" s="17">
        <v>1</v>
      </c>
      <c r="L550" s="17"/>
      <c r="M550" s="17" t="s">
        <v>128</v>
      </c>
      <c r="N550" s="17" t="s">
        <v>142</v>
      </c>
      <c r="O550" s="17" t="s">
        <v>130</v>
      </c>
      <c r="P550" s="17" t="s">
        <v>564</v>
      </c>
      <c r="Q550" s="17" t="s">
        <v>63</v>
      </c>
      <c r="R550" s="17" t="s">
        <v>132</v>
      </c>
      <c r="S550" s="17">
        <v>1</v>
      </c>
      <c r="T550">
        <v>370101</v>
      </c>
      <c r="U550" t="str">
        <f>IFERROR(VLOOKUP(B550,Listas!$A$21:$B$36,2,FALSE),"")</f>
        <v>07</v>
      </c>
      <c r="V550" s="17">
        <v>1</v>
      </c>
      <c r="W550" t="s">
        <v>565</v>
      </c>
      <c r="X550" s="17"/>
      <c r="Y550" s="20"/>
      <c r="Z550" s="21"/>
      <c r="AA550" s="14" t="s">
        <v>134</v>
      </c>
      <c r="AB550" s="20">
        <v>44737</v>
      </c>
      <c r="AC550" s="21">
        <v>10</v>
      </c>
      <c r="AD550" s="14">
        <v>44747</v>
      </c>
      <c r="AE550" s="20">
        <v>44748</v>
      </c>
      <c r="AF550" s="21">
        <v>10</v>
      </c>
      <c r="AG550" s="14">
        <v>44758</v>
      </c>
      <c r="AH550" s="20">
        <v>44775</v>
      </c>
      <c r="AI550" s="21">
        <v>15</v>
      </c>
      <c r="AJ550" s="14">
        <v>44790</v>
      </c>
      <c r="AK550" s="21">
        <v>6</v>
      </c>
      <c r="AL550" s="14">
        <v>44974</v>
      </c>
      <c r="AM550" s="14">
        <v>45034</v>
      </c>
      <c r="AN550" s="19"/>
      <c r="AO550" s="19"/>
      <c r="AP550" s="19"/>
      <c r="AQ550" s="19"/>
      <c r="AR550" s="19"/>
      <c r="AS550" s="19"/>
      <c r="AT550" s="19"/>
      <c r="AU550" s="19">
        <v>2088000</v>
      </c>
      <c r="AV550" s="19"/>
      <c r="AW550" s="19"/>
      <c r="AX550" s="19"/>
      <c r="AY550" s="19"/>
      <c r="AZ550" s="15">
        <f t="shared" si="39"/>
        <v>2088000</v>
      </c>
      <c r="BA550" s="15">
        <f t="shared" si="40"/>
        <v>2088000</v>
      </c>
      <c r="BB550" t="str">
        <f t="shared" si="41"/>
        <v>OK</v>
      </c>
      <c r="BC550">
        <f t="shared" si="42"/>
        <v>1</v>
      </c>
      <c r="BE550" s="17"/>
    </row>
    <row r="551" spans="1:57" hidden="1">
      <c r="A551" s="17"/>
      <c r="B551" s="17" t="s">
        <v>24</v>
      </c>
      <c r="C551" s="17" t="s">
        <v>567</v>
      </c>
      <c r="D551" s="17" t="s">
        <v>568</v>
      </c>
      <c r="E551" s="17" t="s">
        <v>140</v>
      </c>
      <c r="F551" s="17" t="s">
        <v>141</v>
      </c>
      <c r="G551">
        <v>3701</v>
      </c>
      <c r="H551">
        <v>1</v>
      </c>
      <c r="I551" s="19">
        <v>2088000</v>
      </c>
      <c r="J551" s="15">
        <v>2088000</v>
      </c>
      <c r="K551" s="17">
        <v>1</v>
      </c>
      <c r="L551" s="17"/>
      <c r="M551" s="17" t="s">
        <v>128</v>
      </c>
      <c r="N551" s="17" t="s">
        <v>142</v>
      </c>
      <c r="O551" s="17" t="s">
        <v>130</v>
      </c>
      <c r="P551" s="17" t="s">
        <v>564</v>
      </c>
      <c r="Q551" s="17" t="s">
        <v>63</v>
      </c>
      <c r="R551" s="17" t="s">
        <v>132</v>
      </c>
      <c r="S551" s="17">
        <v>1</v>
      </c>
      <c r="T551">
        <v>370101</v>
      </c>
      <c r="U551" t="str">
        <f>IFERROR(VLOOKUP(B551,Listas!$A$21:$B$36,2,FALSE),"")</f>
        <v>07</v>
      </c>
      <c r="V551" s="17">
        <v>1</v>
      </c>
      <c r="W551" t="s">
        <v>565</v>
      </c>
      <c r="X551" s="17"/>
      <c r="Y551" s="20"/>
      <c r="Z551" s="21"/>
      <c r="AA551" s="14" t="s">
        <v>134</v>
      </c>
      <c r="AB551" s="20">
        <v>44737</v>
      </c>
      <c r="AC551" s="21">
        <v>10</v>
      </c>
      <c r="AD551" s="14">
        <v>44747</v>
      </c>
      <c r="AE551" s="20">
        <v>44748</v>
      </c>
      <c r="AF551" s="21">
        <v>10</v>
      </c>
      <c r="AG551" s="14">
        <v>44758</v>
      </c>
      <c r="AH551" s="20">
        <v>44775</v>
      </c>
      <c r="AI551" s="21">
        <v>15</v>
      </c>
      <c r="AJ551" s="14">
        <v>44790</v>
      </c>
      <c r="AK551" s="21">
        <v>6</v>
      </c>
      <c r="AL551" s="14">
        <v>44974</v>
      </c>
      <c r="AM551" s="14">
        <v>45034</v>
      </c>
      <c r="AN551" s="19"/>
      <c r="AO551" s="19"/>
      <c r="AP551" s="19"/>
      <c r="AQ551" s="19"/>
      <c r="AR551" s="19"/>
      <c r="AS551" s="19"/>
      <c r="AT551" s="19"/>
      <c r="AU551" s="19">
        <v>2088000</v>
      </c>
      <c r="AV551" s="19"/>
      <c r="AW551" s="19"/>
      <c r="AX551" s="19"/>
      <c r="AY551" s="19"/>
      <c r="AZ551" s="15">
        <f t="shared" si="39"/>
        <v>2088000</v>
      </c>
      <c r="BA551" s="15">
        <f t="shared" si="40"/>
        <v>2088000</v>
      </c>
      <c r="BB551" t="str">
        <f t="shared" si="41"/>
        <v>OK</v>
      </c>
      <c r="BC551">
        <f t="shared" si="42"/>
        <v>1</v>
      </c>
      <c r="BE551" s="17"/>
    </row>
    <row r="552" spans="1:57" hidden="1">
      <c r="A552" s="17"/>
      <c r="B552" s="17" t="s">
        <v>24</v>
      </c>
      <c r="C552" s="17" t="s">
        <v>569</v>
      </c>
      <c r="D552" s="17" t="s">
        <v>570</v>
      </c>
      <c r="E552" s="17" t="s">
        <v>140</v>
      </c>
      <c r="F552" s="17" t="s">
        <v>141</v>
      </c>
      <c r="G552">
        <v>3701</v>
      </c>
      <c r="H552">
        <v>1</v>
      </c>
      <c r="I552" s="19">
        <v>2088000</v>
      </c>
      <c r="J552" s="15">
        <v>2088000</v>
      </c>
      <c r="K552" s="17">
        <v>1</v>
      </c>
      <c r="L552" s="17"/>
      <c r="M552" s="17" t="s">
        <v>128</v>
      </c>
      <c r="N552" s="17" t="s">
        <v>142</v>
      </c>
      <c r="O552" s="17" t="s">
        <v>130</v>
      </c>
      <c r="P552" s="17" t="s">
        <v>564</v>
      </c>
      <c r="Q552" s="17" t="s">
        <v>63</v>
      </c>
      <c r="R552" s="17" t="s">
        <v>132</v>
      </c>
      <c r="S552" s="17">
        <v>1</v>
      </c>
      <c r="T552">
        <v>370101</v>
      </c>
      <c r="U552" t="str">
        <f>IFERROR(VLOOKUP(B552,Listas!$A$21:$B$36,2,FALSE),"")</f>
        <v>07</v>
      </c>
      <c r="V552" s="17">
        <v>1</v>
      </c>
      <c r="W552" t="s">
        <v>565</v>
      </c>
      <c r="X552" s="17"/>
      <c r="Y552" s="20"/>
      <c r="Z552" s="21"/>
      <c r="AA552" s="14" t="s">
        <v>134</v>
      </c>
      <c r="AB552" s="20">
        <v>44737</v>
      </c>
      <c r="AC552" s="21">
        <v>10</v>
      </c>
      <c r="AD552" s="14">
        <v>44747</v>
      </c>
      <c r="AE552" s="20">
        <v>44748</v>
      </c>
      <c r="AF552" s="21">
        <v>10</v>
      </c>
      <c r="AG552" s="14">
        <v>44758</v>
      </c>
      <c r="AH552" s="20">
        <v>44775</v>
      </c>
      <c r="AI552" s="21">
        <v>15</v>
      </c>
      <c r="AJ552" s="14">
        <v>44790</v>
      </c>
      <c r="AK552" s="21">
        <v>6</v>
      </c>
      <c r="AL552" s="14">
        <v>44974</v>
      </c>
      <c r="AM552" s="14">
        <v>45034</v>
      </c>
      <c r="AN552" s="19"/>
      <c r="AO552" s="19"/>
      <c r="AP552" s="19"/>
      <c r="AQ552" s="19"/>
      <c r="AR552" s="19"/>
      <c r="AS552" s="19"/>
      <c r="AT552" s="19"/>
      <c r="AU552" s="19">
        <v>2088000</v>
      </c>
      <c r="AV552" s="19"/>
      <c r="AW552" s="19"/>
      <c r="AX552" s="19"/>
      <c r="AY552" s="19"/>
      <c r="AZ552" s="15">
        <f t="shared" si="39"/>
        <v>2088000</v>
      </c>
      <c r="BA552" s="15">
        <f t="shared" si="40"/>
        <v>2088000</v>
      </c>
      <c r="BB552" t="str">
        <f t="shared" si="41"/>
        <v>OK</v>
      </c>
      <c r="BC552">
        <f t="shared" si="42"/>
        <v>1</v>
      </c>
      <c r="BE552" s="17"/>
    </row>
    <row r="553" spans="1:57" hidden="1">
      <c r="A553" s="17"/>
      <c r="B553" s="17" t="s">
        <v>24</v>
      </c>
      <c r="C553" s="17" t="s">
        <v>561</v>
      </c>
      <c r="D553" s="17" t="s">
        <v>571</v>
      </c>
      <c r="E553" s="17" t="s">
        <v>140</v>
      </c>
      <c r="F553" s="17" t="s">
        <v>141</v>
      </c>
      <c r="G553">
        <v>3701</v>
      </c>
      <c r="H553">
        <v>1</v>
      </c>
      <c r="I553" s="19">
        <v>2088000</v>
      </c>
      <c r="J553" s="15">
        <v>2088000</v>
      </c>
      <c r="K553" s="17">
        <v>1</v>
      </c>
      <c r="L553" s="17"/>
      <c r="M553" s="17" t="s">
        <v>128</v>
      </c>
      <c r="N553" s="17" t="s">
        <v>142</v>
      </c>
      <c r="O553" s="17" t="s">
        <v>130</v>
      </c>
      <c r="P553" s="17" t="s">
        <v>564</v>
      </c>
      <c r="Q553" s="17" t="s">
        <v>63</v>
      </c>
      <c r="R553" s="17" t="s">
        <v>132</v>
      </c>
      <c r="S553" s="17">
        <v>1</v>
      </c>
      <c r="T553">
        <v>370101</v>
      </c>
      <c r="U553" t="str">
        <f>IFERROR(VLOOKUP(B553,Listas!$A$21:$B$36,2,FALSE),"")</f>
        <v>07</v>
      </c>
      <c r="V553" s="17">
        <v>1</v>
      </c>
      <c r="W553" t="s">
        <v>565</v>
      </c>
      <c r="X553" s="17"/>
      <c r="Y553" s="20"/>
      <c r="Z553" s="21"/>
      <c r="AA553" s="14" t="s">
        <v>134</v>
      </c>
      <c r="AB553" s="20">
        <v>44737</v>
      </c>
      <c r="AC553" s="21">
        <v>10</v>
      </c>
      <c r="AD553" s="14">
        <v>44747</v>
      </c>
      <c r="AE553" s="20">
        <v>44748</v>
      </c>
      <c r="AF553" s="21">
        <v>10</v>
      </c>
      <c r="AG553" s="14">
        <v>44758</v>
      </c>
      <c r="AH553" s="20">
        <v>44775</v>
      </c>
      <c r="AI553" s="21">
        <v>15</v>
      </c>
      <c r="AJ553" s="14">
        <v>44790</v>
      </c>
      <c r="AK553" s="21">
        <v>6</v>
      </c>
      <c r="AL553" s="14">
        <v>44974</v>
      </c>
      <c r="AM553" s="14">
        <v>45034</v>
      </c>
      <c r="AN553" s="19"/>
      <c r="AO553" s="19"/>
      <c r="AP553" s="19"/>
      <c r="AQ553" s="19"/>
      <c r="AR553" s="19"/>
      <c r="AS553" s="19"/>
      <c r="AT553" s="19"/>
      <c r="AU553" s="19">
        <v>2088000</v>
      </c>
      <c r="AV553" s="19"/>
      <c r="AW553" s="19"/>
      <c r="AX553" s="19"/>
      <c r="AY553" s="19"/>
      <c r="AZ553" s="15">
        <f t="shared" si="39"/>
        <v>2088000</v>
      </c>
      <c r="BA553" s="15">
        <f t="shared" si="40"/>
        <v>2088000</v>
      </c>
      <c r="BB553" t="str">
        <f t="shared" si="41"/>
        <v>OK</v>
      </c>
      <c r="BC553">
        <f t="shared" si="42"/>
        <v>1</v>
      </c>
      <c r="BE553" s="17"/>
    </row>
    <row r="554" spans="1:57" hidden="1">
      <c r="A554" s="17"/>
      <c r="B554" s="17" t="s">
        <v>24</v>
      </c>
      <c r="C554" s="17" t="s">
        <v>553</v>
      </c>
      <c r="D554" s="17" t="s">
        <v>572</v>
      </c>
      <c r="E554" s="17" t="s">
        <v>140</v>
      </c>
      <c r="F554" s="17" t="s">
        <v>141</v>
      </c>
      <c r="G554">
        <v>3701</v>
      </c>
      <c r="H554">
        <v>1</v>
      </c>
      <c r="I554" s="19">
        <v>2088000</v>
      </c>
      <c r="J554" s="15">
        <v>2088000</v>
      </c>
      <c r="K554" s="17">
        <v>1</v>
      </c>
      <c r="L554" s="17"/>
      <c r="M554" s="17" t="s">
        <v>128</v>
      </c>
      <c r="N554" s="17" t="s">
        <v>142</v>
      </c>
      <c r="O554" s="17" t="s">
        <v>130</v>
      </c>
      <c r="P554" s="17" t="s">
        <v>564</v>
      </c>
      <c r="Q554" s="17" t="s">
        <v>63</v>
      </c>
      <c r="R554" s="17" t="s">
        <v>132</v>
      </c>
      <c r="S554" s="17">
        <v>1</v>
      </c>
      <c r="T554">
        <v>370101</v>
      </c>
      <c r="U554" t="str">
        <f>IFERROR(VLOOKUP(B554,Listas!$A$21:$B$36,2,FALSE),"")</f>
        <v>07</v>
      </c>
      <c r="V554" s="17">
        <v>1</v>
      </c>
      <c r="W554" t="s">
        <v>565</v>
      </c>
      <c r="X554" s="17"/>
      <c r="Y554" s="20"/>
      <c r="Z554" s="21"/>
      <c r="AA554" s="14" t="s">
        <v>134</v>
      </c>
      <c r="AB554" s="20">
        <v>44737</v>
      </c>
      <c r="AC554" s="21">
        <v>10</v>
      </c>
      <c r="AD554" s="14">
        <v>44747</v>
      </c>
      <c r="AE554" s="20">
        <v>44748</v>
      </c>
      <c r="AF554" s="21">
        <v>10</v>
      </c>
      <c r="AG554" s="14">
        <v>44758</v>
      </c>
      <c r="AH554" s="20">
        <v>44775</v>
      </c>
      <c r="AI554" s="21">
        <v>15</v>
      </c>
      <c r="AJ554" s="14">
        <v>44790</v>
      </c>
      <c r="AK554" s="21">
        <v>6</v>
      </c>
      <c r="AL554" s="14">
        <v>44974</v>
      </c>
      <c r="AM554" s="14">
        <v>45034</v>
      </c>
      <c r="AN554" s="19"/>
      <c r="AO554" s="19"/>
      <c r="AP554" s="19"/>
      <c r="AQ554" s="19"/>
      <c r="AR554" s="19"/>
      <c r="AS554" s="19"/>
      <c r="AT554" s="19"/>
      <c r="AU554" s="19">
        <v>2088000</v>
      </c>
      <c r="AV554" s="19"/>
      <c r="AW554" s="19"/>
      <c r="AX554" s="19"/>
      <c r="AY554" s="19"/>
      <c r="AZ554" s="15">
        <f t="shared" si="39"/>
        <v>2088000</v>
      </c>
      <c r="BA554" s="15">
        <f t="shared" si="40"/>
        <v>2088000</v>
      </c>
      <c r="BB554" t="str">
        <f t="shared" si="41"/>
        <v>OK</v>
      </c>
      <c r="BC554">
        <f t="shared" si="42"/>
        <v>1</v>
      </c>
      <c r="BE554" s="17"/>
    </row>
    <row r="555" spans="1:57" hidden="1">
      <c r="A555" s="17"/>
      <c r="B555" s="17" t="s">
        <v>24</v>
      </c>
      <c r="C555" s="17" t="s">
        <v>561</v>
      </c>
      <c r="D555" s="17" t="s">
        <v>573</v>
      </c>
      <c r="E555" s="17" t="s">
        <v>6</v>
      </c>
      <c r="F555" s="17" t="s">
        <v>150</v>
      </c>
      <c r="G555">
        <v>7233</v>
      </c>
      <c r="H555">
        <v>1</v>
      </c>
      <c r="I555" s="19">
        <v>35700000</v>
      </c>
      <c r="J555" s="15">
        <v>35700000</v>
      </c>
      <c r="K555" s="17">
        <v>1</v>
      </c>
      <c r="L555" s="17"/>
      <c r="M555" s="17" t="s">
        <v>151</v>
      </c>
      <c r="N555" s="17" t="s">
        <v>152</v>
      </c>
      <c r="O555" s="17" t="s">
        <v>130</v>
      </c>
      <c r="P555" s="17" t="s">
        <v>574</v>
      </c>
      <c r="Q555" s="17" t="s">
        <v>65</v>
      </c>
      <c r="R555" s="17" t="s">
        <v>132</v>
      </c>
      <c r="S555" s="17">
        <v>1</v>
      </c>
      <c r="T555">
        <v>723301</v>
      </c>
      <c r="U555" t="str">
        <f>IFERROR(VLOOKUP(B555,Listas!$A$21:$B$36,2,FALSE),"")</f>
        <v>07</v>
      </c>
      <c r="V555" s="17">
        <v>1</v>
      </c>
      <c r="W555" t="s">
        <v>575</v>
      </c>
      <c r="X555" s="17"/>
      <c r="Y555" s="20"/>
      <c r="Z555" s="21"/>
      <c r="AA555" s="14" t="s">
        <v>134</v>
      </c>
      <c r="AB555" s="20">
        <v>44613</v>
      </c>
      <c r="AC555" s="21">
        <v>10</v>
      </c>
      <c r="AD555" s="14">
        <v>44623</v>
      </c>
      <c r="AE555" s="20">
        <v>44624</v>
      </c>
      <c r="AF555" s="21">
        <v>10</v>
      </c>
      <c r="AG555" s="14">
        <v>44634</v>
      </c>
      <c r="AH555" s="20">
        <v>44644</v>
      </c>
      <c r="AI555" s="21">
        <v>15</v>
      </c>
      <c r="AJ555" s="14">
        <v>44659</v>
      </c>
      <c r="AK555" s="21">
        <v>11</v>
      </c>
      <c r="AL555" s="14">
        <v>44993</v>
      </c>
      <c r="AM555" s="14">
        <v>45053</v>
      </c>
      <c r="AN555" s="19"/>
      <c r="AO555" s="19"/>
      <c r="AP555" s="19"/>
      <c r="AQ555" s="19">
        <v>3570000</v>
      </c>
      <c r="AR555" s="19"/>
      <c r="AS555" s="19"/>
      <c r="AT555" s="19">
        <v>32130000</v>
      </c>
      <c r="AU555" s="19"/>
      <c r="AV555" s="19"/>
      <c r="AW555" s="19"/>
      <c r="AX555" s="19"/>
      <c r="AY555" s="19"/>
      <c r="AZ555" s="15">
        <f t="shared" si="39"/>
        <v>35700000</v>
      </c>
      <c r="BA555" s="15">
        <f t="shared" si="40"/>
        <v>35700000</v>
      </c>
      <c r="BB555" t="str">
        <f t="shared" si="41"/>
        <v>OK</v>
      </c>
      <c r="BC555">
        <f t="shared" si="42"/>
        <v>2</v>
      </c>
      <c r="BE555" s="17"/>
    </row>
    <row r="556" spans="1:57" hidden="1">
      <c r="A556" s="17"/>
      <c r="B556" s="17" t="s">
        <v>24</v>
      </c>
      <c r="C556" s="17" t="s">
        <v>576</v>
      </c>
      <c r="D556" s="17" t="s">
        <v>473</v>
      </c>
      <c r="E556" s="17" t="s">
        <v>7</v>
      </c>
      <c r="F556" s="17" t="s">
        <v>299</v>
      </c>
      <c r="G556">
        <v>8913</v>
      </c>
      <c r="H556">
        <v>20</v>
      </c>
      <c r="I556" s="19">
        <v>12720000</v>
      </c>
      <c r="J556" s="15">
        <v>636000</v>
      </c>
      <c r="K556" s="17"/>
      <c r="L556" s="17">
        <v>20</v>
      </c>
      <c r="M556" s="17" t="s">
        <v>151</v>
      </c>
      <c r="N556" s="17" t="s">
        <v>157</v>
      </c>
      <c r="O556" s="17" t="s">
        <v>130</v>
      </c>
      <c r="P556" s="17" t="s">
        <v>577</v>
      </c>
      <c r="Q556" s="17" t="s">
        <v>65</v>
      </c>
      <c r="R556" s="17" t="s">
        <v>132</v>
      </c>
      <c r="S556" s="17">
        <v>1</v>
      </c>
      <c r="T556">
        <v>891301</v>
      </c>
      <c r="U556" t="str">
        <f>IFERROR(VLOOKUP(B556,Listas!$A$21:$B$36,2,FALSE),"")</f>
        <v>07</v>
      </c>
      <c r="V556" s="17">
        <v>1</v>
      </c>
      <c r="W556" t="s">
        <v>578</v>
      </c>
      <c r="X556" s="17"/>
      <c r="Y556" s="20"/>
      <c r="Z556" s="21"/>
      <c r="AA556" s="14" t="s">
        <v>134</v>
      </c>
      <c r="AB556" s="20">
        <v>44608</v>
      </c>
      <c r="AC556" s="21">
        <v>15</v>
      </c>
      <c r="AD556" s="14">
        <v>44623</v>
      </c>
      <c r="AE556" s="20">
        <v>44625</v>
      </c>
      <c r="AF556" s="21">
        <v>14</v>
      </c>
      <c r="AG556" s="14">
        <v>44639</v>
      </c>
      <c r="AH556" s="20">
        <v>44643</v>
      </c>
      <c r="AI556" s="21">
        <v>21</v>
      </c>
      <c r="AJ556" s="14">
        <v>44664</v>
      </c>
      <c r="AK556" s="21">
        <v>8</v>
      </c>
      <c r="AL556" s="14">
        <v>44908</v>
      </c>
      <c r="AM556" s="14">
        <v>44968</v>
      </c>
      <c r="AN556" s="19"/>
      <c r="AO556" s="19"/>
      <c r="AP556" s="19"/>
      <c r="AQ556" s="19"/>
      <c r="AR556" s="19">
        <v>1272000</v>
      </c>
      <c r="AS556" s="19"/>
      <c r="AT556" s="19"/>
      <c r="AU556" s="19">
        <v>11448000</v>
      </c>
      <c r="AV556" s="19"/>
      <c r="AW556" s="19"/>
      <c r="AX556" s="19"/>
      <c r="AY556" s="19"/>
      <c r="AZ556" s="15">
        <f t="shared" si="39"/>
        <v>12720000</v>
      </c>
      <c r="BA556" s="15">
        <f t="shared" si="40"/>
        <v>12720000</v>
      </c>
      <c r="BB556" t="str">
        <f t="shared" si="41"/>
        <v>OK</v>
      </c>
      <c r="BC556">
        <f t="shared" si="42"/>
        <v>2</v>
      </c>
      <c r="BE556" s="17"/>
    </row>
    <row r="557" spans="1:57" hidden="1">
      <c r="A557" s="17"/>
      <c r="B557" s="17" t="s">
        <v>24</v>
      </c>
      <c r="C557" s="17" t="s">
        <v>579</v>
      </c>
      <c r="D557" s="17" t="s">
        <v>473</v>
      </c>
      <c r="E557" s="17" t="s">
        <v>7</v>
      </c>
      <c r="F557" s="17" t="s">
        <v>299</v>
      </c>
      <c r="G557">
        <v>8913</v>
      </c>
      <c r="H557">
        <v>8</v>
      </c>
      <c r="I557" s="19">
        <v>5088000</v>
      </c>
      <c r="J557" s="15">
        <v>636000</v>
      </c>
      <c r="K557" s="17"/>
      <c r="L557" s="17">
        <v>8</v>
      </c>
      <c r="M557" s="17" t="s">
        <v>151</v>
      </c>
      <c r="N557" s="17" t="s">
        <v>157</v>
      </c>
      <c r="O557" s="17" t="s">
        <v>130</v>
      </c>
      <c r="P557" s="17" t="s">
        <v>577</v>
      </c>
      <c r="Q557" s="17" t="s">
        <v>65</v>
      </c>
      <c r="R557" s="17" t="s">
        <v>132</v>
      </c>
      <c r="S557" s="17">
        <v>1</v>
      </c>
      <c r="T557">
        <v>891301</v>
      </c>
      <c r="U557" t="str">
        <f>IFERROR(VLOOKUP(B557,Listas!$A$21:$B$36,2,FALSE),"")</f>
        <v>07</v>
      </c>
      <c r="V557" s="17">
        <v>1</v>
      </c>
      <c r="W557" t="s">
        <v>578</v>
      </c>
      <c r="X557" s="17"/>
      <c r="Y557" s="20"/>
      <c r="Z557" s="21"/>
      <c r="AA557" s="14" t="s">
        <v>134</v>
      </c>
      <c r="AB557" s="20">
        <v>44608</v>
      </c>
      <c r="AC557" s="21">
        <v>15</v>
      </c>
      <c r="AD557" s="14">
        <v>44623</v>
      </c>
      <c r="AE557" s="20">
        <v>44625</v>
      </c>
      <c r="AF557" s="21">
        <v>14</v>
      </c>
      <c r="AG557" s="14">
        <v>44639</v>
      </c>
      <c r="AH557" s="20">
        <v>44643</v>
      </c>
      <c r="AI557" s="21">
        <v>21</v>
      </c>
      <c r="AJ557" s="14">
        <v>44664</v>
      </c>
      <c r="AK557" s="21">
        <v>8</v>
      </c>
      <c r="AL557" s="14">
        <v>44908</v>
      </c>
      <c r="AM557" s="14">
        <v>44968</v>
      </c>
      <c r="AN557" s="19"/>
      <c r="AO557" s="19"/>
      <c r="AP557" s="19"/>
      <c r="AQ557" s="19"/>
      <c r="AR557" s="19">
        <v>508800</v>
      </c>
      <c r="AS557" s="19"/>
      <c r="AT557" s="19"/>
      <c r="AU557" s="19">
        <v>4579200</v>
      </c>
      <c r="AV557" s="19"/>
      <c r="AW557" s="19"/>
      <c r="AX557" s="19"/>
      <c r="AY557" s="19"/>
      <c r="AZ557" s="15">
        <f t="shared" si="39"/>
        <v>5088000</v>
      </c>
      <c r="BA557" s="15">
        <f t="shared" si="40"/>
        <v>5088000</v>
      </c>
      <c r="BB557" t="str">
        <f t="shared" si="41"/>
        <v>OK</v>
      </c>
      <c r="BC557">
        <f t="shared" si="42"/>
        <v>2</v>
      </c>
      <c r="BE557" s="17"/>
    </row>
    <row r="558" spans="1:57" hidden="1">
      <c r="A558" s="17"/>
      <c r="B558" s="17" t="s">
        <v>24</v>
      </c>
      <c r="C558" s="17" t="s">
        <v>580</v>
      </c>
      <c r="D558" s="17" t="s">
        <v>473</v>
      </c>
      <c r="E558" s="17" t="s">
        <v>7</v>
      </c>
      <c r="F558" s="17" t="s">
        <v>299</v>
      </c>
      <c r="G558">
        <v>8913</v>
      </c>
      <c r="H558">
        <v>8</v>
      </c>
      <c r="I558" s="19">
        <v>5088000</v>
      </c>
      <c r="J558" s="15">
        <v>636000</v>
      </c>
      <c r="K558" s="17"/>
      <c r="L558" s="17">
        <v>8</v>
      </c>
      <c r="M558" s="17" t="s">
        <v>151</v>
      </c>
      <c r="N558" s="17" t="s">
        <v>157</v>
      </c>
      <c r="O558" s="17" t="s">
        <v>130</v>
      </c>
      <c r="P558" s="17" t="s">
        <v>577</v>
      </c>
      <c r="Q558" s="17" t="s">
        <v>65</v>
      </c>
      <c r="R558" s="17" t="s">
        <v>132</v>
      </c>
      <c r="S558" s="17">
        <v>1</v>
      </c>
      <c r="T558">
        <v>891301</v>
      </c>
      <c r="U558" t="str">
        <f>IFERROR(VLOOKUP(B558,Listas!$A$21:$B$36,2,FALSE),"")</f>
        <v>07</v>
      </c>
      <c r="V558" s="17">
        <v>1</v>
      </c>
      <c r="W558" t="s">
        <v>578</v>
      </c>
      <c r="X558" s="17"/>
      <c r="Y558" s="20"/>
      <c r="Z558" s="21"/>
      <c r="AA558" s="14" t="s">
        <v>134</v>
      </c>
      <c r="AB558" s="20">
        <v>44608</v>
      </c>
      <c r="AC558" s="21">
        <v>15</v>
      </c>
      <c r="AD558" s="14">
        <v>44623</v>
      </c>
      <c r="AE558" s="20">
        <v>44625</v>
      </c>
      <c r="AF558" s="21">
        <v>14</v>
      </c>
      <c r="AG558" s="14">
        <v>44639</v>
      </c>
      <c r="AH558" s="20">
        <v>44643</v>
      </c>
      <c r="AI558" s="21">
        <v>21</v>
      </c>
      <c r="AJ558" s="14">
        <v>44664</v>
      </c>
      <c r="AK558" s="21">
        <v>8</v>
      </c>
      <c r="AL558" s="14">
        <v>44908</v>
      </c>
      <c r="AM558" s="14">
        <v>44968</v>
      </c>
      <c r="AN558" s="19"/>
      <c r="AO558" s="19"/>
      <c r="AP558" s="19"/>
      <c r="AQ558" s="19"/>
      <c r="AR558" s="19">
        <v>508800</v>
      </c>
      <c r="AS558" s="19"/>
      <c r="AT558" s="19"/>
      <c r="AU558" s="19">
        <v>4579200</v>
      </c>
      <c r="AV558" s="19"/>
      <c r="AW558" s="19"/>
      <c r="AX558" s="19"/>
      <c r="AY558" s="19"/>
      <c r="AZ558" s="15">
        <f t="shared" si="39"/>
        <v>5088000</v>
      </c>
      <c r="BA558" s="15">
        <f t="shared" si="40"/>
        <v>5088000</v>
      </c>
      <c r="BB558" t="str">
        <f t="shared" si="41"/>
        <v>OK</v>
      </c>
      <c r="BC558">
        <f t="shared" si="42"/>
        <v>2</v>
      </c>
      <c r="BE558" s="17"/>
    </row>
    <row r="559" spans="1:57" hidden="1">
      <c r="A559" s="17"/>
      <c r="B559" s="17" t="s">
        <v>24</v>
      </c>
      <c r="C559" s="17" t="s">
        <v>581</v>
      </c>
      <c r="D559" s="17" t="s">
        <v>473</v>
      </c>
      <c r="E559" s="17" t="s">
        <v>7</v>
      </c>
      <c r="F559" s="17" t="s">
        <v>299</v>
      </c>
      <c r="G559">
        <v>8913</v>
      </c>
      <c r="H559">
        <v>8</v>
      </c>
      <c r="I559" s="19">
        <v>5088000</v>
      </c>
      <c r="J559" s="15">
        <v>636000</v>
      </c>
      <c r="K559" s="17"/>
      <c r="L559" s="17">
        <v>8</v>
      </c>
      <c r="M559" s="17" t="s">
        <v>151</v>
      </c>
      <c r="N559" s="17" t="s">
        <v>157</v>
      </c>
      <c r="O559" s="17" t="s">
        <v>130</v>
      </c>
      <c r="P559" s="17" t="s">
        <v>577</v>
      </c>
      <c r="Q559" s="17" t="s">
        <v>65</v>
      </c>
      <c r="R559" s="17" t="s">
        <v>132</v>
      </c>
      <c r="S559" s="17">
        <v>1</v>
      </c>
      <c r="T559">
        <v>891301</v>
      </c>
      <c r="U559" t="str">
        <f>IFERROR(VLOOKUP(B559,Listas!$A$21:$B$36,2,FALSE),"")</f>
        <v>07</v>
      </c>
      <c r="V559" s="17">
        <v>1</v>
      </c>
      <c r="W559" t="s">
        <v>578</v>
      </c>
      <c r="X559" s="17"/>
      <c r="Y559" s="20"/>
      <c r="Z559" s="21"/>
      <c r="AA559" s="14" t="s">
        <v>134</v>
      </c>
      <c r="AB559" s="20">
        <v>44608</v>
      </c>
      <c r="AC559" s="21">
        <v>15</v>
      </c>
      <c r="AD559" s="14">
        <v>44623</v>
      </c>
      <c r="AE559" s="20">
        <v>44625</v>
      </c>
      <c r="AF559" s="21">
        <v>14</v>
      </c>
      <c r="AG559" s="14">
        <v>44639</v>
      </c>
      <c r="AH559" s="20">
        <v>44643</v>
      </c>
      <c r="AI559" s="21">
        <v>21</v>
      </c>
      <c r="AJ559" s="14">
        <v>44664</v>
      </c>
      <c r="AK559" s="21">
        <v>8</v>
      </c>
      <c r="AL559" s="14">
        <v>44908</v>
      </c>
      <c r="AM559" s="14">
        <v>44968</v>
      </c>
      <c r="AN559" s="19"/>
      <c r="AO559" s="19"/>
      <c r="AP559" s="19"/>
      <c r="AQ559" s="19"/>
      <c r="AR559" s="19">
        <v>508800</v>
      </c>
      <c r="AS559" s="19"/>
      <c r="AT559" s="19"/>
      <c r="AU559" s="19">
        <v>4579200</v>
      </c>
      <c r="AV559" s="19"/>
      <c r="AW559" s="19"/>
      <c r="AX559" s="19"/>
      <c r="AY559" s="19"/>
      <c r="AZ559" s="15">
        <f t="shared" si="39"/>
        <v>5088000</v>
      </c>
      <c r="BA559" s="15">
        <f t="shared" si="40"/>
        <v>5088000</v>
      </c>
      <c r="BB559" t="str">
        <f t="shared" si="41"/>
        <v>OK</v>
      </c>
      <c r="BC559">
        <f t="shared" si="42"/>
        <v>2</v>
      </c>
      <c r="BE559" s="17"/>
    </row>
    <row r="560" spans="1:57" hidden="1">
      <c r="A560" s="17"/>
      <c r="B560" s="17" t="s">
        <v>24</v>
      </c>
      <c r="C560" s="17" t="s">
        <v>582</v>
      </c>
      <c r="D560" s="17" t="s">
        <v>473</v>
      </c>
      <c r="E560" s="17" t="s">
        <v>7</v>
      </c>
      <c r="F560" s="17" t="s">
        <v>299</v>
      </c>
      <c r="G560">
        <v>8913</v>
      </c>
      <c r="H560">
        <v>8</v>
      </c>
      <c r="I560" s="19">
        <v>5088000</v>
      </c>
      <c r="J560" s="15">
        <v>636000</v>
      </c>
      <c r="K560" s="17"/>
      <c r="L560" s="17">
        <v>8</v>
      </c>
      <c r="M560" s="17" t="s">
        <v>151</v>
      </c>
      <c r="N560" s="17" t="s">
        <v>157</v>
      </c>
      <c r="O560" s="17" t="s">
        <v>130</v>
      </c>
      <c r="P560" s="17" t="s">
        <v>577</v>
      </c>
      <c r="Q560" s="17" t="s">
        <v>65</v>
      </c>
      <c r="R560" s="17" t="s">
        <v>132</v>
      </c>
      <c r="S560" s="17">
        <v>1</v>
      </c>
      <c r="T560">
        <v>891301</v>
      </c>
      <c r="U560" t="str">
        <f>IFERROR(VLOOKUP(B560,Listas!$A$21:$B$36,2,FALSE),"")</f>
        <v>07</v>
      </c>
      <c r="V560" s="17">
        <v>1</v>
      </c>
      <c r="W560" t="s">
        <v>578</v>
      </c>
      <c r="X560" s="17"/>
      <c r="Y560" s="20"/>
      <c r="Z560" s="21"/>
      <c r="AA560" s="14" t="s">
        <v>134</v>
      </c>
      <c r="AB560" s="20">
        <v>44608</v>
      </c>
      <c r="AC560" s="21">
        <v>15</v>
      </c>
      <c r="AD560" s="14">
        <v>44623</v>
      </c>
      <c r="AE560" s="20">
        <v>44625</v>
      </c>
      <c r="AF560" s="21">
        <v>14</v>
      </c>
      <c r="AG560" s="14">
        <v>44639</v>
      </c>
      <c r="AH560" s="20">
        <v>44643</v>
      </c>
      <c r="AI560" s="21">
        <v>21</v>
      </c>
      <c r="AJ560" s="14">
        <v>44664</v>
      </c>
      <c r="AK560" s="21">
        <v>8</v>
      </c>
      <c r="AL560" s="14">
        <v>44908</v>
      </c>
      <c r="AM560" s="14">
        <v>44968</v>
      </c>
      <c r="AN560" s="19"/>
      <c r="AO560" s="19"/>
      <c r="AP560" s="19"/>
      <c r="AQ560" s="19"/>
      <c r="AR560" s="19">
        <v>508800</v>
      </c>
      <c r="AS560" s="19"/>
      <c r="AT560" s="19"/>
      <c r="AU560" s="19">
        <v>4579200</v>
      </c>
      <c r="AV560" s="19"/>
      <c r="AW560" s="19"/>
      <c r="AX560" s="19"/>
      <c r="AY560" s="19"/>
      <c r="AZ560" s="15">
        <f t="shared" si="39"/>
        <v>5088000</v>
      </c>
      <c r="BA560" s="15">
        <f t="shared" si="40"/>
        <v>5088000</v>
      </c>
      <c r="BB560" t="str">
        <f t="shared" si="41"/>
        <v>OK</v>
      </c>
      <c r="BC560">
        <f t="shared" si="42"/>
        <v>2</v>
      </c>
      <c r="BE560" s="17"/>
    </row>
    <row r="561" spans="1:57" hidden="1">
      <c r="A561" s="17"/>
      <c r="B561" s="17" t="s">
        <v>24</v>
      </c>
      <c r="C561" s="17" t="s">
        <v>583</v>
      </c>
      <c r="D561" s="17" t="s">
        <v>473</v>
      </c>
      <c r="E561" s="17" t="s">
        <v>7</v>
      </c>
      <c r="F561" s="17" t="s">
        <v>299</v>
      </c>
      <c r="G561">
        <v>8913</v>
      </c>
      <c r="H561">
        <v>8</v>
      </c>
      <c r="I561" s="19">
        <v>5088000</v>
      </c>
      <c r="J561" s="15">
        <v>636000</v>
      </c>
      <c r="K561" s="17"/>
      <c r="L561" s="17">
        <v>8</v>
      </c>
      <c r="M561" s="17" t="s">
        <v>151</v>
      </c>
      <c r="N561" s="17" t="s">
        <v>157</v>
      </c>
      <c r="O561" s="17" t="s">
        <v>130</v>
      </c>
      <c r="P561" s="17" t="s">
        <v>577</v>
      </c>
      <c r="Q561" s="17" t="s">
        <v>65</v>
      </c>
      <c r="R561" s="17" t="s">
        <v>132</v>
      </c>
      <c r="S561" s="17">
        <v>1</v>
      </c>
      <c r="T561">
        <v>891301</v>
      </c>
      <c r="U561" t="str">
        <f>IFERROR(VLOOKUP(B561,Listas!$A$21:$B$36,2,FALSE),"")</f>
        <v>07</v>
      </c>
      <c r="V561" s="17">
        <v>1</v>
      </c>
      <c r="W561" t="s">
        <v>578</v>
      </c>
      <c r="X561" s="17"/>
      <c r="Y561" s="20"/>
      <c r="Z561" s="21"/>
      <c r="AA561" s="14" t="s">
        <v>134</v>
      </c>
      <c r="AB561" s="20">
        <v>44608</v>
      </c>
      <c r="AC561" s="21">
        <v>15</v>
      </c>
      <c r="AD561" s="14">
        <v>44623</v>
      </c>
      <c r="AE561" s="20">
        <v>44625</v>
      </c>
      <c r="AF561" s="21">
        <v>14</v>
      </c>
      <c r="AG561" s="14">
        <v>44639</v>
      </c>
      <c r="AH561" s="20">
        <v>44643</v>
      </c>
      <c r="AI561" s="21">
        <v>21</v>
      </c>
      <c r="AJ561" s="14">
        <v>44664</v>
      </c>
      <c r="AK561" s="21">
        <v>8</v>
      </c>
      <c r="AL561" s="14">
        <v>44908</v>
      </c>
      <c r="AM561" s="14">
        <v>44968</v>
      </c>
      <c r="AN561" s="19"/>
      <c r="AO561" s="19"/>
      <c r="AP561" s="19"/>
      <c r="AQ561" s="19"/>
      <c r="AR561" s="19">
        <v>508800</v>
      </c>
      <c r="AS561" s="19"/>
      <c r="AT561" s="19"/>
      <c r="AU561" s="19">
        <v>4579200</v>
      </c>
      <c r="AV561" s="19"/>
      <c r="AW561" s="19"/>
      <c r="AX561" s="19"/>
      <c r="AY561" s="19"/>
      <c r="AZ561" s="15">
        <f t="shared" si="39"/>
        <v>5088000</v>
      </c>
      <c r="BA561" s="15">
        <f t="shared" si="40"/>
        <v>5088000</v>
      </c>
      <c r="BB561" t="str">
        <f t="shared" si="41"/>
        <v>OK</v>
      </c>
      <c r="BC561">
        <f t="shared" si="42"/>
        <v>2</v>
      </c>
      <c r="BE561" s="17"/>
    </row>
    <row r="562" spans="1:57" hidden="1">
      <c r="A562" s="17"/>
      <c r="B562" s="17" t="s">
        <v>24</v>
      </c>
      <c r="C562" s="17" t="s">
        <v>584</v>
      </c>
      <c r="D562" s="17" t="s">
        <v>473</v>
      </c>
      <c r="E562" s="17" t="s">
        <v>8</v>
      </c>
      <c r="F562" s="17" t="s">
        <v>156</v>
      </c>
      <c r="G562">
        <v>4883</v>
      </c>
      <c r="H562">
        <v>15</v>
      </c>
      <c r="I562" s="19">
        <v>14290905</v>
      </c>
      <c r="J562" s="15">
        <v>952727</v>
      </c>
      <c r="K562" s="17">
        <v>15</v>
      </c>
      <c r="L562" s="17"/>
      <c r="M562" s="17" t="s">
        <v>128</v>
      </c>
      <c r="N562" s="17" t="s">
        <v>157</v>
      </c>
      <c r="O562" s="17" t="s">
        <v>130</v>
      </c>
      <c r="P562" s="17" t="s">
        <v>585</v>
      </c>
      <c r="Q562" s="17" t="s">
        <v>66</v>
      </c>
      <c r="R562" s="17" t="s">
        <v>132</v>
      </c>
      <c r="S562" s="17">
        <v>1</v>
      </c>
      <c r="T562">
        <v>488301</v>
      </c>
      <c r="U562" t="str">
        <f>IFERROR(VLOOKUP(B562,Listas!$A$21:$B$36,2,FALSE),"")</f>
        <v>07</v>
      </c>
      <c r="V562" s="17">
        <v>1</v>
      </c>
      <c r="W562" t="s">
        <v>586</v>
      </c>
      <c r="X562" s="17"/>
      <c r="Y562" s="20">
        <v>44627</v>
      </c>
      <c r="Z562" s="21">
        <v>15</v>
      </c>
      <c r="AA562" s="14">
        <v>44642</v>
      </c>
      <c r="AB562" s="20">
        <v>44593</v>
      </c>
      <c r="AC562" s="21">
        <v>26</v>
      </c>
      <c r="AD562" s="14">
        <v>44619</v>
      </c>
      <c r="AE562" s="20">
        <v>44624</v>
      </c>
      <c r="AF562" s="21">
        <v>20</v>
      </c>
      <c r="AG562" s="14">
        <v>44644</v>
      </c>
      <c r="AH562" s="20">
        <v>44641</v>
      </c>
      <c r="AI562" s="21">
        <v>39</v>
      </c>
      <c r="AJ562" s="14">
        <v>44680</v>
      </c>
      <c r="AK562" s="21">
        <v>7</v>
      </c>
      <c r="AL562" s="14">
        <v>44894</v>
      </c>
      <c r="AM562" s="14">
        <v>44954</v>
      </c>
      <c r="AN562" s="19"/>
      <c r="AO562" s="19"/>
      <c r="AP562" s="19"/>
      <c r="AQ562" s="19"/>
      <c r="AR562" s="19">
        <v>1429090</v>
      </c>
      <c r="AS562" s="19"/>
      <c r="AT562" s="19"/>
      <c r="AU562" s="19">
        <v>12861815</v>
      </c>
      <c r="AV562" s="19"/>
      <c r="AW562" s="19"/>
      <c r="AX562" s="19"/>
      <c r="AY562" s="19"/>
      <c r="AZ562" s="15">
        <f t="shared" si="39"/>
        <v>14290905</v>
      </c>
      <c r="BA562" s="15">
        <f t="shared" si="40"/>
        <v>14290905</v>
      </c>
      <c r="BB562" t="str">
        <f t="shared" si="41"/>
        <v>OK</v>
      </c>
      <c r="BC562">
        <f t="shared" si="42"/>
        <v>2</v>
      </c>
      <c r="BE562" s="17"/>
    </row>
    <row r="563" spans="1:57" hidden="1">
      <c r="A563" s="17"/>
      <c r="B563" s="17" t="s">
        <v>24</v>
      </c>
      <c r="C563" s="17" t="s">
        <v>587</v>
      </c>
      <c r="D563" s="17" t="s">
        <v>473</v>
      </c>
      <c r="E563" s="17" t="s">
        <v>8</v>
      </c>
      <c r="F563" s="17" t="s">
        <v>156</v>
      </c>
      <c r="G563">
        <v>4883</v>
      </c>
      <c r="H563">
        <v>7</v>
      </c>
      <c r="I563" s="19">
        <v>6669089</v>
      </c>
      <c r="J563" s="15">
        <v>952727</v>
      </c>
      <c r="K563" s="17">
        <v>7</v>
      </c>
      <c r="L563" s="17"/>
      <c r="M563" s="17" t="s">
        <v>128</v>
      </c>
      <c r="N563" s="17" t="s">
        <v>157</v>
      </c>
      <c r="O563" s="17" t="s">
        <v>130</v>
      </c>
      <c r="P563" s="17" t="s">
        <v>585</v>
      </c>
      <c r="Q563" s="17" t="s">
        <v>66</v>
      </c>
      <c r="R563" s="17" t="s">
        <v>132</v>
      </c>
      <c r="S563" s="17">
        <v>1</v>
      </c>
      <c r="T563">
        <v>488301</v>
      </c>
      <c r="U563" t="str">
        <f>IFERROR(VLOOKUP(B563,Listas!$A$21:$B$36,2,FALSE),"")</f>
        <v>07</v>
      </c>
      <c r="V563" s="17">
        <v>1</v>
      </c>
      <c r="W563" t="s">
        <v>586</v>
      </c>
      <c r="X563" s="17"/>
      <c r="Y563" s="20">
        <v>44627</v>
      </c>
      <c r="Z563" s="21">
        <v>15</v>
      </c>
      <c r="AA563" s="14">
        <v>44642</v>
      </c>
      <c r="AB563" s="20">
        <v>44593</v>
      </c>
      <c r="AC563" s="21">
        <v>26</v>
      </c>
      <c r="AD563" s="14">
        <v>44619</v>
      </c>
      <c r="AE563" s="20">
        <v>44624</v>
      </c>
      <c r="AF563" s="21">
        <v>20</v>
      </c>
      <c r="AG563" s="14">
        <v>44644</v>
      </c>
      <c r="AH563" s="20">
        <v>44641</v>
      </c>
      <c r="AI563" s="21">
        <v>39</v>
      </c>
      <c r="AJ563" s="14">
        <v>44680</v>
      </c>
      <c r="AK563" s="21">
        <v>7</v>
      </c>
      <c r="AL563" s="14">
        <v>44894</v>
      </c>
      <c r="AM563" s="14">
        <v>44954</v>
      </c>
      <c r="AN563" s="19"/>
      <c r="AO563" s="19"/>
      <c r="AP563" s="19"/>
      <c r="AQ563" s="19"/>
      <c r="AR563" s="19">
        <v>666909</v>
      </c>
      <c r="AS563" s="19"/>
      <c r="AT563" s="19"/>
      <c r="AU563" s="19">
        <v>6002180</v>
      </c>
      <c r="AV563" s="19"/>
      <c r="AW563" s="19"/>
      <c r="AX563" s="19"/>
      <c r="AY563" s="19"/>
      <c r="AZ563" s="15">
        <f t="shared" si="39"/>
        <v>6669089</v>
      </c>
      <c r="BA563" s="15">
        <f t="shared" si="40"/>
        <v>6669089</v>
      </c>
      <c r="BB563" t="str">
        <f t="shared" si="41"/>
        <v>OK</v>
      </c>
      <c r="BC563">
        <f t="shared" si="42"/>
        <v>2</v>
      </c>
      <c r="BE563" s="17"/>
    </row>
    <row r="564" spans="1:57" hidden="1">
      <c r="A564" s="17"/>
      <c r="B564" s="17" t="s">
        <v>24</v>
      </c>
      <c r="C564" s="17" t="s">
        <v>588</v>
      </c>
      <c r="D564" s="17" t="s">
        <v>473</v>
      </c>
      <c r="E564" s="17" t="s">
        <v>8</v>
      </c>
      <c r="F564" s="17" t="s">
        <v>156</v>
      </c>
      <c r="G564">
        <v>4883</v>
      </c>
      <c r="H564">
        <v>6</v>
      </c>
      <c r="I564" s="19">
        <v>5716362</v>
      </c>
      <c r="J564" s="15">
        <v>952727</v>
      </c>
      <c r="K564" s="17">
        <v>6</v>
      </c>
      <c r="L564" s="17"/>
      <c r="M564" s="17" t="s">
        <v>128</v>
      </c>
      <c r="N564" s="17" t="s">
        <v>157</v>
      </c>
      <c r="O564" s="17" t="s">
        <v>130</v>
      </c>
      <c r="P564" s="17" t="s">
        <v>585</v>
      </c>
      <c r="Q564" s="17" t="s">
        <v>66</v>
      </c>
      <c r="R564" s="17" t="s">
        <v>132</v>
      </c>
      <c r="S564" s="17">
        <v>1</v>
      </c>
      <c r="T564">
        <v>488301</v>
      </c>
      <c r="U564" t="str">
        <f>IFERROR(VLOOKUP(B564,Listas!$A$21:$B$36,2,FALSE),"")</f>
        <v>07</v>
      </c>
      <c r="V564" s="17">
        <v>1</v>
      </c>
      <c r="W564" t="s">
        <v>586</v>
      </c>
      <c r="X564" s="17"/>
      <c r="Y564" s="20">
        <v>44627</v>
      </c>
      <c r="Z564" s="21">
        <v>15</v>
      </c>
      <c r="AA564" s="14">
        <v>44642</v>
      </c>
      <c r="AB564" s="20">
        <v>44593</v>
      </c>
      <c r="AC564" s="21">
        <v>26</v>
      </c>
      <c r="AD564" s="14">
        <v>44619</v>
      </c>
      <c r="AE564" s="20">
        <v>44624</v>
      </c>
      <c r="AF564" s="21">
        <v>20</v>
      </c>
      <c r="AG564" s="14">
        <v>44644</v>
      </c>
      <c r="AH564" s="20">
        <v>44641</v>
      </c>
      <c r="AI564" s="21">
        <v>39</v>
      </c>
      <c r="AJ564" s="14">
        <v>44680</v>
      </c>
      <c r="AK564" s="21">
        <v>7</v>
      </c>
      <c r="AL564" s="14">
        <v>44894</v>
      </c>
      <c r="AM564" s="14">
        <v>44954</v>
      </c>
      <c r="AN564" s="19"/>
      <c r="AO564" s="19"/>
      <c r="AP564" s="19"/>
      <c r="AQ564" s="19"/>
      <c r="AR564" s="19">
        <v>571636</v>
      </c>
      <c r="AS564" s="19"/>
      <c r="AT564" s="19"/>
      <c r="AU564" s="19">
        <v>5144726</v>
      </c>
      <c r="AV564" s="19"/>
      <c r="AW564" s="19"/>
      <c r="AX564" s="19"/>
      <c r="AY564" s="19"/>
      <c r="AZ564" s="15">
        <f t="shared" si="39"/>
        <v>5716362</v>
      </c>
      <c r="BA564" s="15">
        <f t="shared" si="40"/>
        <v>5716362</v>
      </c>
      <c r="BB564" t="str">
        <f t="shared" si="41"/>
        <v>OK</v>
      </c>
      <c r="BC564">
        <f t="shared" si="42"/>
        <v>2</v>
      </c>
      <c r="BE564" s="17"/>
    </row>
    <row r="565" spans="1:57" hidden="1">
      <c r="A565" s="17"/>
      <c r="B565" s="17" t="s">
        <v>24</v>
      </c>
      <c r="C565" s="17" t="s">
        <v>589</v>
      </c>
      <c r="D565" s="17" t="s">
        <v>473</v>
      </c>
      <c r="E565" s="17" t="s">
        <v>8</v>
      </c>
      <c r="F565" s="17" t="s">
        <v>156</v>
      </c>
      <c r="G565">
        <v>4883</v>
      </c>
      <c r="H565">
        <v>7</v>
      </c>
      <c r="I565" s="19">
        <v>6669089</v>
      </c>
      <c r="J565" s="15">
        <v>952727</v>
      </c>
      <c r="K565" s="17">
        <v>7</v>
      </c>
      <c r="L565" s="17"/>
      <c r="M565" s="17" t="s">
        <v>128</v>
      </c>
      <c r="N565" s="17" t="s">
        <v>157</v>
      </c>
      <c r="O565" s="17" t="s">
        <v>130</v>
      </c>
      <c r="P565" s="17" t="s">
        <v>585</v>
      </c>
      <c r="Q565" s="17" t="s">
        <v>66</v>
      </c>
      <c r="R565" s="17" t="s">
        <v>132</v>
      </c>
      <c r="S565" s="17">
        <v>1</v>
      </c>
      <c r="T565">
        <v>488301</v>
      </c>
      <c r="U565" t="str">
        <f>IFERROR(VLOOKUP(B565,Listas!$A$21:$B$36,2,FALSE),"")</f>
        <v>07</v>
      </c>
      <c r="V565" s="17">
        <v>1</v>
      </c>
      <c r="W565" t="s">
        <v>586</v>
      </c>
      <c r="X565" s="17"/>
      <c r="Y565" s="20">
        <v>44627</v>
      </c>
      <c r="Z565" s="21">
        <v>15</v>
      </c>
      <c r="AA565" s="14">
        <v>44642</v>
      </c>
      <c r="AB565" s="20">
        <v>44593</v>
      </c>
      <c r="AC565" s="21">
        <v>26</v>
      </c>
      <c r="AD565" s="14">
        <v>44619</v>
      </c>
      <c r="AE565" s="20">
        <v>44624</v>
      </c>
      <c r="AF565" s="21">
        <v>20</v>
      </c>
      <c r="AG565" s="14">
        <v>44644</v>
      </c>
      <c r="AH565" s="20">
        <v>44641</v>
      </c>
      <c r="AI565" s="21">
        <v>39</v>
      </c>
      <c r="AJ565" s="14">
        <v>44680</v>
      </c>
      <c r="AK565" s="21">
        <v>7</v>
      </c>
      <c r="AL565" s="14">
        <v>44894</v>
      </c>
      <c r="AM565" s="14">
        <v>44954</v>
      </c>
      <c r="AN565" s="19"/>
      <c r="AO565" s="19"/>
      <c r="AP565" s="19"/>
      <c r="AQ565" s="19"/>
      <c r="AR565" s="19">
        <v>666909</v>
      </c>
      <c r="AS565" s="19"/>
      <c r="AT565" s="19"/>
      <c r="AU565" s="19">
        <v>6002180</v>
      </c>
      <c r="AV565" s="19"/>
      <c r="AW565" s="19"/>
      <c r="AX565" s="19"/>
      <c r="AY565" s="19"/>
      <c r="AZ565" s="15">
        <f t="shared" si="39"/>
        <v>6669089</v>
      </c>
      <c r="BA565" s="15">
        <f t="shared" si="40"/>
        <v>6669089</v>
      </c>
      <c r="BB565" t="str">
        <f t="shared" si="41"/>
        <v>OK</v>
      </c>
      <c r="BC565">
        <f t="shared" si="42"/>
        <v>2</v>
      </c>
      <c r="BE565" s="17"/>
    </row>
    <row r="566" spans="1:57" hidden="1">
      <c r="A566" s="17"/>
      <c r="B566" s="17" t="s">
        <v>24</v>
      </c>
      <c r="C566" s="17" t="s">
        <v>590</v>
      </c>
      <c r="D566" s="17" t="s">
        <v>473</v>
      </c>
      <c r="E566" s="17" t="s">
        <v>8</v>
      </c>
      <c r="F566" s="17" t="s">
        <v>156</v>
      </c>
      <c r="G566">
        <v>4883</v>
      </c>
      <c r="H566">
        <v>8</v>
      </c>
      <c r="I566" s="19">
        <v>7621816</v>
      </c>
      <c r="J566" s="15">
        <v>952727</v>
      </c>
      <c r="K566" s="17">
        <v>8</v>
      </c>
      <c r="L566" s="17"/>
      <c r="M566" s="17" t="s">
        <v>128</v>
      </c>
      <c r="N566" s="17" t="s">
        <v>157</v>
      </c>
      <c r="O566" s="17" t="s">
        <v>130</v>
      </c>
      <c r="P566" s="17" t="s">
        <v>585</v>
      </c>
      <c r="Q566" s="17" t="s">
        <v>66</v>
      </c>
      <c r="R566" s="17" t="s">
        <v>132</v>
      </c>
      <c r="S566" s="17">
        <v>1</v>
      </c>
      <c r="T566">
        <v>488301</v>
      </c>
      <c r="U566" t="str">
        <f>IFERROR(VLOOKUP(B566,Listas!$A$21:$B$36,2,FALSE),"")</f>
        <v>07</v>
      </c>
      <c r="V566" s="17">
        <v>1</v>
      </c>
      <c r="W566" t="s">
        <v>586</v>
      </c>
      <c r="X566" s="17"/>
      <c r="Y566" s="20">
        <v>44627</v>
      </c>
      <c r="Z566" s="21">
        <v>15</v>
      </c>
      <c r="AA566" s="14">
        <v>44642</v>
      </c>
      <c r="AB566" s="20">
        <v>44593</v>
      </c>
      <c r="AC566" s="21">
        <v>26</v>
      </c>
      <c r="AD566" s="14">
        <v>44619</v>
      </c>
      <c r="AE566" s="20">
        <v>44624</v>
      </c>
      <c r="AF566" s="21">
        <v>20</v>
      </c>
      <c r="AG566" s="14">
        <v>44644</v>
      </c>
      <c r="AH566" s="20">
        <v>44641</v>
      </c>
      <c r="AI566" s="21">
        <v>39</v>
      </c>
      <c r="AJ566" s="14">
        <v>44680</v>
      </c>
      <c r="AK566" s="21">
        <v>7</v>
      </c>
      <c r="AL566" s="14">
        <v>44894</v>
      </c>
      <c r="AM566" s="14">
        <v>44954</v>
      </c>
      <c r="AN566" s="19"/>
      <c r="AO566" s="19"/>
      <c r="AP566" s="19"/>
      <c r="AQ566" s="19"/>
      <c r="AR566" s="19">
        <v>762182</v>
      </c>
      <c r="AS566" s="19"/>
      <c r="AT566" s="19"/>
      <c r="AU566" s="19">
        <v>6859634</v>
      </c>
      <c r="AV566" s="19"/>
      <c r="AW566" s="19"/>
      <c r="AX566" s="19"/>
      <c r="AY566" s="19"/>
      <c r="AZ566" s="15">
        <f t="shared" si="39"/>
        <v>7621816</v>
      </c>
      <c r="BA566" s="15">
        <f t="shared" si="40"/>
        <v>7621816</v>
      </c>
      <c r="BB566" t="str">
        <f t="shared" si="41"/>
        <v>OK</v>
      </c>
      <c r="BC566">
        <f t="shared" si="42"/>
        <v>2</v>
      </c>
      <c r="BE566" s="17"/>
    </row>
    <row r="567" spans="1:57" hidden="1">
      <c r="A567" s="17"/>
      <c r="B567" s="17" t="s">
        <v>24</v>
      </c>
      <c r="C567" s="17" t="s">
        <v>591</v>
      </c>
      <c r="D567" s="17" t="s">
        <v>473</v>
      </c>
      <c r="E567" s="17" t="s">
        <v>8</v>
      </c>
      <c r="F567" s="17" t="s">
        <v>156</v>
      </c>
      <c r="G567">
        <v>4883</v>
      </c>
      <c r="H567">
        <v>7</v>
      </c>
      <c r="I567" s="19">
        <v>6669089</v>
      </c>
      <c r="J567" s="15">
        <v>952727</v>
      </c>
      <c r="K567" s="17">
        <v>7</v>
      </c>
      <c r="L567" s="17"/>
      <c r="M567" s="17" t="s">
        <v>128</v>
      </c>
      <c r="N567" s="17" t="s">
        <v>157</v>
      </c>
      <c r="O567" s="17" t="s">
        <v>130</v>
      </c>
      <c r="P567" s="17" t="s">
        <v>585</v>
      </c>
      <c r="Q567" s="17" t="s">
        <v>66</v>
      </c>
      <c r="R567" s="17" t="s">
        <v>132</v>
      </c>
      <c r="S567" s="17">
        <v>1</v>
      </c>
      <c r="T567">
        <v>488301</v>
      </c>
      <c r="U567" t="str">
        <f>IFERROR(VLOOKUP(B567,Listas!$A$21:$B$36,2,FALSE),"")</f>
        <v>07</v>
      </c>
      <c r="V567" s="17">
        <v>1</v>
      </c>
      <c r="W567" t="s">
        <v>586</v>
      </c>
      <c r="X567" s="17"/>
      <c r="Y567" s="20">
        <v>44627</v>
      </c>
      <c r="Z567" s="21">
        <v>15</v>
      </c>
      <c r="AA567" s="14">
        <v>44642</v>
      </c>
      <c r="AB567" s="20">
        <v>44593</v>
      </c>
      <c r="AC567" s="21">
        <v>26</v>
      </c>
      <c r="AD567" s="14">
        <v>44619</v>
      </c>
      <c r="AE567" s="20">
        <v>44624</v>
      </c>
      <c r="AF567" s="21">
        <v>20</v>
      </c>
      <c r="AG567" s="14">
        <v>44644</v>
      </c>
      <c r="AH567" s="20">
        <v>44641</v>
      </c>
      <c r="AI567" s="21">
        <v>39</v>
      </c>
      <c r="AJ567" s="14">
        <v>44680</v>
      </c>
      <c r="AK567" s="21">
        <v>7</v>
      </c>
      <c r="AL567" s="14">
        <v>44894</v>
      </c>
      <c r="AM567" s="14">
        <v>44954</v>
      </c>
      <c r="AN567" s="19"/>
      <c r="AO567" s="19"/>
      <c r="AP567" s="19"/>
      <c r="AQ567" s="19"/>
      <c r="AR567" s="19">
        <v>666909</v>
      </c>
      <c r="AS567" s="19"/>
      <c r="AT567" s="19"/>
      <c r="AU567" s="19">
        <v>6002180</v>
      </c>
      <c r="AV567" s="19"/>
      <c r="AW567" s="19"/>
      <c r="AX567" s="19"/>
      <c r="AY567" s="19"/>
      <c r="AZ567" s="15">
        <f t="shared" si="39"/>
        <v>6669089</v>
      </c>
      <c r="BA567" s="15">
        <f t="shared" si="40"/>
        <v>6669089</v>
      </c>
      <c r="BB567" t="str">
        <f t="shared" si="41"/>
        <v>OK</v>
      </c>
      <c r="BC567">
        <f t="shared" si="42"/>
        <v>2</v>
      </c>
      <c r="BE567" s="17"/>
    </row>
    <row r="568" spans="1:57" hidden="1">
      <c r="A568" s="17"/>
      <c r="B568" s="17" t="s">
        <v>24</v>
      </c>
      <c r="C568" s="17" t="s">
        <v>592</v>
      </c>
      <c r="D568" s="17" t="s">
        <v>473</v>
      </c>
      <c r="E568" s="17" t="s">
        <v>8</v>
      </c>
      <c r="F568" s="17" t="s">
        <v>156</v>
      </c>
      <c r="G568">
        <v>4883</v>
      </c>
      <c r="H568">
        <v>7</v>
      </c>
      <c r="I568" s="19">
        <v>6669089</v>
      </c>
      <c r="J568" s="15">
        <v>952727</v>
      </c>
      <c r="K568" s="17">
        <v>7</v>
      </c>
      <c r="L568" s="17"/>
      <c r="M568" s="17" t="s">
        <v>128</v>
      </c>
      <c r="N568" s="17" t="s">
        <v>157</v>
      </c>
      <c r="O568" s="17" t="s">
        <v>130</v>
      </c>
      <c r="P568" s="17" t="s">
        <v>585</v>
      </c>
      <c r="Q568" s="17" t="s">
        <v>66</v>
      </c>
      <c r="R568" s="17" t="s">
        <v>132</v>
      </c>
      <c r="S568" s="17">
        <v>1</v>
      </c>
      <c r="T568">
        <v>488301</v>
      </c>
      <c r="U568" t="str">
        <f>IFERROR(VLOOKUP(B568,Listas!$A$21:$B$36,2,FALSE),"")</f>
        <v>07</v>
      </c>
      <c r="V568" s="17">
        <v>1</v>
      </c>
      <c r="W568" t="s">
        <v>586</v>
      </c>
      <c r="X568" s="17"/>
      <c r="Y568" s="20">
        <v>44627</v>
      </c>
      <c r="Z568" s="21">
        <v>15</v>
      </c>
      <c r="AA568" s="14">
        <v>44642</v>
      </c>
      <c r="AB568" s="20">
        <v>44593</v>
      </c>
      <c r="AC568" s="21">
        <v>26</v>
      </c>
      <c r="AD568" s="14">
        <v>44619</v>
      </c>
      <c r="AE568" s="20">
        <v>44624</v>
      </c>
      <c r="AF568" s="21">
        <v>20</v>
      </c>
      <c r="AG568" s="14">
        <v>44644</v>
      </c>
      <c r="AH568" s="20">
        <v>44641</v>
      </c>
      <c r="AI568" s="21">
        <v>39</v>
      </c>
      <c r="AJ568" s="14">
        <v>44680</v>
      </c>
      <c r="AK568" s="21">
        <v>7</v>
      </c>
      <c r="AL568" s="14">
        <v>44894</v>
      </c>
      <c r="AM568" s="14">
        <v>44954</v>
      </c>
      <c r="AN568" s="19"/>
      <c r="AO568" s="19"/>
      <c r="AP568" s="19"/>
      <c r="AQ568" s="19"/>
      <c r="AR568" s="19">
        <v>666909</v>
      </c>
      <c r="AS568" s="19"/>
      <c r="AT568" s="19"/>
      <c r="AU568" s="19">
        <v>6002180</v>
      </c>
      <c r="AV568" s="19"/>
      <c r="AW568" s="19"/>
      <c r="AX568" s="19"/>
      <c r="AY568" s="19"/>
      <c r="AZ568" s="15">
        <f t="shared" si="39"/>
        <v>6669089</v>
      </c>
      <c r="BA568" s="15">
        <f t="shared" si="40"/>
        <v>6669089</v>
      </c>
      <c r="BB568" t="str">
        <f t="shared" si="41"/>
        <v>OK</v>
      </c>
      <c r="BC568">
        <f t="shared" si="42"/>
        <v>2</v>
      </c>
      <c r="BE568" s="17"/>
    </row>
    <row r="569" spans="1:57" hidden="1">
      <c r="A569" s="17"/>
      <c r="B569" s="17" t="s">
        <v>24</v>
      </c>
      <c r="C569" s="17" t="s">
        <v>593</v>
      </c>
      <c r="D569" s="17" t="s">
        <v>556</v>
      </c>
      <c r="E569" s="17" t="s">
        <v>8</v>
      </c>
      <c r="F569" s="17" t="s">
        <v>156</v>
      </c>
      <c r="G569">
        <v>4883</v>
      </c>
      <c r="H569">
        <v>21</v>
      </c>
      <c r="I569" s="19">
        <v>20007267</v>
      </c>
      <c r="J569" s="15">
        <v>952727</v>
      </c>
      <c r="K569" s="17">
        <v>21</v>
      </c>
      <c r="L569" s="17"/>
      <c r="M569" s="17" t="s">
        <v>128</v>
      </c>
      <c r="N569" s="17" t="s">
        <v>157</v>
      </c>
      <c r="O569" s="17" t="s">
        <v>130</v>
      </c>
      <c r="P569" s="17" t="s">
        <v>585</v>
      </c>
      <c r="Q569" s="17" t="s">
        <v>66</v>
      </c>
      <c r="R569" s="17" t="s">
        <v>132</v>
      </c>
      <c r="S569" s="17">
        <v>1</v>
      </c>
      <c r="T569">
        <v>488301</v>
      </c>
      <c r="U569" t="str">
        <f>IFERROR(VLOOKUP(B569,Listas!$A$21:$B$36,2,FALSE),"")</f>
        <v>07</v>
      </c>
      <c r="V569" s="17">
        <v>2</v>
      </c>
      <c r="W569" t="s">
        <v>594</v>
      </c>
      <c r="X569" s="17"/>
      <c r="Y569" s="20">
        <v>44627</v>
      </c>
      <c r="Z569" s="21">
        <v>15</v>
      </c>
      <c r="AA569" s="14">
        <v>44642</v>
      </c>
      <c r="AB569" s="20">
        <v>44593</v>
      </c>
      <c r="AC569" s="21">
        <v>26</v>
      </c>
      <c r="AD569" s="14">
        <v>44619</v>
      </c>
      <c r="AE569" s="20">
        <v>44624</v>
      </c>
      <c r="AF569" s="21">
        <v>20</v>
      </c>
      <c r="AG569" s="14">
        <v>44644</v>
      </c>
      <c r="AH569" s="20">
        <v>44641</v>
      </c>
      <c r="AI569" s="21">
        <v>39</v>
      </c>
      <c r="AJ569" s="14">
        <v>44680</v>
      </c>
      <c r="AK569" s="21">
        <v>7</v>
      </c>
      <c r="AL569" s="14">
        <v>44894</v>
      </c>
      <c r="AM569" s="14">
        <v>44954</v>
      </c>
      <c r="AN569" s="19"/>
      <c r="AO569" s="19"/>
      <c r="AP569" s="19"/>
      <c r="AQ569" s="19"/>
      <c r="AR569" s="19">
        <v>2000727</v>
      </c>
      <c r="AS569" s="19"/>
      <c r="AT569" s="19"/>
      <c r="AU569" s="19">
        <v>18006540</v>
      </c>
      <c r="AV569" s="19"/>
      <c r="AW569" s="19"/>
      <c r="AX569" s="19"/>
      <c r="AY569" s="19"/>
      <c r="AZ569" s="15">
        <f t="shared" si="39"/>
        <v>20007267</v>
      </c>
      <c r="BA569" s="15">
        <f t="shared" si="40"/>
        <v>20007267</v>
      </c>
      <c r="BB569" t="str">
        <f t="shared" si="41"/>
        <v>OK</v>
      </c>
      <c r="BC569">
        <f t="shared" si="42"/>
        <v>2</v>
      </c>
      <c r="BE569" s="17"/>
    </row>
    <row r="570" spans="1:57" hidden="1">
      <c r="A570" s="17"/>
      <c r="B570" s="17" t="s">
        <v>24</v>
      </c>
      <c r="C570" s="17" t="s">
        <v>595</v>
      </c>
      <c r="D570" s="17" t="s">
        <v>556</v>
      </c>
      <c r="E570" s="17" t="s">
        <v>8</v>
      </c>
      <c r="F570" s="17" t="s">
        <v>156</v>
      </c>
      <c r="G570">
        <v>4883</v>
      </c>
      <c r="H570">
        <v>8</v>
      </c>
      <c r="I570" s="19">
        <v>7621816</v>
      </c>
      <c r="J570" s="15">
        <v>952727</v>
      </c>
      <c r="K570" s="17">
        <v>8</v>
      </c>
      <c r="L570" s="17"/>
      <c r="M570" s="17" t="s">
        <v>128</v>
      </c>
      <c r="N570" s="17" t="s">
        <v>157</v>
      </c>
      <c r="O570" s="17" t="s">
        <v>130</v>
      </c>
      <c r="P570" s="17" t="s">
        <v>585</v>
      </c>
      <c r="Q570" s="17" t="s">
        <v>66</v>
      </c>
      <c r="R570" s="17" t="s">
        <v>132</v>
      </c>
      <c r="S570" s="17">
        <v>1</v>
      </c>
      <c r="T570">
        <v>488301</v>
      </c>
      <c r="U570" t="str">
        <f>IFERROR(VLOOKUP(B570,Listas!$A$21:$B$36,2,FALSE),"")</f>
        <v>07</v>
      </c>
      <c r="V570" s="17">
        <v>2</v>
      </c>
      <c r="W570" t="s">
        <v>594</v>
      </c>
      <c r="X570" s="17"/>
      <c r="Y570" s="20">
        <v>44627</v>
      </c>
      <c r="Z570" s="21">
        <v>15</v>
      </c>
      <c r="AA570" s="14">
        <v>44642</v>
      </c>
      <c r="AB570" s="20">
        <v>44593</v>
      </c>
      <c r="AC570" s="21">
        <v>26</v>
      </c>
      <c r="AD570" s="14">
        <v>44619</v>
      </c>
      <c r="AE570" s="20">
        <v>44624</v>
      </c>
      <c r="AF570" s="21">
        <v>20</v>
      </c>
      <c r="AG570" s="14">
        <v>44644</v>
      </c>
      <c r="AH570" s="20">
        <v>44641</v>
      </c>
      <c r="AI570" s="21">
        <v>39</v>
      </c>
      <c r="AJ570" s="14">
        <v>44680</v>
      </c>
      <c r="AK570" s="21">
        <v>7</v>
      </c>
      <c r="AL570" s="14">
        <v>44894</v>
      </c>
      <c r="AM570" s="14">
        <v>44954</v>
      </c>
      <c r="AN570" s="19"/>
      <c r="AO570" s="19"/>
      <c r="AP570" s="19"/>
      <c r="AQ570" s="19"/>
      <c r="AR570" s="19">
        <v>762182</v>
      </c>
      <c r="AS570" s="19"/>
      <c r="AT570" s="19"/>
      <c r="AU570" s="19">
        <v>6859634</v>
      </c>
      <c r="AV570" s="19"/>
      <c r="AW570" s="19"/>
      <c r="AX570" s="19"/>
      <c r="AY570" s="19"/>
      <c r="AZ570" s="15">
        <f t="shared" si="39"/>
        <v>7621816</v>
      </c>
      <c r="BA570" s="15">
        <f t="shared" si="40"/>
        <v>7621816</v>
      </c>
      <c r="BB570" t="str">
        <f t="shared" si="41"/>
        <v>OK</v>
      </c>
      <c r="BC570">
        <f t="shared" si="42"/>
        <v>2</v>
      </c>
      <c r="BE570" s="17"/>
    </row>
    <row r="571" spans="1:57" hidden="1">
      <c r="A571" s="17"/>
      <c r="B571" s="17" t="s">
        <v>24</v>
      </c>
      <c r="C571" s="17" t="s">
        <v>596</v>
      </c>
      <c r="D571" s="17" t="s">
        <v>556</v>
      </c>
      <c r="E571" s="17" t="s">
        <v>8</v>
      </c>
      <c r="F571" s="17" t="s">
        <v>156</v>
      </c>
      <c r="G571">
        <v>4883</v>
      </c>
      <c r="H571">
        <v>8</v>
      </c>
      <c r="I571" s="19">
        <v>7621816</v>
      </c>
      <c r="J571" s="15">
        <v>952727</v>
      </c>
      <c r="K571" s="17">
        <v>8</v>
      </c>
      <c r="L571" s="17"/>
      <c r="M571" s="17" t="s">
        <v>128</v>
      </c>
      <c r="N571" s="17" t="s">
        <v>157</v>
      </c>
      <c r="O571" s="17" t="s">
        <v>130</v>
      </c>
      <c r="P571" s="17" t="s">
        <v>585</v>
      </c>
      <c r="Q571" s="17" t="s">
        <v>66</v>
      </c>
      <c r="R571" s="17" t="s">
        <v>132</v>
      </c>
      <c r="S571" s="17">
        <v>1</v>
      </c>
      <c r="T571">
        <v>488301</v>
      </c>
      <c r="U571" t="str">
        <f>IFERROR(VLOOKUP(B571,Listas!$A$21:$B$36,2,FALSE),"")</f>
        <v>07</v>
      </c>
      <c r="V571" s="17">
        <v>2</v>
      </c>
      <c r="W571" t="s">
        <v>594</v>
      </c>
      <c r="X571" s="17"/>
      <c r="Y571" s="20">
        <v>44627</v>
      </c>
      <c r="Z571" s="21">
        <v>15</v>
      </c>
      <c r="AA571" s="14">
        <v>44642</v>
      </c>
      <c r="AB571" s="20">
        <v>44593</v>
      </c>
      <c r="AC571" s="21">
        <v>26</v>
      </c>
      <c r="AD571" s="14">
        <v>44619</v>
      </c>
      <c r="AE571" s="20">
        <v>44624</v>
      </c>
      <c r="AF571" s="21">
        <v>20</v>
      </c>
      <c r="AG571" s="14">
        <v>44644</v>
      </c>
      <c r="AH571" s="20">
        <v>44641</v>
      </c>
      <c r="AI571" s="21">
        <v>39</v>
      </c>
      <c r="AJ571" s="14">
        <v>44680</v>
      </c>
      <c r="AK571" s="21">
        <v>7</v>
      </c>
      <c r="AL571" s="14">
        <v>44894</v>
      </c>
      <c r="AM571" s="14">
        <v>44954</v>
      </c>
      <c r="AN571" s="19"/>
      <c r="AO571" s="19"/>
      <c r="AP571" s="19"/>
      <c r="AQ571" s="19"/>
      <c r="AR571" s="19">
        <v>762182</v>
      </c>
      <c r="AS571" s="19"/>
      <c r="AT571" s="19"/>
      <c r="AU571" s="19">
        <v>6859634</v>
      </c>
      <c r="AV571" s="19"/>
      <c r="AW571" s="19"/>
      <c r="AX571" s="19"/>
      <c r="AY571" s="19"/>
      <c r="AZ571" s="15">
        <f t="shared" si="39"/>
        <v>7621816</v>
      </c>
      <c r="BA571" s="15">
        <f t="shared" si="40"/>
        <v>7621816</v>
      </c>
      <c r="BB571" t="str">
        <f t="shared" si="41"/>
        <v>OK</v>
      </c>
      <c r="BC571">
        <f t="shared" si="42"/>
        <v>2</v>
      </c>
      <c r="BE571" s="17"/>
    </row>
    <row r="572" spans="1:57" hidden="1">
      <c r="A572" s="17"/>
      <c r="B572" s="17" t="s">
        <v>24</v>
      </c>
      <c r="C572" s="17" t="s">
        <v>597</v>
      </c>
      <c r="D572" s="17" t="s">
        <v>556</v>
      </c>
      <c r="E572" s="17" t="s">
        <v>8</v>
      </c>
      <c r="F572" s="17" t="s">
        <v>156</v>
      </c>
      <c r="G572">
        <v>4883</v>
      </c>
      <c r="H572">
        <v>8</v>
      </c>
      <c r="I572" s="19">
        <v>7621816</v>
      </c>
      <c r="J572" s="15">
        <v>952727</v>
      </c>
      <c r="K572" s="17">
        <v>8</v>
      </c>
      <c r="L572" s="17"/>
      <c r="M572" s="17" t="s">
        <v>128</v>
      </c>
      <c r="N572" s="17" t="s">
        <v>157</v>
      </c>
      <c r="O572" s="17" t="s">
        <v>130</v>
      </c>
      <c r="P572" s="17" t="s">
        <v>585</v>
      </c>
      <c r="Q572" s="17" t="s">
        <v>66</v>
      </c>
      <c r="R572" s="17" t="s">
        <v>132</v>
      </c>
      <c r="S572" s="17">
        <v>1</v>
      </c>
      <c r="T572">
        <v>488301</v>
      </c>
      <c r="U572" t="str">
        <f>IFERROR(VLOOKUP(B572,Listas!$A$21:$B$36,2,FALSE),"")</f>
        <v>07</v>
      </c>
      <c r="V572" s="17">
        <v>2</v>
      </c>
      <c r="W572" t="s">
        <v>594</v>
      </c>
      <c r="X572" s="17"/>
      <c r="Y572" s="20">
        <v>44627</v>
      </c>
      <c r="Z572" s="21">
        <v>15</v>
      </c>
      <c r="AA572" s="14">
        <v>44642</v>
      </c>
      <c r="AB572" s="20">
        <v>44593</v>
      </c>
      <c r="AC572" s="21">
        <v>26</v>
      </c>
      <c r="AD572" s="14">
        <v>44619</v>
      </c>
      <c r="AE572" s="20">
        <v>44624</v>
      </c>
      <c r="AF572" s="21">
        <v>20</v>
      </c>
      <c r="AG572" s="14">
        <v>44644</v>
      </c>
      <c r="AH572" s="20">
        <v>44641</v>
      </c>
      <c r="AI572" s="21">
        <v>39</v>
      </c>
      <c r="AJ572" s="14">
        <v>44680</v>
      </c>
      <c r="AK572" s="21">
        <v>7</v>
      </c>
      <c r="AL572" s="14">
        <v>44894</v>
      </c>
      <c r="AM572" s="14">
        <v>44954</v>
      </c>
      <c r="AN572" s="19"/>
      <c r="AO572" s="19"/>
      <c r="AP572" s="19"/>
      <c r="AQ572" s="19"/>
      <c r="AR572" s="19">
        <v>762182</v>
      </c>
      <c r="AS572" s="19"/>
      <c r="AT572" s="19"/>
      <c r="AU572" s="19">
        <v>6859634</v>
      </c>
      <c r="AV572" s="19"/>
      <c r="AW572" s="19"/>
      <c r="AX572" s="19"/>
      <c r="AY572" s="19"/>
      <c r="AZ572" s="15">
        <f t="shared" si="39"/>
        <v>7621816</v>
      </c>
      <c r="BA572" s="15">
        <f t="shared" si="40"/>
        <v>7621816</v>
      </c>
      <c r="BB572" t="str">
        <f t="shared" si="41"/>
        <v>OK</v>
      </c>
      <c r="BC572">
        <f t="shared" si="42"/>
        <v>2</v>
      </c>
      <c r="BE572" s="17"/>
    </row>
    <row r="573" spans="1:57" hidden="1">
      <c r="A573" s="17"/>
      <c r="B573" s="17" t="s">
        <v>24</v>
      </c>
      <c r="C573" s="17" t="s">
        <v>598</v>
      </c>
      <c r="D573" s="17" t="s">
        <v>556</v>
      </c>
      <c r="E573" s="17" t="s">
        <v>8</v>
      </c>
      <c r="F573" s="17" t="s">
        <v>156</v>
      </c>
      <c r="G573">
        <v>4883</v>
      </c>
      <c r="H573">
        <v>8</v>
      </c>
      <c r="I573" s="19">
        <v>7621816</v>
      </c>
      <c r="J573" s="15">
        <v>952727</v>
      </c>
      <c r="K573" s="17">
        <v>8</v>
      </c>
      <c r="L573" s="17"/>
      <c r="M573" s="17" t="s">
        <v>128</v>
      </c>
      <c r="N573" s="17" t="s">
        <v>157</v>
      </c>
      <c r="O573" s="17" t="s">
        <v>130</v>
      </c>
      <c r="P573" s="17" t="s">
        <v>585</v>
      </c>
      <c r="Q573" s="17" t="s">
        <v>66</v>
      </c>
      <c r="R573" s="17" t="s">
        <v>132</v>
      </c>
      <c r="S573" s="17">
        <v>1</v>
      </c>
      <c r="T573">
        <v>488301</v>
      </c>
      <c r="U573" t="str">
        <f>IFERROR(VLOOKUP(B573,Listas!$A$21:$B$36,2,FALSE),"")</f>
        <v>07</v>
      </c>
      <c r="V573" s="17">
        <v>2</v>
      </c>
      <c r="W573" t="s">
        <v>594</v>
      </c>
      <c r="X573" s="17"/>
      <c r="Y573" s="20">
        <v>44627</v>
      </c>
      <c r="Z573" s="21">
        <v>15</v>
      </c>
      <c r="AA573" s="14">
        <v>44642</v>
      </c>
      <c r="AB573" s="20">
        <v>44593</v>
      </c>
      <c r="AC573" s="21">
        <v>26</v>
      </c>
      <c r="AD573" s="14">
        <v>44619</v>
      </c>
      <c r="AE573" s="20">
        <v>44624</v>
      </c>
      <c r="AF573" s="21">
        <v>20</v>
      </c>
      <c r="AG573" s="14">
        <v>44644</v>
      </c>
      <c r="AH573" s="20">
        <v>44641</v>
      </c>
      <c r="AI573" s="21">
        <v>39</v>
      </c>
      <c r="AJ573" s="14">
        <v>44680</v>
      </c>
      <c r="AK573" s="21">
        <v>7</v>
      </c>
      <c r="AL573" s="14">
        <v>44894</v>
      </c>
      <c r="AM573" s="14">
        <v>44954</v>
      </c>
      <c r="AN573" s="19"/>
      <c r="AO573" s="19"/>
      <c r="AP573" s="19"/>
      <c r="AQ573" s="19"/>
      <c r="AR573" s="19">
        <v>762182</v>
      </c>
      <c r="AS573" s="19"/>
      <c r="AT573" s="19"/>
      <c r="AU573" s="19">
        <v>6859634</v>
      </c>
      <c r="AV573" s="19"/>
      <c r="AW573" s="19"/>
      <c r="AX573" s="19"/>
      <c r="AY573" s="19"/>
      <c r="AZ573" s="15">
        <f t="shared" si="39"/>
        <v>7621816</v>
      </c>
      <c r="BA573" s="15">
        <f t="shared" si="40"/>
        <v>7621816</v>
      </c>
      <c r="BB573" t="str">
        <f t="shared" si="41"/>
        <v>OK</v>
      </c>
      <c r="BC573">
        <f t="shared" si="42"/>
        <v>2</v>
      </c>
      <c r="BE573" s="17"/>
    </row>
    <row r="574" spans="1:57" hidden="1">
      <c r="A574" s="17"/>
      <c r="B574" s="17" t="s">
        <v>24</v>
      </c>
      <c r="C574" s="17" t="s">
        <v>599</v>
      </c>
      <c r="D574" s="17" t="s">
        <v>556</v>
      </c>
      <c r="E574" s="17" t="s">
        <v>8</v>
      </c>
      <c r="F574" s="17" t="s">
        <v>156</v>
      </c>
      <c r="G574">
        <v>4883</v>
      </c>
      <c r="H574">
        <v>8</v>
      </c>
      <c r="I574" s="19">
        <v>7621816</v>
      </c>
      <c r="J574" s="15">
        <v>952727</v>
      </c>
      <c r="K574" s="17">
        <v>8</v>
      </c>
      <c r="L574" s="17"/>
      <c r="M574" s="17" t="s">
        <v>128</v>
      </c>
      <c r="N574" s="17" t="s">
        <v>157</v>
      </c>
      <c r="O574" s="17" t="s">
        <v>130</v>
      </c>
      <c r="P574" s="17" t="s">
        <v>585</v>
      </c>
      <c r="Q574" s="17" t="s">
        <v>66</v>
      </c>
      <c r="R574" s="17" t="s">
        <v>132</v>
      </c>
      <c r="S574" s="17">
        <v>1</v>
      </c>
      <c r="T574">
        <v>488301</v>
      </c>
      <c r="U574" t="str">
        <f>IFERROR(VLOOKUP(B574,Listas!$A$21:$B$36,2,FALSE),"")</f>
        <v>07</v>
      </c>
      <c r="V574" s="17">
        <v>2</v>
      </c>
      <c r="W574" t="s">
        <v>594</v>
      </c>
      <c r="X574" s="17"/>
      <c r="Y574" s="20">
        <v>44627</v>
      </c>
      <c r="Z574" s="21">
        <v>15</v>
      </c>
      <c r="AA574" s="14">
        <v>44642</v>
      </c>
      <c r="AB574" s="20">
        <v>44593</v>
      </c>
      <c r="AC574" s="21">
        <v>26</v>
      </c>
      <c r="AD574" s="14">
        <v>44619</v>
      </c>
      <c r="AE574" s="20">
        <v>44624</v>
      </c>
      <c r="AF574" s="21">
        <v>20</v>
      </c>
      <c r="AG574" s="14">
        <v>44644</v>
      </c>
      <c r="AH574" s="20">
        <v>44641</v>
      </c>
      <c r="AI574" s="21">
        <v>39</v>
      </c>
      <c r="AJ574" s="14">
        <v>44680</v>
      </c>
      <c r="AK574" s="21">
        <v>7</v>
      </c>
      <c r="AL574" s="14">
        <v>44894</v>
      </c>
      <c r="AM574" s="14">
        <v>44954</v>
      </c>
      <c r="AN574" s="19"/>
      <c r="AO574" s="19"/>
      <c r="AP574" s="19"/>
      <c r="AQ574" s="19"/>
      <c r="AR574" s="19">
        <v>762182</v>
      </c>
      <c r="AS574" s="19"/>
      <c r="AT574" s="19"/>
      <c r="AU574" s="19">
        <v>6859634</v>
      </c>
      <c r="AV574" s="19"/>
      <c r="AW574" s="19"/>
      <c r="AX574" s="19"/>
      <c r="AY574" s="19"/>
      <c r="AZ574" s="15">
        <f t="shared" si="39"/>
        <v>7621816</v>
      </c>
      <c r="BA574" s="15">
        <f t="shared" si="40"/>
        <v>7621816</v>
      </c>
      <c r="BB574" t="str">
        <f t="shared" si="41"/>
        <v>OK</v>
      </c>
      <c r="BC574">
        <f t="shared" si="42"/>
        <v>2</v>
      </c>
      <c r="BE574" s="17"/>
    </row>
    <row r="575" spans="1:57" hidden="1">
      <c r="A575" s="17"/>
      <c r="B575" s="17" t="s">
        <v>24</v>
      </c>
      <c r="C575" s="17" t="s">
        <v>600</v>
      </c>
      <c r="D575" s="17" t="s">
        <v>556</v>
      </c>
      <c r="E575" s="17" t="s">
        <v>8</v>
      </c>
      <c r="F575" s="17" t="s">
        <v>156</v>
      </c>
      <c r="G575">
        <v>4883</v>
      </c>
      <c r="H575">
        <v>8</v>
      </c>
      <c r="I575" s="19">
        <v>7621816</v>
      </c>
      <c r="J575" s="15">
        <v>952727</v>
      </c>
      <c r="K575" s="17">
        <v>8</v>
      </c>
      <c r="L575" s="17"/>
      <c r="M575" s="17" t="s">
        <v>128</v>
      </c>
      <c r="N575" s="17" t="s">
        <v>157</v>
      </c>
      <c r="O575" s="17" t="s">
        <v>130</v>
      </c>
      <c r="P575" s="17" t="s">
        <v>585</v>
      </c>
      <c r="Q575" s="17" t="s">
        <v>66</v>
      </c>
      <c r="R575" s="17" t="s">
        <v>132</v>
      </c>
      <c r="S575" s="17">
        <v>1</v>
      </c>
      <c r="T575">
        <v>488301</v>
      </c>
      <c r="U575" t="str">
        <f>IFERROR(VLOOKUP(B575,Listas!$A$21:$B$36,2,FALSE),"")</f>
        <v>07</v>
      </c>
      <c r="V575" s="17">
        <v>2</v>
      </c>
      <c r="W575" t="s">
        <v>594</v>
      </c>
      <c r="X575" s="17"/>
      <c r="Y575" s="20">
        <v>44627</v>
      </c>
      <c r="Z575" s="21">
        <v>15</v>
      </c>
      <c r="AA575" s="14">
        <v>44642</v>
      </c>
      <c r="AB575" s="20">
        <v>44593</v>
      </c>
      <c r="AC575" s="21">
        <v>26</v>
      </c>
      <c r="AD575" s="14">
        <v>44619</v>
      </c>
      <c r="AE575" s="20">
        <v>44624</v>
      </c>
      <c r="AF575" s="21">
        <v>20</v>
      </c>
      <c r="AG575" s="14">
        <v>44644</v>
      </c>
      <c r="AH575" s="20">
        <v>44641</v>
      </c>
      <c r="AI575" s="21">
        <v>39</v>
      </c>
      <c r="AJ575" s="14">
        <v>44680</v>
      </c>
      <c r="AK575" s="21">
        <v>7</v>
      </c>
      <c r="AL575" s="14">
        <v>44894</v>
      </c>
      <c r="AM575" s="14">
        <v>44954</v>
      </c>
      <c r="AN575" s="19"/>
      <c r="AO575" s="19"/>
      <c r="AP575" s="19"/>
      <c r="AQ575" s="19"/>
      <c r="AR575" s="19">
        <v>762182</v>
      </c>
      <c r="AS575" s="19"/>
      <c r="AT575" s="19"/>
      <c r="AU575" s="19">
        <v>6859634</v>
      </c>
      <c r="AV575" s="19"/>
      <c r="AW575" s="19"/>
      <c r="AX575" s="19"/>
      <c r="AY575" s="19"/>
      <c r="AZ575" s="15">
        <f t="shared" si="39"/>
        <v>7621816</v>
      </c>
      <c r="BA575" s="15">
        <f t="shared" si="40"/>
        <v>7621816</v>
      </c>
      <c r="BB575" t="str">
        <f t="shared" si="41"/>
        <v>OK</v>
      </c>
      <c r="BC575">
        <f t="shared" si="42"/>
        <v>2</v>
      </c>
      <c r="BE575" s="17"/>
    </row>
    <row r="576" spans="1:57" hidden="1">
      <c r="A576" s="17"/>
      <c r="B576" s="17" t="s">
        <v>24</v>
      </c>
      <c r="C576" s="17" t="s">
        <v>601</v>
      </c>
      <c r="D576" s="17" t="s">
        <v>568</v>
      </c>
      <c r="E576" s="17" t="s">
        <v>8</v>
      </c>
      <c r="F576" s="17" t="s">
        <v>156</v>
      </c>
      <c r="G576">
        <v>4883</v>
      </c>
      <c r="H576">
        <v>7</v>
      </c>
      <c r="I576" s="19">
        <v>6669089</v>
      </c>
      <c r="J576" s="15">
        <v>952727</v>
      </c>
      <c r="K576" s="17">
        <v>7</v>
      </c>
      <c r="L576" s="17"/>
      <c r="M576" s="17" t="s">
        <v>128</v>
      </c>
      <c r="N576" s="17" t="s">
        <v>157</v>
      </c>
      <c r="O576" s="17" t="s">
        <v>130</v>
      </c>
      <c r="P576" s="17" t="s">
        <v>585</v>
      </c>
      <c r="Q576" s="17" t="s">
        <v>66</v>
      </c>
      <c r="R576" s="17" t="s">
        <v>132</v>
      </c>
      <c r="S576" s="17">
        <v>1</v>
      </c>
      <c r="T576">
        <v>488301</v>
      </c>
      <c r="U576" t="str">
        <f>IFERROR(VLOOKUP(B576,Listas!$A$21:$B$36,2,FALSE),"")</f>
        <v>07</v>
      </c>
      <c r="V576" s="17">
        <v>3</v>
      </c>
      <c r="W576" t="s">
        <v>602</v>
      </c>
      <c r="X576" s="17"/>
      <c r="Y576" s="20">
        <v>44627</v>
      </c>
      <c r="Z576" s="21">
        <v>15</v>
      </c>
      <c r="AA576" s="14">
        <v>44642</v>
      </c>
      <c r="AB576" s="20">
        <v>44593</v>
      </c>
      <c r="AC576" s="21">
        <v>26</v>
      </c>
      <c r="AD576" s="14">
        <v>44619</v>
      </c>
      <c r="AE576" s="20">
        <v>44624</v>
      </c>
      <c r="AF576" s="21">
        <v>20</v>
      </c>
      <c r="AG576" s="14">
        <v>44644</v>
      </c>
      <c r="AH576" s="20">
        <v>44641</v>
      </c>
      <c r="AI576" s="21">
        <v>39</v>
      </c>
      <c r="AJ576" s="14">
        <v>44680</v>
      </c>
      <c r="AK576" s="21">
        <v>7</v>
      </c>
      <c r="AL576" s="14">
        <v>44894</v>
      </c>
      <c r="AM576" s="14">
        <v>44954</v>
      </c>
      <c r="AN576" s="19"/>
      <c r="AO576" s="19"/>
      <c r="AP576" s="19"/>
      <c r="AQ576" s="19"/>
      <c r="AR576" s="19">
        <v>666909</v>
      </c>
      <c r="AS576" s="19"/>
      <c r="AT576" s="19"/>
      <c r="AU576" s="19">
        <v>6002180</v>
      </c>
      <c r="AV576" s="19"/>
      <c r="AW576" s="19"/>
      <c r="AX576" s="19"/>
      <c r="AY576" s="19"/>
      <c r="AZ576" s="15">
        <f t="shared" si="39"/>
        <v>6669089</v>
      </c>
      <c r="BA576" s="15">
        <f t="shared" si="40"/>
        <v>6669089</v>
      </c>
      <c r="BB576" t="str">
        <f t="shared" si="41"/>
        <v>OK</v>
      </c>
      <c r="BC576">
        <f t="shared" si="42"/>
        <v>2</v>
      </c>
      <c r="BE576" s="17"/>
    </row>
    <row r="577" spans="1:57" hidden="1">
      <c r="A577" s="17"/>
      <c r="B577" s="17" t="s">
        <v>24</v>
      </c>
      <c r="C577" s="17" t="s">
        <v>603</v>
      </c>
      <c r="D577" s="17" t="s">
        <v>568</v>
      </c>
      <c r="E577" s="17" t="s">
        <v>8</v>
      </c>
      <c r="F577" s="17" t="s">
        <v>156</v>
      </c>
      <c r="G577">
        <v>4883</v>
      </c>
      <c r="H577">
        <v>8</v>
      </c>
      <c r="I577" s="19">
        <v>7621816</v>
      </c>
      <c r="J577" s="15">
        <v>952727</v>
      </c>
      <c r="K577" s="17">
        <v>8</v>
      </c>
      <c r="L577" s="17"/>
      <c r="M577" s="17" t="s">
        <v>128</v>
      </c>
      <c r="N577" s="17" t="s">
        <v>157</v>
      </c>
      <c r="O577" s="17" t="s">
        <v>130</v>
      </c>
      <c r="P577" s="17" t="s">
        <v>585</v>
      </c>
      <c r="Q577" s="17" t="s">
        <v>66</v>
      </c>
      <c r="R577" s="17" t="s">
        <v>132</v>
      </c>
      <c r="S577" s="17">
        <v>1</v>
      </c>
      <c r="T577">
        <v>488301</v>
      </c>
      <c r="U577" t="str">
        <f>IFERROR(VLOOKUP(B577,Listas!$A$21:$B$36,2,FALSE),"")</f>
        <v>07</v>
      </c>
      <c r="V577" s="17">
        <v>3</v>
      </c>
      <c r="W577" t="s">
        <v>602</v>
      </c>
      <c r="X577" s="17"/>
      <c r="Y577" s="20">
        <v>44627</v>
      </c>
      <c r="Z577" s="21">
        <v>15</v>
      </c>
      <c r="AA577" s="14">
        <v>44642</v>
      </c>
      <c r="AB577" s="20">
        <v>44593</v>
      </c>
      <c r="AC577" s="21">
        <v>26</v>
      </c>
      <c r="AD577" s="14">
        <v>44619</v>
      </c>
      <c r="AE577" s="20">
        <v>44624</v>
      </c>
      <c r="AF577" s="21">
        <v>20</v>
      </c>
      <c r="AG577" s="14">
        <v>44644</v>
      </c>
      <c r="AH577" s="20">
        <v>44641</v>
      </c>
      <c r="AI577" s="21">
        <v>39</v>
      </c>
      <c r="AJ577" s="14">
        <v>44680</v>
      </c>
      <c r="AK577" s="21">
        <v>7</v>
      </c>
      <c r="AL577" s="14">
        <v>44894</v>
      </c>
      <c r="AM577" s="14">
        <v>44954</v>
      </c>
      <c r="AN577" s="19"/>
      <c r="AO577" s="19"/>
      <c r="AP577" s="19"/>
      <c r="AQ577" s="19"/>
      <c r="AR577" s="19">
        <v>762182</v>
      </c>
      <c r="AS577" s="19"/>
      <c r="AT577" s="19"/>
      <c r="AU577" s="19">
        <v>6859634</v>
      </c>
      <c r="AV577" s="19"/>
      <c r="AW577" s="19"/>
      <c r="AX577" s="19"/>
      <c r="AY577" s="19"/>
      <c r="AZ577" s="15">
        <f t="shared" si="39"/>
        <v>7621816</v>
      </c>
      <c r="BA577" s="15">
        <f t="shared" si="40"/>
        <v>7621816</v>
      </c>
      <c r="BB577" t="str">
        <f t="shared" si="41"/>
        <v>OK</v>
      </c>
      <c r="BC577">
        <f t="shared" si="42"/>
        <v>2</v>
      </c>
      <c r="BE577" s="17"/>
    </row>
    <row r="578" spans="1:57" hidden="1">
      <c r="A578" s="17"/>
      <c r="B578" s="17" t="s">
        <v>24</v>
      </c>
      <c r="C578" s="17" t="s">
        <v>604</v>
      </c>
      <c r="D578" s="17" t="s">
        <v>568</v>
      </c>
      <c r="E578" s="17" t="s">
        <v>8</v>
      </c>
      <c r="F578" s="17" t="s">
        <v>156</v>
      </c>
      <c r="G578">
        <v>4883</v>
      </c>
      <c r="H578">
        <v>7</v>
      </c>
      <c r="I578" s="19">
        <v>6669089</v>
      </c>
      <c r="J578" s="15">
        <v>952727</v>
      </c>
      <c r="K578" s="17">
        <v>7</v>
      </c>
      <c r="L578" s="17"/>
      <c r="M578" s="17" t="s">
        <v>128</v>
      </c>
      <c r="N578" s="17" t="s">
        <v>157</v>
      </c>
      <c r="O578" s="17" t="s">
        <v>130</v>
      </c>
      <c r="P578" s="17" t="s">
        <v>585</v>
      </c>
      <c r="Q578" s="17" t="s">
        <v>66</v>
      </c>
      <c r="R578" s="17" t="s">
        <v>132</v>
      </c>
      <c r="S578" s="17">
        <v>1</v>
      </c>
      <c r="T578">
        <v>488301</v>
      </c>
      <c r="U578" t="str">
        <f>IFERROR(VLOOKUP(B578,Listas!$A$21:$B$36,2,FALSE),"")</f>
        <v>07</v>
      </c>
      <c r="V578" s="17">
        <v>3</v>
      </c>
      <c r="W578" t="s">
        <v>602</v>
      </c>
      <c r="X578" s="17"/>
      <c r="Y578" s="20">
        <v>44627</v>
      </c>
      <c r="Z578" s="21">
        <v>15</v>
      </c>
      <c r="AA578" s="14">
        <v>44642</v>
      </c>
      <c r="AB578" s="20">
        <v>44593</v>
      </c>
      <c r="AC578" s="21">
        <v>26</v>
      </c>
      <c r="AD578" s="14">
        <v>44619</v>
      </c>
      <c r="AE578" s="20">
        <v>44624</v>
      </c>
      <c r="AF578" s="21">
        <v>20</v>
      </c>
      <c r="AG578" s="14">
        <v>44644</v>
      </c>
      <c r="AH578" s="20">
        <v>44641</v>
      </c>
      <c r="AI578" s="21">
        <v>39</v>
      </c>
      <c r="AJ578" s="14">
        <v>44680</v>
      </c>
      <c r="AK578" s="21">
        <v>7</v>
      </c>
      <c r="AL578" s="14">
        <v>44894</v>
      </c>
      <c r="AM578" s="14">
        <v>44954</v>
      </c>
      <c r="AN578" s="19"/>
      <c r="AO578" s="19"/>
      <c r="AP578" s="19"/>
      <c r="AQ578" s="19"/>
      <c r="AR578" s="19">
        <v>666909</v>
      </c>
      <c r="AS578" s="19"/>
      <c r="AT578" s="19"/>
      <c r="AU578" s="19">
        <v>6002180</v>
      </c>
      <c r="AV578" s="19"/>
      <c r="AW578" s="19"/>
      <c r="AX578" s="19"/>
      <c r="AY578" s="19"/>
      <c r="AZ578" s="15">
        <f t="shared" ref="AZ578:AZ641" si="43">IF((SUM(AN578:AY578)=0),"---",(SUM(AN578:AY578)))</f>
        <v>6669089</v>
      </c>
      <c r="BA578" s="15">
        <f t="shared" ref="BA578:BA641" si="44">I578</f>
        <v>6669089</v>
      </c>
      <c r="BB578" t="str">
        <f t="shared" ref="BB578:BB641" si="45">IF(OR(BA578="---",AZ578="---"),"---",IF(BA578-AZ578=0,"OK","REVISAR"))</f>
        <v>OK</v>
      </c>
      <c r="BC578">
        <f t="shared" ref="BC578:BC641" si="46">COUNT(AN578:AY578)</f>
        <v>2</v>
      </c>
      <c r="BE578" s="17"/>
    </row>
    <row r="579" spans="1:57" hidden="1">
      <c r="A579" s="17"/>
      <c r="B579" s="17" t="s">
        <v>24</v>
      </c>
      <c r="C579" s="17" t="s">
        <v>605</v>
      </c>
      <c r="D579" s="17" t="s">
        <v>568</v>
      </c>
      <c r="E579" s="17" t="s">
        <v>8</v>
      </c>
      <c r="F579" s="17" t="s">
        <v>156</v>
      </c>
      <c r="G579">
        <v>4883</v>
      </c>
      <c r="H579">
        <v>25</v>
      </c>
      <c r="I579" s="19">
        <v>23818175</v>
      </c>
      <c r="J579" s="15">
        <v>952727</v>
      </c>
      <c r="K579" s="17">
        <v>25</v>
      </c>
      <c r="L579" s="17"/>
      <c r="M579" s="17" t="s">
        <v>128</v>
      </c>
      <c r="N579" s="17" t="s">
        <v>157</v>
      </c>
      <c r="O579" s="17" t="s">
        <v>130</v>
      </c>
      <c r="P579" s="17" t="s">
        <v>585</v>
      </c>
      <c r="Q579" s="17" t="s">
        <v>66</v>
      </c>
      <c r="R579" s="17" t="s">
        <v>132</v>
      </c>
      <c r="S579" s="17">
        <v>1</v>
      </c>
      <c r="T579">
        <v>488301</v>
      </c>
      <c r="U579" t="str">
        <f>IFERROR(VLOOKUP(B579,Listas!$A$21:$B$36,2,FALSE),"")</f>
        <v>07</v>
      </c>
      <c r="V579" s="17">
        <v>3</v>
      </c>
      <c r="W579" t="s">
        <v>602</v>
      </c>
      <c r="X579" s="17"/>
      <c r="Y579" s="20">
        <v>44627</v>
      </c>
      <c r="Z579" s="21">
        <v>15</v>
      </c>
      <c r="AA579" s="14">
        <v>44642</v>
      </c>
      <c r="AB579" s="20">
        <v>44593</v>
      </c>
      <c r="AC579" s="21">
        <v>26</v>
      </c>
      <c r="AD579" s="14">
        <v>44619</v>
      </c>
      <c r="AE579" s="20">
        <v>44624</v>
      </c>
      <c r="AF579" s="21">
        <v>20</v>
      </c>
      <c r="AG579" s="14">
        <v>44644</v>
      </c>
      <c r="AH579" s="20">
        <v>44641</v>
      </c>
      <c r="AI579" s="21">
        <v>39</v>
      </c>
      <c r="AJ579" s="14">
        <v>44680</v>
      </c>
      <c r="AK579" s="21">
        <v>7</v>
      </c>
      <c r="AL579" s="14">
        <v>44894</v>
      </c>
      <c r="AM579" s="14">
        <v>44954</v>
      </c>
      <c r="AN579" s="19"/>
      <c r="AO579" s="19"/>
      <c r="AP579" s="19"/>
      <c r="AQ579" s="19"/>
      <c r="AR579" s="19">
        <v>2381818</v>
      </c>
      <c r="AS579" s="19"/>
      <c r="AT579" s="19"/>
      <c r="AU579" s="19">
        <v>21436357</v>
      </c>
      <c r="AV579" s="19"/>
      <c r="AW579" s="19"/>
      <c r="AX579" s="19"/>
      <c r="AY579" s="19"/>
      <c r="AZ579" s="15">
        <f t="shared" si="43"/>
        <v>23818175</v>
      </c>
      <c r="BA579" s="15">
        <f t="shared" si="44"/>
        <v>23818175</v>
      </c>
      <c r="BB579" t="str">
        <f t="shared" si="45"/>
        <v>OK</v>
      </c>
      <c r="BC579">
        <f t="shared" si="46"/>
        <v>2</v>
      </c>
      <c r="BE579" s="17"/>
    </row>
    <row r="580" spans="1:57" hidden="1">
      <c r="A580" s="17"/>
      <c r="B580" s="17" t="s">
        <v>24</v>
      </c>
      <c r="C580" s="17" t="s">
        <v>606</v>
      </c>
      <c r="D580" s="17" t="s">
        <v>568</v>
      </c>
      <c r="E580" s="17" t="s">
        <v>8</v>
      </c>
      <c r="F580" s="17" t="s">
        <v>156</v>
      </c>
      <c r="G580">
        <v>4883</v>
      </c>
      <c r="H580">
        <v>7</v>
      </c>
      <c r="I580" s="19">
        <v>6669089</v>
      </c>
      <c r="J580" s="15">
        <v>952727</v>
      </c>
      <c r="K580" s="17">
        <v>7</v>
      </c>
      <c r="L580" s="17"/>
      <c r="M580" s="17" t="s">
        <v>128</v>
      </c>
      <c r="N580" s="17" t="s">
        <v>157</v>
      </c>
      <c r="O580" s="17" t="s">
        <v>130</v>
      </c>
      <c r="P580" s="17" t="s">
        <v>585</v>
      </c>
      <c r="Q580" s="17" t="s">
        <v>66</v>
      </c>
      <c r="R580" s="17" t="s">
        <v>132</v>
      </c>
      <c r="S580" s="17">
        <v>1</v>
      </c>
      <c r="T580">
        <v>488301</v>
      </c>
      <c r="U580" t="str">
        <f>IFERROR(VLOOKUP(B580,Listas!$A$21:$B$36,2,FALSE),"")</f>
        <v>07</v>
      </c>
      <c r="V580" s="17">
        <v>3</v>
      </c>
      <c r="W580" t="s">
        <v>602</v>
      </c>
      <c r="X580" s="17"/>
      <c r="Y580" s="20">
        <v>44627</v>
      </c>
      <c r="Z580" s="21">
        <v>15</v>
      </c>
      <c r="AA580" s="14">
        <v>44642</v>
      </c>
      <c r="AB580" s="20">
        <v>44593</v>
      </c>
      <c r="AC580" s="21">
        <v>26</v>
      </c>
      <c r="AD580" s="14">
        <v>44619</v>
      </c>
      <c r="AE580" s="20">
        <v>44624</v>
      </c>
      <c r="AF580" s="21">
        <v>20</v>
      </c>
      <c r="AG580" s="14">
        <v>44644</v>
      </c>
      <c r="AH580" s="20">
        <v>44641</v>
      </c>
      <c r="AI580" s="21">
        <v>39</v>
      </c>
      <c r="AJ580" s="14">
        <v>44680</v>
      </c>
      <c r="AK580" s="21">
        <v>7</v>
      </c>
      <c r="AL580" s="14">
        <v>44894</v>
      </c>
      <c r="AM580" s="14">
        <v>44954</v>
      </c>
      <c r="AN580" s="19"/>
      <c r="AO580" s="19"/>
      <c r="AP580" s="19"/>
      <c r="AQ580" s="19"/>
      <c r="AR580" s="19">
        <v>666909</v>
      </c>
      <c r="AS580" s="19"/>
      <c r="AT580" s="19"/>
      <c r="AU580" s="19">
        <v>6002180</v>
      </c>
      <c r="AV580" s="19"/>
      <c r="AW580" s="19"/>
      <c r="AX580" s="19"/>
      <c r="AY580" s="19"/>
      <c r="AZ580" s="15">
        <f t="shared" si="43"/>
        <v>6669089</v>
      </c>
      <c r="BA580" s="15">
        <f t="shared" si="44"/>
        <v>6669089</v>
      </c>
      <c r="BB580" t="str">
        <f t="shared" si="45"/>
        <v>OK</v>
      </c>
      <c r="BC580">
        <f t="shared" si="46"/>
        <v>2</v>
      </c>
      <c r="BE580" s="17"/>
    </row>
    <row r="581" spans="1:57" hidden="1">
      <c r="A581" s="17"/>
      <c r="B581" s="17" t="s">
        <v>24</v>
      </c>
      <c r="C581" s="17" t="s">
        <v>607</v>
      </c>
      <c r="D581" s="17" t="s">
        <v>568</v>
      </c>
      <c r="E581" s="17" t="s">
        <v>8</v>
      </c>
      <c r="F581" s="17" t="s">
        <v>156</v>
      </c>
      <c r="G581">
        <v>4883</v>
      </c>
      <c r="H581">
        <v>8</v>
      </c>
      <c r="I581" s="19">
        <v>7621816</v>
      </c>
      <c r="J581" s="15">
        <v>952727</v>
      </c>
      <c r="K581" s="17">
        <v>8</v>
      </c>
      <c r="L581" s="17"/>
      <c r="M581" s="17" t="s">
        <v>128</v>
      </c>
      <c r="N581" s="17" t="s">
        <v>157</v>
      </c>
      <c r="O581" s="17" t="s">
        <v>130</v>
      </c>
      <c r="P581" s="17" t="s">
        <v>585</v>
      </c>
      <c r="Q581" s="17" t="s">
        <v>66</v>
      </c>
      <c r="R581" s="17" t="s">
        <v>132</v>
      </c>
      <c r="S581" s="17">
        <v>1</v>
      </c>
      <c r="T581">
        <v>488301</v>
      </c>
      <c r="U581" t="str">
        <f>IFERROR(VLOOKUP(B581,Listas!$A$21:$B$36,2,FALSE),"")</f>
        <v>07</v>
      </c>
      <c r="V581" s="17">
        <v>3</v>
      </c>
      <c r="W581" t="s">
        <v>602</v>
      </c>
      <c r="X581" s="17"/>
      <c r="Y581" s="20">
        <v>44627</v>
      </c>
      <c r="Z581" s="21">
        <v>15</v>
      </c>
      <c r="AA581" s="14">
        <v>44642</v>
      </c>
      <c r="AB581" s="20">
        <v>44593</v>
      </c>
      <c r="AC581" s="21">
        <v>26</v>
      </c>
      <c r="AD581" s="14">
        <v>44619</v>
      </c>
      <c r="AE581" s="20">
        <v>44624</v>
      </c>
      <c r="AF581" s="21">
        <v>20</v>
      </c>
      <c r="AG581" s="14">
        <v>44644</v>
      </c>
      <c r="AH581" s="20">
        <v>44641</v>
      </c>
      <c r="AI581" s="21">
        <v>39</v>
      </c>
      <c r="AJ581" s="14">
        <v>44680</v>
      </c>
      <c r="AK581" s="21">
        <v>7</v>
      </c>
      <c r="AL581" s="14">
        <v>44894</v>
      </c>
      <c r="AM581" s="14">
        <v>44954</v>
      </c>
      <c r="AN581" s="19"/>
      <c r="AO581" s="19"/>
      <c r="AP581" s="19"/>
      <c r="AQ581" s="19"/>
      <c r="AR581" s="19">
        <v>762182</v>
      </c>
      <c r="AS581" s="19"/>
      <c r="AT581" s="19"/>
      <c r="AU581" s="19">
        <v>6859634</v>
      </c>
      <c r="AV581" s="19"/>
      <c r="AW581" s="19"/>
      <c r="AX581" s="19"/>
      <c r="AY581" s="19"/>
      <c r="AZ581" s="15">
        <f t="shared" si="43"/>
        <v>7621816</v>
      </c>
      <c r="BA581" s="15">
        <f t="shared" si="44"/>
        <v>7621816</v>
      </c>
      <c r="BB581" t="str">
        <f t="shared" si="45"/>
        <v>OK</v>
      </c>
      <c r="BC581">
        <f t="shared" si="46"/>
        <v>2</v>
      </c>
      <c r="BE581" s="17"/>
    </row>
    <row r="582" spans="1:57" hidden="1">
      <c r="A582" s="17"/>
      <c r="B582" s="17" t="s">
        <v>24</v>
      </c>
      <c r="C582" s="17" t="s">
        <v>608</v>
      </c>
      <c r="D582" s="17" t="s">
        <v>568</v>
      </c>
      <c r="E582" s="17" t="s">
        <v>8</v>
      </c>
      <c r="F582" s="17" t="s">
        <v>156</v>
      </c>
      <c r="G582">
        <v>4883</v>
      </c>
      <c r="H582">
        <v>8</v>
      </c>
      <c r="I582" s="19">
        <v>7621816</v>
      </c>
      <c r="J582" s="15">
        <v>952727</v>
      </c>
      <c r="K582" s="17">
        <v>8</v>
      </c>
      <c r="L582" s="17"/>
      <c r="M582" s="17" t="s">
        <v>128</v>
      </c>
      <c r="N582" s="17" t="s">
        <v>157</v>
      </c>
      <c r="O582" s="17" t="s">
        <v>130</v>
      </c>
      <c r="P582" s="17" t="s">
        <v>585</v>
      </c>
      <c r="Q582" s="17" t="s">
        <v>66</v>
      </c>
      <c r="R582" s="17" t="s">
        <v>132</v>
      </c>
      <c r="S582" s="17">
        <v>1</v>
      </c>
      <c r="T582">
        <v>488301</v>
      </c>
      <c r="U582" t="str">
        <f>IFERROR(VLOOKUP(B582,Listas!$A$21:$B$36,2,FALSE),"")</f>
        <v>07</v>
      </c>
      <c r="V582" s="17">
        <v>3</v>
      </c>
      <c r="W582" t="s">
        <v>602</v>
      </c>
      <c r="X582" s="17"/>
      <c r="Y582" s="20">
        <v>44627</v>
      </c>
      <c r="Z582" s="21">
        <v>15</v>
      </c>
      <c r="AA582" s="14">
        <v>44642</v>
      </c>
      <c r="AB582" s="20">
        <v>44593</v>
      </c>
      <c r="AC582" s="21">
        <v>26</v>
      </c>
      <c r="AD582" s="14">
        <v>44619</v>
      </c>
      <c r="AE582" s="20">
        <v>44624</v>
      </c>
      <c r="AF582" s="21">
        <v>20</v>
      </c>
      <c r="AG582" s="14">
        <v>44644</v>
      </c>
      <c r="AH582" s="20">
        <v>44641</v>
      </c>
      <c r="AI582" s="21">
        <v>39</v>
      </c>
      <c r="AJ582" s="14">
        <v>44680</v>
      </c>
      <c r="AK582" s="21">
        <v>7</v>
      </c>
      <c r="AL582" s="14">
        <v>44894</v>
      </c>
      <c r="AM582" s="14">
        <v>44954</v>
      </c>
      <c r="AN582" s="19"/>
      <c r="AO582" s="19"/>
      <c r="AP582" s="19"/>
      <c r="AQ582" s="19"/>
      <c r="AR582" s="19">
        <v>762182</v>
      </c>
      <c r="AS582" s="19"/>
      <c r="AT582" s="19"/>
      <c r="AU582" s="19">
        <v>6859634</v>
      </c>
      <c r="AV582" s="19"/>
      <c r="AW582" s="19"/>
      <c r="AX582" s="19"/>
      <c r="AY582" s="19"/>
      <c r="AZ582" s="15">
        <f t="shared" si="43"/>
        <v>7621816</v>
      </c>
      <c r="BA582" s="15">
        <f t="shared" si="44"/>
        <v>7621816</v>
      </c>
      <c r="BB582" t="str">
        <f t="shared" si="45"/>
        <v>OK</v>
      </c>
      <c r="BC582">
        <f t="shared" si="46"/>
        <v>2</v>
      </c>
      <c r="BE582" s="17"/>
    </row>
    <row r="583" spans="1:57" hidden="1">
      <c r="A583" s="17"/>
      <c r="B583" s="17" t="s">
        <v>24</v>
      </c>
      <c r="C583" s="17" t="s">
        <v>609</v>
      </c>
      <c r="D583" s="17" t="s">
        <v>570</v>
      </c>
      <c r="E583" s="17" t="s">
        <v>8</v>
      </c>
      <c r="F583" s="17" t="s">
        <v>156</v>
      </c>
      <c r="G583">
        <v>4883</v>
      </c>
      <c r="H583">
        <v>7</v>
      </c>
      <c r="I583" s="19">
        <v>6669089</v>
      </c>
      <c r="J583" s="15">
        <v>952727</v>
      </c>
      <c r="K583" s="17">
        <v>7</v>
      </c>
      <c r="L583" s="17"/>
      <c r="M583" s="17" t="s">
        <v>128</v>
      </c>
      <c r="N583" s="17" t="s">
        <v>157</v>
      </c>
      <c r="O583" s="17" t="s">
        <v>130</v>
      </c>
      <c r="P583" s="17" t="s">
        <v>585</v>
      </c>
      <c r="Q583" s="17" t="s">
        <v>66</v>
      </c>
      <c r="R583" s="17" t="s">
        <v>132</v>
      </c>
      <c r="S583" s="17">
        <v>1</v>
      </c>
      <c r="T583">
        <v>488301</v>
      </c>
      <c r="U583" t="str">
        <f>IFERROR(VLOOKUP(B583,Listas!$A$21:$B$36,2,FALSE),"")</f>
        <v>07</v>
      </c>
      <c r="V583" s="17">
        <v>4</v>
      </c>
      <c r="W583" t="s">
        <v>610</v>
      </c>
      <c r="X583" s="17"/>
      <c r="Y583" s="20">
        <v>44627</v>
      </c>
      <c r="Z583" s="21">
        <v>15</v>
      </c>
      <c r="AA583" s="14">
        <v>44642</v>
      </c>
      <c r="AB583" s="20">
        <v>44593</v>
      </c>
      <c r="AC583" s="21">
        <v>26</v>
      </c>
      <c r="AD583" s="14">
        <v>44619</v>
      </c>
      <c r="AE583" s="20">
        <v>44624</v>
      </c>
      <c r="AF583" s="21">
        <v>20</v>
      </c>
      <c r="AG583" s="14">
        <v>44644</v>
      </c>
      <c r="AH583" s="20">
        <v>44641</v>
      </c>
      <c r="AI583" s="21">
        <v>39</v>
      </c>
      <c r="AJ583" s="14">
        <v>44680</v>
      </c>
      <c r="AK583" s="21">
        <v>7</v>
      </c>
      <c r="AL583" s="14">
        <v>44894</v>
      </c>
      <c r="AM583" s="14">
        <v>44954</v>
      </c>
      <c r="AN583" s="19"/>
      <c r="AO583" s="19"/>
      <c r="AP583" s="19"/>
      <c r="AQ583" s="19"/>
      <c r="AR583" s="19">
        <v>666909</v>
      </c>
      <c r="AS583" s="19"/>
      <c r="AT583" s="19"/>
      <c r="AU583" s="19">
        <v>6002180</v>
      </c>
      <c r="AV583" s="19"/>
      <c r="AW583" s="19"/>
      <c r="AX583" s="19"/>
      <c r="AY583" s="19"/>
      <c r="AZ583" s="15">
        <f t="shared" si="43"/>
        <v>6669089</v>
      </c>
      <c r="BA583" s="15">
        <f t="shared" si="44"/>
        <v>6669089</v>
      </c>
      <c r="BB583" t="str">
        <f t="shared" si="45"/>
        <v>OK</v>
      </c>
      <c r="BC583">
        <f t="shared" si="46"/>
        <v>2</v>
      </c>
      <c r="BE583" s="17"/>
    </row>
    <row r="584" spans="1:57" hidden="1">
      <c r="A584" s="17"/>
      <c r="B584" s="17" t="s">
        <v>24</v>
      </c>
      <c r="C584" s="17" t="s">
        <v>611</v>
      </c>
      <c r="D584" s="17" t="s">
        <v>570</v>
      </c>
      <c r="E584" s="17" t="s">
        <v>8</v>
      </c>
      <c r="F584" s="17" t="s">
        <v>156</v>
      </c>
      <c r="G584">
        <v>4883</v>
      </c>
      <c r="H584">
        <v>8</v>
      </c>
      <c r="I584" s="19">
        <v>7621816</v>
      </c>
      <c r="J584" s="15">
        <v>952727</v>
      </c>
      <c r="K584" s="17">
        <v>8</v>
      </c>
      <c r="L584" s="17"/>
      <c r="M584" s="17" t="s">
        <v>128</v>
      </c>
      <c r="N584" s="17" t="s">
        <v>157</v>
      </c>
      <c r="O584" s="17" t="s">
        <v>130</v>
      </c>
      <c r="P584" s="17" t="s">
        <v>585</v>
      </c>
      <c r="Q584" s="17" t="s">
        <v>66</v>
      </c>
      <c r="R584" s="17" t="s">
        <v>132</v>
      </c>
      <c r="S584" s="17">
        <v>1</v>
      </c>
      <c r="T584">
        <v>488301</v>
      </c>
      <c r="U584" t="str">
        <f>IFERROR(VLOOKUP(B584,Listas!$A$21:$B$36,2,FALSE),"")</f>
        <v>07</v>
      </c>
      <c r="V584" s="17">
        <v>4</v>
      </c>
      <c r="W584" t="s">
        <v>610</v>
      </c>
      <c r="X584" s="17"/>
      <c r="Y584" s="20">
        <v>44627</v>
      </c>
      <c r="Z584" s="21">
        <v>15</v>
      </c>
      <c r="AA584" s="14">
        <v>44642</v>
      </c>
      <c r="AB584" s="20">
        <v>44593</v>
      </c>
      <c r="AC584" s="21">
        <v>26</v>
      </c>
      <c r="AD584" s="14">
        <v>44619</v>
      </c>
      <c r="AE584" s="20">
        <v>44624</v>
      </c>
      <c r="AF584" s="21">
        <v>20</v>
      </c>
      <c r="AG584" s="14">
        <v>44644</v>
      </c>
      <c r="AH584" s="20">
        <v>44641</v>
      </c>
      <c r="AI584" s="21">
        <v>39</v>
      </c>
      <c r="AJ584" s="14">
        <v>44680</v>
      </c>
      <c r="AK584" s="21">
        <v>7</v>
      </c>
      <c r="AL584" s="14">
        <v>44894</v>
      </c>
      <c r="AM584" s="14">
        <v>44954</v>
      </c>
      <c r="AN584" s="19"/>
      <c r="AO584" s="19"/>
      <c r="AP584" s="19"/>
      <c r="AQ584" s="19"/>
      <c r="AR584" s="19">
        <v>762182</v>
      </c>
      <c r="AS584" s="19"/>
      <c r="AT584" s="19"/>
      <c r="AU584" s="19">
        <v>6859634</v>
      </c>
      <c r="AV584" s="19"/>
      <c r="AW584" s="19"/>
      <c r="AX584" s="19"/>
      <c r="AY584" s="19"/>
      <c r="AZ584" s="15">
        <f t="shared" si="43"/>
        <v>7621816</v>
      </c>
      <c r="BA584" s="15">
        <f t="shared" si="44"/>
        <v>7621816</v>
      </c>
      <c r="BB584" t="str">
        <f t="shared" si="45"/>
        <v>OK</v>
      </c>
      <c r="BC584">
        <f t="shared" si="46"/>
        <v>2</v>
      </c>
      <c r="BE584" s="17"/>
    </row>
    <row r="585" spans="1:57" hidden="1">
      <c r="A585" s="17"/>
      <c r="B585" s="17" t="s">
        <v>24</v>
      </c>
      <c r="C585" s="17" t="s">
        <v>612</v>
      </c>
      <c r="D585" s="17" t="s">
        <v>570</v>
      </c>
      <c r="E585" s="17" t="s">
        <v>8</v>
      </c>
      <c r="F585" s="17" t="s">
        <v>156</v>
      </c>
      <c r="G585">
        <v>4883</v>
      </c>
      <c r="H585">
        <v>7</v>
      </c>
      <c r="I585" s="19">
        <v>6669089</v>
      </c>
      <c r="J585" s="15">
        <v>952727</v>
      </c>
      <c r="K585" s="17">
        <v>7</v>
      </c>
      <c r="L585" s="17"/>
      <c r="M585" s="17" t="s">
        <v>128</v>
      </c>
      <c r="N585" s="17" t="s">
        <v>157</v>
      </c>
      <c r="O585" s="17" t="s">
        <v>130</v>
      </c>
      <c r="P585" s="17" t="s">
        <v>585</v>
      </c>
      <c r="Q585" s="17" t="s">
        <v>66</v>
      </c>
      <c r="R585" s="17" t="s">
        <v>132</v>
      </c>
      <c r="S585" s="17">
        <v>1</v>
      </c>
      <c r="T585">
        <v>488301</v>
      </c>
      <c r="U585" t="str">
        <f>IFERROR(VLOOKUP(B585,Listas!$A$21:$B$36,2,FALSE),"")</f>
        <v>07</v>
      </c>
      <c r="V585" s="17">
        <v>4</v>
      </c>
      <c r="W585" t="s">
        <v>610</v>
      </c>
      <c r="X585" s="17"/>
      <c r="Y585" s="20">
        <v>44627</v>
      </c>
      <c r="Z585" s="21">
        <v>15</v>
      </c>
      <c r="AA585" s="14">
        <v>44642</v>
      </c>
      <c r="AB585" s="20">
        <v>44593</v>
      </c>
      <c r="AC585" s="21">
        <v>26</v>
      </c>
      <c r="AD585" s="14">
        <v>44619</v>
      </c>
      <c r="AE585" s="20">
        <v>44624</v>
      </c>
      <c r="AF585" s="21">
        <v>20</v>
      </c>
      <c r="AG585" s="14">
        <v>44644</v>
      </c>
      <c r="AH585" s="20">
        <v>44641</v>
      </c>
      <c r="AI585" s="21">
        <v>39</v>
      </c>
      <c r="AJ585" s="14">
        <v>44680</v>
      </c>
      <c r="AK585" s="21">
        <v>7</v>
      </c>
      <c r="AL585" s="14">
        <v>44894</v>
      </c>
      <c r="AM585" s="14">
        <v>44954</v>
      </c>
      <c r="AN585" s="19"/>
      <c r="AO585" s="19"/>
      <c r="AP585" s="19"/>
      <c r="AQ585" s="19"/>
      <c r="AR585" s="19">
        <v>666909</v>
      </c>
      <c r="AS585" s="19"/>
      <c r="AT585" s="19"/>
      <c r="AU585" s="19">
        <v>6002180</v>
      </c>
      <c r="AV585" s="19"/>
      <c r="AW585" s="19"/>
      <c r="AX585" s="19"/>
      <c r="AY585" s="19"/>
      <c r="AZ585" s="15">
        <f t="shared" si="43"/>
        <v>6669089</v>
      </c>
      <c r="BA585" s="15">
        <f t="shared" si="44"/>
        <v>6669089</v>
      </c>
      <c r="BB585" t="str">
        <f t="shared" si="45"/>
        <v>OK</v>
      </c>
      <c r="BC585">
        <f t="shared" si="46"/>
        <v>2</v>
      </c>
      <c r="BE585" s="17"/>
    </row>
    <row r="586" spans="1:57" hidden="1">
      <c r="A586" s="17"/>
      <c r="B586" s="17" t="s">
        <v>24</v>
      </c>
      <c r="C586" s="17" t="s">
        <v>613</v>
      </c>
      <c r="D586" s="17" t="s">
        <v>570</v>
      </c>
      <c r="E586" s="17" t="s">
        <v>8</v>
      </c>
      <c r="F586" s="17" t="s">
        <v>156</v>
      </c>
      <c r="G586">
        <v>4883</v>
      </c>
      <c r="H586">
        <v>7</v>
      </c>
      <c r="I586" s="19">
        <v>6669089</v>
      </c>
      <c r="J586" s="15">
        <v>952727</v>
      </c>
      <c r="K586" s="17">
        <v>7</v>
      </c>
      <c r="L586" s="17"/>
      <c r="M586" s="17" t="s">
        <v>128</v>
      </c>
      <c r="N586" s="17" t="s">
        <v>157</v>
      </c>
      <c r="O586" s="17" t="s">
        <v>130</v>
      </c>
      <c r="P586" s="17" t="s">
        <v>585</v>
      </c>
      <c r="Q586" s="17" t="s">
        <v>66</v>
      </c>
      <c r="R586" s="17" t="s">
        <v>132</v>
      </c>
      <c r="S586" s="17">
        <v>1</v>
      </c>
      <c r="T586">
        <v>488301</v>
      </c>
      <c r="U586" t="str">
        <f>IFERROR(VLOOKUP(B586,Listas!$A$21:$B$36,2,FALSE),"")</f>
        <v>07</v>
      </c>
      <c r="V586" s="17">
        <v>4</v>
      </c>
      <c r="W586" t="s">
        <v>610</v>
      </c>
      <c r="X586" s="17"/>
      <c r="Y586" s="20">
        <v>44627</v>
      </c>
      <c r="Z586" s="21">
        <v>15</v>
      </c>
      <c r="AA586" s="14">
        <v>44642</v>
      </c>
      <c r="AB586" s="20">
        <v>44593</v>
      </c>
      <c r="AC586" s="21">
        <v>26</v>
      </c>
      <c r="AD586" s="14">
        <v>44619</v>
      </c>
      <c r="AE586" s="20">
        <v>44624</v>
      </c>
      <c r="AF586" s="21">
        <v>20</v>
      </c>
      <c r="AG586" s="14">
        <v>44644</v>
      </c>
      <c r="AH586" s="20">
        <v>44641</v>
      </c>
      <c r="AI586" s="21">
        <v>39</v>
      </c>
      <c r="AJ586" s="14">
        <v>44680</v>
      </c>
      <c r="AK586" s="21">
        <v>7</v>
      </c>
      <c r="AL586" s="14">
        <v>44894</v>
      </c>
      <c r="AM586" s="14">
        <v>44954</v>
      </c>
      <c r="AN586" s="19"/>
      <c r="AO586" s="19"/>
      <c r="AP586" s="19"/>
      <c r="AQ586" s="19"/>
      <c r="AR586" s="19">
        <v>666909</v>
      </c>
      <c r="AS586" s="19"/>
      <c r="AT586" s="19"/>
      <c r="AU586" s="19">
        <v>6002180</v>
      </c>
      <c r="AV586" s="19"/>
      <c r="AW586" s="19"/>
      <c r="AX586" s="19"/>
      <c r="AY586" s="19"/>
      <c r="AZ586" s="15">
        <f t="shared" si="43"/>
        <v>6669089</v>
      </c>
      <c r="BA586" s="15">
        <f t="shared" si="44"/>
        <v>6669089</v>
      </c>
      <c r="BB586" t="str">
        <f t="shared" si="45"/>
        <v>OK</v>
      </c>
      <c r="BC586">
        <f t="shared" si="46"/>
        <v>2</v>
      </c>
      <c r="BE586" s="17"/>
    </row>
    <row r="587" spans="1:57" hidden="1">
      <c r="A587" s="17"/>
      <c r="B587" s="17" t="s">
        <v>24</v>
      </c>
      <c r="C587" s="17" t="s">
        <v>614</v>
      </c>
      <c r="D587" s="17" t="s">
        <v>570</v>
      </c>
      <c r="E587" s="17" t="s">
        <v>8</v>
      </c>
      <c r="F587" s="17" t="s">
        <v>156</v>
      </c>
      <c r="G587">
        <v>4883</v>
      </c>
      <c r="H587">
        <v>22</v>
      </c>
      <c r="I587" s="19">
        <v>20959994</v>
      </c>
      <c r="J587" s="15">
        <v>952727</v>
      </c>
      <c r="K587" s="17">
        <v>22</v>
      </c>
      <c r="L587" s="17"/>
      <c r="M587" s="17" t="s">
        <v>128</v>
      </c>
      <c r="N587" s="17" t="s">
        <v>157</v>
      </c>
      <c r="O587" s="17" t="s">
        <v>130</v>
      </c>
      <c r="P587" s="17" t="s">
        <v>585</v>
      </c>
      <c r="Q587" s="17" t="s">
        <v>66</v>
      </c>
      <c r="R587" s="17" t="s">
        <v>132</v>
      </c>
      <c r="S587" s="17">
        <v>1</v>
      </c>
      <c r="T587">
        <v>488301</v>
      </c>
      <c r="U587" t="str">
        <f>IFERROR(VLOOKUP(B587,Listas!$A$21:$B$36,2,FALSE),"")</f>
        <v>07</v>
      </c>
      <c r="V587" s="17">
        <v>4</v>
      </c>
      <c r="W587" t="s">
        <v>610</v>
      </c>
      <c r="X587" s="17"/>
      <c r="Y587" s="20">
        <v>44627</v>
      </c>
      <c r="Z587" s="21">
        <v>15</v>
      </c>
      <c r="AA587" s="14">
        <v>44642</v>
      </c>
      <c r="AB587" s="20">
        <v>44593</v>
      </c>
      <c r="AC587" s="21">
        <v>26</v>
      </c>
      <c r="AD587" s="14">
        <v>44619</v>
      </c>
      <c r="AE587" s="20">
        <v>44624</v>
      </c>
      <c r="AF587" s="21">
        <v>20</v>
      </c>
      <c r="AG587" s="14">
        <v>44644</v>
      </c>
      <c r="AH587" s="20">
        <v>44641</v>
      </c>
      <c r="AI587" s="21">
        <v>39</v>
      </c>
      <c r="AJ587" s="14">
        <v>44680</v>
      </c>
      <c r="AK587" s="21">
        <v>7</v>
      </c>
      <c r="AL587" s="14">
        <v>44894</v>
      </c>
      <c r="AM587" s="14">
        <v>44954</v>
      </c>
      <c r="AN587" s="19"/>
      <c r="AO587" s="19"/>
      <c r="AP587" s="19"/>
      <c r="AQ587" s="19"/>
      <c r="AR587" s="19">
        <v>2095999</v>
      </c>
      <c r="AS587" s="19"/>
      <c r="AT587" s="19"/>
      <c r="AU587" s="19">
        <v>18863995</v>
      </c>
      <c r="AV587" s="19"/>
      <c r="AW587" s="19"/>
      <c r="AX587" s="19"/>
      <c r="AY587" s="19"/>
      <c r="AZ587" s="15">
        <f t="shared" si="43"/>
        <v>20959994</v>
      </c>
      <c r="BA587" s="15">
        <f t="shared" si="44"/>
        <v>20959994</v>
      </c>
      <c r="BB587" t="str">
        <f t="shared" si="45"/>
        <v>OK</v>
      </c>
      <c r="BC587">
        <f t="shared" si="46"/>
        <v>2</v>
      </c>
      <c r="BE587" s="17"/>
    </row>
    <row r="588" spans="1:57" hidden="1">
      <c r="A588" s="17"/>
      <c r="B588" s="17" t="s">
        <v>24</v>
      </c>
      <c r="C588" s="17" t="s">
        <v>615</v>
      </c>
      <c r="D588" s="17" t="s">
        <v>570</v>
      </c>
      <c r="E588" s="17" t="s">
        <v>8</v>
      </c>
      <c r="F588" s="17" t="s">
        <v>156</v>
      </c>
      <c r="G588">
        <v>4883</v>
      </c>
      <c r="H588">
        <v>7</v>
      </c>
      <c r="I588" s="19">
        <v>6669089</v>
      </c>
      <c r="J588" s="15">
        <v>952727</v>
      </c>
      <c r="K588" s="17">
        <v>7</v>
      </c>
      <c r="L588" s="17"/>
      <c r="M588" s="17" t="s">
        <v>128</v>
      </c>
      <c r="N588" s="17" t="s">
        <v>157</v>
      </c>
      <c r="O588" s="17" t="s">
        <v>130</v>
      </c>
      <c r="P588" s="17" t="s">
        <v>585</v>
      </c>
      <c r="Q588" s="17" t="s">
        <v>66</v>
      </c>
      <c r="R588" s="17" t="s">
        <v>132</v>
      </c>
      <c r="S588" s="17">
        <v>1</v>
      </c>
      <c r="T588">
        <v>488301</v>
      </c>
      <c r="U588" t="str">
        <f>IFERROR(VLOOKUP(B588,Listas!$A$21:$B$36,2,FALSE),"")</f>
        <v>07</v>
      </c>
      <c r="V588" s="17">
        <v>4</v>
      </c>
      <c r="W588" t="s">
        <v>610</v>
      </c>
      <c r="X588" s="17"/>
      <c r="Y588" s="20">
        <v>44627</v>
      </c>
      <c r="Z588" s="21">
        <v>15</v>
      </c>
      <c r="AA588" s="14">
        <v>44642</v>
      </c>
      <c r="AB588" s="20">
        <v>44593</v>
      </c>
      <c r="AC588" s="21">
        <v>26</v>
      </c>
      <c r="AD588" s="14">
        <v>44619</v>
      </c>
      <c r="AE588" s="20">
        <v>44624</v>
      </c>
      <c r="AF588" s="21">
        <v>20</v>
      </c>
      <c r="AG588" s="14">
        <v>44644</v>
      </c>
      <c r="AH588" s="20">
        <v>44641</v>
      </c>
      <c r="AI588" s="21">
        <v>39</v>
      </c>
      <c r="AJ588" s="14">
        <v>44680</v>
      </c>
      <c r="AK588" s="21">
        <v>7</v>
      </c>
      <c r="AL588" s="14">
        <v>44894</v>
      </c>
      <c r="AM588" s="14">
        <v>44954</v>
      </c>
      <c r="AN588" s="19"/>
      <c r="AO588" s="19"/>
      <c r="AP588" s="19"/>
      <c r="AQ588" s="19"/>
      <c r="AR588" s="19">
        <v>666909</v>
      </c>
      <c r="AS588" s="19"/>
      <c r="AT588" s="19"/>
      <c r="AU588" s="19">
        <v>6002180</v>
      </c>
      <c r="AV588" s="19"/>
      <c r="AW588" s="19"/>
      <c r="AX588" s="19"/>
      <c r="AY588" s="19"/>
      <c r="AZ588" s="15">
        <f t="shared" si="43"/>
        <v>6669089</v>
      </c>
      <c r="BA588" s="15">
        <f t="shared" si="44"/>
        <v>6669089</v>
      </c>
      <c r="BB588" t="str">
        <f t="shared" si="45"/>
        <v>OK</v>
      </c>
      <c r="BC588">
        <f t="shared" si="46"/>
        <v>2</v>
      </c>
      <c r="BE588" s="17"/>
    </row>
    <row r="589" spans="1:57" hidden="1">
      <c r="A589" s="17"/>
      <c r="B589" s="17" t="s">
        <v>24</v>
      </c>
      <c r="C589" s="17" t="s">
        <v>616</v>
      </c>
      <c r="D589" s="17" t="s">
        <v>570</v>
      </c>
      <c r="E589" s="17" t="s">
        <v>8</v>
      </c>
      <c r="F589" s="17" t="s">
        <v>156</v>
      </c>
      <c r="G589">
        <v>4883</v>
      </c>
      <c r="H589">
        <v>7</v>
      </c>
      <c r="I589" s="19">
        <v>6669089</v>
      </c>
      <c r="J589" s="15">
        <v>952727</v>
      </c>
      <c r="K589" s="17">
        <v>7</v>
      </c>
      <c r="L589" s="17"/>
      <c r="M589" s="17" t="s">
        <v>128</v>
      </c>
      <c r="N589" s="17" t="s">
        <v>157</v>
      </c>
      <c r="O589" s="17" t="s">
        <v>130</v>
      </c>
      <c r="P589" s="17" t="s">
        <v>585</v>
      </c>
      <c r="Q589" s="17" t="s">
        <v>66</v>
      </c>
      <c r="R589" s="17" t="s">
        <v>132</v>
      </c>
      <c r="S589" s="17">
        <v>1</v>
      </c>
      <c r="T589">
        <v>488301</v>
      </c>
      <c r="U589" t="str">
        <f>IFERROR(VLOOKUP(B589,Listas!$A$21:$B$36,2,FALSE),"")</f>
        <v>07</v>
      </c>
      <c r="V589" s="17">
        <v>4</v>
      </c>
      <c r="W589" t="s">
        <v>610</v>
      </c>
      <c r="X589" s="17"/>
      <c r="Y589" s="20">
        <v>44627</v>
      </c>
      <c r="Z589" s="21">
        <v>15</v>
      </c>
      <c r="AA589" s="14">
        <v>44642</v>
      </c>
      <c r="AB589" s="20">
        <v>44593</v>
      </c>
      <c r="AC589" s="21">
        <v>26</v>
      </c>
      <c r="AD589" s="14">
        <v>44619</v>
      </c>
      <c r="AE589" s="20">
        <v>44624</v>
      </c>
      <c r="AF589" s="21">
        <v>20</v>
      </c>
      <c r="AG589" s="14">
        <v>44644</v>
      </c>
      <c r="AH589" s="20">
        <v>44641</v>
      </c>
      <c r="AI589" s="21">
        <v>39</v>
      </c>
      <c r="AJ589" s="14">
        <v>44680</v>
      </c>
      <c r="AK589" s="21">
        <v>7</v>
      </c>
      <c r="AL589" s="14">
        <v>44894</v>
      </c>
      <c r="AM589" s="14">
        <v>44954</v>
      </c>
      <c r="AN589" s="19"/>
      <c r="AO589" s="19"/>
      <c r="AP589" s="19"/>
      <c r="AQ589" s="19"/>
      <c r="AR589" s="19">
        <v>666909</v>
      </c>
      <c r="AS589" s="19"/>
      <c r="AT589" s="19"/>
      <c r="AU589" s="19">
        <v>6002180</v>
      </c>
      <c r="AV589" s="19"/>
      <c r="AW589" s="19"/>
      <c r="AX589" s="19"/>
      <c r="AY589" s="19"/>
      <c r="AZ589" s="15">
        <f t="shared" si="43"/>
        <v>6669089</v>
      </c>
      <c r="BA589" s="15">
        <f t="shared" si="44"/>
        <v>6669089</v>
      </c>
      <c r="BB589" t="str">
        <f t="shared" si="45"/>
        <v>OK</v>
      </c>
      <c r="BC589">
        <f t="shared" si="46"/>
        <v>2</v>
      </c>
      <c r="BE589" s="17"/>
    </row>
    <row r="590" spans="1:57" hidden="1">
      <c r="A590" s="17"/>
      <c r="B590" s="17" t="s">
        <v>24</v>
      </c>
      <c r="C590" s="17" t="s">
        <v>617</v>
      </c>
      <c r="D590" s="17" t="s">
        <v>570</v>
      </c>
      <c r="E590" s="17" t="s">
        <v>8</v>
      </c>
      <c r="F590" s="17" t="s">
        <v>156</v>
      </c>
      <c r="G590">
        <v>4883</v>
      </c>
      <c r="H590">
        <v>7</v>
      </c>
      <c r="I590" s="19">
        <v>6669089</v>
      </c>
      <c r="J590" s="15">
        <v>952727</v>
      </c>
      <c r="K590" s="17">
        <v>7</v>
      </c>
      <c r="L590" s="17"/>
      <c r="M590" s="17" t="s">
        <v>128</v>
      </c>
      <c r="N590" s="17" t="s">
        <v>157</v>
      </c>
      <c r="O590" s="17" t="s">
        <v>130</v>
      </c>
      <c r="P590" s="17" t="s">
        <v>585</v>
      </c>
      <c r="Q590" s="17" t="s">
        <v>66</v>
      </c>
      <c r="R590" s="17" t="s">
        <v>132</v>
      </c>
      <c r="S590" s="17">
        <v>1</v>
      </c>
      <c r="T590">
        <v>488301</v>
      </c>
      <c r="U590" t="str">
        <f>IFERROR(VLOOKUP(B590,Listas!$A$21:$B$36,2,FALSE),"")</f>
        <v>07</v>
      </c>
      <c r="V590" s="17">
        <v>4</v>
      </c>
      <c r="W590" t="s">
        <v>610</v>
      </c>
      <c r="X590" s="17"/>
      <c r="Y590" s="20">
        <v>44627</v>
      </c>
      <c r="Z590" s="21">
        <v>15</v>
      </c>
      <c r="AA590" s="14">
        <v>44642</v>
      </c>
      <c r="AB590" s="20">
        <v>44593</v>
      </c>
      <c r="AC590" s="21">
        <v>26</v>
      </c>
      <c r="AD590" s="14">
        <v>44619</v>
      </c>
      <c r="AE590" s="20">
        <v>44624</v>
      </c>
      <c r="AF590" s="21">
        <v>20</v>
      </c>
      <c r="AG590" s="14">
        <v>44644</v>
      </c>
      <c r="AH590" s="20">
        <v>44641</v>
      </c>
      <c r="AI590" s="21">
        <v>39</v>
      </c>
      <c r="AJ590" s="14">
        <v>44680</v>
      </c>
      <c r="AK590" s="21">
        <v>7</v>
      </c>
      <c r="AL590" s="14">
        <v>44894</v>
      </c>
      <c r="AM590" s="14">
        <v>44954</v>
      </c>
      <c r="AN590" s="19"/>
      <c r="AO590" s="19"/>
      <c r="AP590" s="19"/>
      <c r="AQ590" s="19"/>
      <c r="AR590" s="19">
        <v>666909</v>
      </c>
      <c r="AS590" s="19"/>
      <c r="AT590" s="19"/>
      <c r="AU590" s="19">
        <v>6002180</v>
      </c>
      <c r="AV590" s="19"/>
      <c r="AW590" s="19"/>
      <c r="AX590" s="19"/>
      <c r="AY590" s="19"/>
      <c r="AZ590" s="15">
        <f t="shared" si="43"/>
        <v>6669089</v>
      </c>
      <c r="BA590" s="15">
        <f t="shared" si="44"/>
        <v>6669089</v>
      </c>
      <c r="BB590" t="str">
        <f t="shared" si="45"/>
        <v>OK</v>
      </c>
      <c r="BC590">
        <f t="shared" si="46"/>
        <v>2</v>
      </c>
      <c r="BE590" s="17"/>
    </row>
    <row r="591" spans="1:57" hidden="1">
      <c r="A591" s="17"/>
      <c r="B591" s="17" t="s">
        <v>24</v>
      </c>
      <c r="C591" s="17" t="s">
        <v>618</v>
      </c>
      <c r="D591" s="17" t="s">
        <v>570</v>
      </c>
      <c r="E591" s="17" t="s">
        <v>8</v>
      </c>
      <c r="F591" s="17" t="s">
        <v>156</v>
      </c>
      <c r="G591">
        <v>4883</v>
      </c>
      <c r="H591">
        <v>7</v>
      </c>
      <c r="I591" s="19">
        <v>6669089</v>
      </c>
      <c r="J591" s="15">
        <v>952727</v>
      </c>
      <c r="K591" s="17">
        <v>7</v>
      </c>
      <c r="L591" s="17"/>
      <c r="M591" s="17" t="s">
        <v>128</v>
      </c>
      <c r="N591" s="17" t="s">
        <v>157</v>
      </c>
      <c r="O591" s="17" t="s">
        <v>130</v>
      </c>
      <c r="P591" s="17" t="s">
        <v>585</v>
      </c>
      <c r="Q591" s="17" t="s">
        <v>66</v>
      </c>
      <c r="R591" s="17" t="s">
        <v>132</v>
      </c>
      <c r="S591" s="17">
        <v>1</v>
      </c>
      <c r="T591">
        <v>488301</v>
      </c>
      <c r="U591" t="str">
        <f>IFERROR(VLOOKUP(B591,Listas!$A$21:$B$36,2,FALSE),"")</f>
        <v>07</v>
      </c>
      <c r="V591" s="17">
        <v>4</v>
      </c>
      <c r="W591" t="s">
        <v>610</v>
      </c>
      <c r="X591" s="17"/>
      <c r="Y591" s="20">
        <v>44627</v>
      </c>
      <c r="Z591" s="21">
        <v>15</v>
      </c>
      <c r="AA591" s="14">
        <v>44642</v>
      </c>
      <c r="AB591" s="20">
        <v>44593</v>
      </c>
      <c r="AC591" s="21">
        <v>26</v>
      </c>
      <c r="AD591" s="14">
        <v>44619</v>
      </c>
      <c r="AE591" s="20">
        <v>44624</v>
      </c>
      <c r="AF591" s="21">
        <v>20</v>
      </c>
      <c r="AG591" s="14">
        <v>44644</v>
      </c>
      <c r="AH591" s="20">
        <v>44641</v>
      </c>
      <c r="AI591" s="21">
        <v>39</v>
      </c>
      <c r="AJ591" s="14">
        <v>44680</v>
      </c>
      <c r="AK591" s="21">
        <v>7</v>
      </c>
      <c r="AL591" s="14">
        <v>44894</v>
      </c>
      <c r="AM591" s="14">
        <v>44954</v>
      </c>
      <c r="AN591" s="19"/>
      <c r="AO591" s="19"/>
      <c r="AP591" s="19"/>
      <c r="AQ591" s="19"/>
      <c r="AR591" s="19">
        <v>666909</v>
      </c>
      <c r="AS591" s="19"/>
      <c r="AT591" s="19"/>
      <c r="AU591" s="19">
        <v>6002180</v>
      </c>
      <c r="AV591" s="19"/>
      <c r="AW591" s="19"/>
      <c r="AX591" s="19"/>
      <c r="AY591" s="19"/>
      <c r="AZ591" s="15">
        <f t="shared" si="43"/>
        <v>6669089</v>
      </c>
      <c r="BA591" s="15">
        <f t="shared" si="44"/>
        <v>6669089</v>
      </c>
      <c r="BB591" t="str">
        <f t="shared" si="45"/>
        <v>OK</v>
      </c>
      <c r="BC591">
        <f t="shared" si="46"/>
        <v>2</v>
      </c>
      <c r="BE591" s="17"/>
    </row>
    <row r="592" spans="1:57" hidden="1">
      <c r="A592" s="17"/>
      <c r="B592" s="17" t="s">
        <v>24</v>
      </c>
      <c r="C592" s="17" t="s">
        <v>584</v>
      </c>
      <c r="D592" s="17" t="s">
        <v>473</v>
      </c>
      <c r="E592" s="17" t="s">
        <v>8</v>
      </c>
      <c r="F592" s="17" t="s">
        <v>160</v>
      </c>
      <c r="G592">
        <v>4881</v>
      </c>
      <c r="H592">
        <v>17</v>
      </c>
      <c r="I592" s="19">
        <v>15250666</v>
      </c>
      <c r="J592" s="15">
        <v>897098</v>
      </c>
      <c r="K592" s="17">
        <v>17</v>
      </c>
      <c r="L592" s="17"/>
      <c r="M592" s="17" t="s">
        <v>128</v>
      </c>
      <c r="N592" s="17" t="s">
        <v>157</v>
      </c>
      <c r="O592" s="17" t="s">
        <v>130</v>
      </c>
      <c r="P592" s="17" t="s">
        <v>619</v>
      </c>
      <c r="Q592" s="17" t="s">
        <v>66</v>
      </c>
      <c r="R592" s="17" t="s">
        <v>132</v>
      </c>
      <c r="S592" s="17">
        <v>1</v>
      </c>
      <c r="T592">
        <v>488101</v>
      </c>
      <c r="U592" t="str">
        <f>IFERROR(VLOOKUP(B592,Listas!$A$21:$B$36,2,FALSE),"")</f>
        <v>07</v>
      </c>
      <c r="V592" s="17">
        <v>1</v>
      </c>
      <c r="W592" t="s">
        <v>620</v>
      </c>
      <c r="X592" s="17"/>
      <c r="Y592" s="20">
        <v>44627</v>
      </c>
      <c r="Z592" s="21">
        <v>15</v>
      </c>
      <c r="AA592" s="14">
        <v>44642</v>
      </c>
      <c r="AB592" s="20">
        <v>44593</v>
      </c>
      <c r="AC592" s="21">
        <v>26</v>
      </c>
      <c r="AD592" s="14">
        <v>44619</v>
      </c>
      <c r="AE592" s="20">
        <v>44624</v>
      </c>
      <c r="AF592" s="21">
        <v>20</v>
      </c>
      <c r="AG592" s="14">
        <v>44644</v>
      </c>
      <c r="AH592" s="20">
        <v>44641</v>
      </c>
      <c r="AI592" s="21">
        <v>39</v>
      </c>
      <c r="AJ592" s="14">
        <v>44680</v>
      </c>
      <c r="AK592" s="21">
        <v>7</v>
      </c>
      <c r="AL592" s="14">
        <v>44894</v>
      </c>
      <c r="AM592" s="14">
        <v>44954</v>
      </c>
      <c r="AN592" s="19"/>
      <c r="AO592" s="19"/>
      <c r="AP592" s="19"/>
      <c r="AQ592" s="19"/>
      <c r="AR592" s="19">
        <v>1525067</v>
      </c>
      <c r="AS592" s="19"/>
      <c r="AT592" s="19"/>
      <c r="AU592" s="19">
        <v>13725599</v>
      </c>
      <c r="AV592" s="19"/>
      <c r="AW592" s="19"/>
      <c r="AX592" s="19"/>
      <c r="AY592" s="19"/>
      <c r="AZ592" s="15">
        <f t="shared" si="43"/>
        <v>15250666</v>
      </c>
      <c r="BA592" s="15">
        <f t="shared" si="44"/>
        <v>15250666</v>
      </c>
      <c r="BB592" t="str">
        <f t="shared" si="45"/>
        <v>OK</v>
      </c>
      <c r="BC592">
        <f t="shared" si="46"/>
        <v>2</v>
      </c>
      <c r="BE592" s="17"/>
    </row>
    <row r="593" spans="1:57" hidden="1">
      <c r="A593" s="17"/>
      <c r="B593" s="17" t="s">
        <v>24</v>
      </c>
      <c r="C593" s="17" t="s">
        <v>587</v>
      </c>
      <c r="D593" s="17" t="s">
        <v>473</v>
      </c>
      <c r="E593" s="17" t="s">
        <v>8</v>
      </c>
      <c r="F593" s="17" t="s">
        <v>160</v>
      </c>
      <c r="G593">
        <v>4881</v>
      </c>
      <c r="H593">
        <v>12</v>
      </c>
      <c r="I593" s="19">
        <v>10765176</v>
      </c>
      <c r="J593" s="15">
        <v>897098</v>
      </c>
      <c r="K593" s="17">
        <v>12</v>
      </c>
      <c r="L593" s="17"/>
      <c r="M593" s="17" t="s">
        <v>128</v>
      </c>
      <c r="N593" s="17" t="s">
        <v>157</v>
      </c>
      <c r="O593" s="17" t="s">
        <v>130</v>
      </c>
      <c r="P593" s="17" t="s">
        <v>619</v>
      </c>
      <c r="Q593" s="17" t="s">
        <v>66</v>
      </c>
      <c r="R593" s="17" t="s">
        <v>132</v>
      </c>
      <c r="S593" s="17">
        <v>1</v>
      </c>
      <c r="T593">
        <v>488101</v>
      </c>
      <c r="U593" t="str">
        <f>IFERROR(VLOOKUP(B593,Listas!$A$21:$B$36,2,FALSE),"")</f>
        <v>07</v>
      </c>
      <c r="V593" s="17">
        <v>1</v>
      </c>
      <c r="W593" t="s">
        <v>620</v>
      </c>
      <c r="X593" s="17"/>
      <c r="Y593" s="20">
        <v>44627</v>
      </c>
      <c r="Z593" s="21">
        <v>15</v>
      </c>
      <c r="AA593" s="14">
        <v>44642</v>
      </c>
      <c r="AB593" s="20">
        <v>44593</v>
      </c>
      <c r="AC593" s="21">
        <v>26</v>
      </c>
      <c r="AD593" s="14">
        <v>44619</v>
      </c>
      <c r="AE593" s="20">
        <v>44624</v>
      </c>
      <c r="AF593" s="21">
        <v>20</v>
      </c>
      <c r="AG593" s="14">
        <v>44644</v>
      </c>
      <c r="AH593" s="20">
        <v>44641</v>
      </c>
      <c r="AI593" s="21">
        <v>39</v>
      </c>
      <c r="AJ593" s="14">
        <v>44680</v>
      </c>
      <c r="AK593" s="21">
        <v>7</v>
      </c>
      <c r="AL593" s="14">
        <v>44894</v>
      </c>
      <c r="AM593" s="14">
        <v>44954</v>
      </c>
      <c r="AN593" s="19"/>
      <c r="AO593" s="19"/>
      <c r="AP593" s="19"/>
      <c r="AQ593" s="19"/>
      <c r="AR593" s="19">
        <v>1076518</v>
      </c>
      <c r="AS593" s="19"/>
      <c r="AT593" s="19"/>
      <c r="AU593" s="19">
        <v>9688658</v>
      </c>
      <c r="AV593" s="19"/>
      <c r="AW593" s="19"/>
      <c r="AX593" s="19"/>
      <c r="AY593" s="19"/>
      <c r="AZ593" s="15">
        <f t="shared" si="43"/>
        <v>10765176</v>
      </c>
      <c r="BA593" s="15">
        <f t="shared" si="44"/>
        <v>10765176</v>
      </c>
      <c r="BB593" t="str">
        <f t="shared" si="45"/>
        <v>OK</v>
      </c>
      <c r="BC593">
        <f t="shared" si="46"/>
        <v>2</v>
      </c>
      <c r="BE593" s="17"/>
    </row>
    <row r="594" spans="1:57" hidden="1">
      <c r="A594" s="17"/>
      <c r="B594" s="17" t="s">
        <v>24</v>
      </c>
      <c r="C594" s="17" t="s">
        <v>588</v>
      </c>
      <c r="D594" s="17" t="s">
        <v>473</v>
      </c>
      <c r="E594" s="17" t="s">
        <v>8</v>
      </c>
      <c r="F594" s="17" t="s">
        <v>160</v>
      </c>
      <c r="G594">
        <v>4881</v>
      </c>
      <c r="H594">
        <v>10</v>
      </c>
      <c r="I594" s="19">
        <v>8970980</v>
      </c>
      <c r="J594" s="15">
        <v>897098</v>
      </c>
      <c r="K594" s="17">
        <v>10</v>
      </c>
      <c r="L594" s="17"/>
      <c r="M594" s="17" t="s">
        <v>128</v>
      </c>
      <c r="N594" s="17" t="s">
        <v>157</v>
      </c>
      <c r="O594" s="17" t="s">
        <v>130</v>
      </c>
      <c r="P594" s="17" t="s">
        <v>619</v>
      </c>
      <c r="Q594" s="17" t="s">
        <v>66</v>
      </c>
      <c r="R594" s="17" t="s">
        <v>132</v>
      </c>
      <c r="S594" s="17">
        <v>1</v>
      </c>
      <c r="T594">
        <v>488101</v>
      </c>
      <c r="U594" t="str">
        <f>IFERROR(VLOOKUP(B594,Listas!$A$21:$B$36,2,FALSE),"")</f>
        <v>07</v>
      </c>
      <c r="V594" s="17">
        <v>1</v>
      </c>
      <c r="W594" t="s">
        <v>620</v>
      </c>
      <c r="X594" s="17"/>
      <c r="Y594" s="20">
        <v>44627</v>
      </c>
      <c r="Z594" s="21">
        <v>15</v>
      </c>
      <c r="AA594" s="14">
        <v>44642</v>
      </c>
      <c r="AB594" s="20">
        <v>44593</v>
      </c>
      <c r="AC594" s="21">
        <v>26</v>
      </c>
      <c r="AD594" s="14">
        <v>44619</v>
      </c>
      <c r="AE594" s="20">
        <v>44624</v>
      </c>
      <c r="AF594" s="21">
        <v>20</v>
      </c>
      <c r="AG594" s="14">
        <v>44644</v>
      </c>
      <c r="AH594" s="20">
        <v>44641</v>
      </c>
      <c r="AI594" s="21">
        <v>39</v>
      </c>
      <c r="AJ594" s="14">
        <v>44680</v>
      </c>
      <c r="AK594" s="21">
        <v>7</v>
      </c>
      <c r="AL594" s="14">
        <v>44894</v>
      </c>
      <c r="AM594" s="14">
        <v>44954</v>
      </c>
      <c r="AN594" s="19"/>
      <c r="AO594" s="19"/>
      <c r="AP594" s="19"/>
      <c r="AQ594" s="19"/>
      <c r="AR594" s="19">
        <v>897098</v>
      </c>
      <c r="AS594" s="19"/>
      <c r="AT594" s="19"/>
      <c r="AU594" s="19">
        <v>8073882</v>
      </c>
      <c r="AV594" s="19"/>
      <c r="AW594" s="19"/>
      <c r="AX594" s="19"/>
      <c r="AY594" s="19"/>
      <c r="AZ594" s="15">
        <f t="shared" si="43"/>
        <v>8970980</v>
      </c>
      <c r="BA594" s="15">
        <f t="shared" si="44"/>
        <v>8970980</v>
      </c>
      <c r="BB594" t="str">
        <f t="shared" si="45"/>
        <v>OK</v>
      </c>
      <c r="BC594">
        <f t="shared" si="46"/>
        <v>2</v>
      </c>
      <c r="BE594" s="17"/>
    </row>
    <row r="595" spans="1:57" hidden="1">
      <c r="A595" s="17"/>
      <c r="B595" s="17" t="s">
        <v>24</v>
      </c>
      <c r="C595" s="17" t="s">
        <v>589</v>
      </c>
      <c r="D595" s="17" t="s">
        <v>473</v>
      </c>
      <c r="E595" s="17" t="s">
        <v>8</v>
      </c>
      <c r="F595" s="17" t="s">
        <v>160</v>
      </c>
      <c r="G595">
        <v>4881</v>
      </c>
      <c r="H595">
        <v>12</v>
      </c>
      <c r="I595" s="19">
        <v>10765176</v>
      </c>
      <c r="J595" s="15">
        <v>897098</v>
      </c>
      <c r="K595" s="17">
        <v>12</v>
      </c>
      <c r="L595" s="17"/>
      <c r="M595" s="17" t="s">
        <v>128</v>
      </c>
      <c r="N595" s="17" t="s">
        <v>157</v>
      </c>
      <c r="O595" s="17" t="s">
        <v>130</v>
      </c>
      <c r="P595" s="17" t="s">
        <v>619</v>
      </c>
      <c r="Q595" s="17" t="s">
        <v>66</v>
      </c>
      <c r="R595" s="17" t="s">
        <v>132</v>
      </c>
      <c r="S595" s="17">
        <v>1</v>
      </c>
      <c r="T595">
        <v>488101</v>
      </c>
      <c r="U595" t="str">
        <f>IFERROR(VLOOKUP(B595,Listas!$A$21:$B$36,2,FALSE),"")</f>
        <v>07</v>
      </c>
      <c r="V595" s="17">
        <v>1</v>
      </c>
      <c r="W595" t="s">
        <v>620</v>
      </c>
      <c r="X595" s="17"/>
      <c r="Y595" s="20">
        <v>44627</v>
      </c>
      <c r="Z595" s="21">
        <v>15</v>
      </c>
      <c r="AA595" s="14">
        <v>44642</v>
      </c>
      <c r="AB595" s="20">
        <v>44593</v>
      </c>
      <c r="AC595" s="21">
        <v>26</v>
      </c>
      <c r="AD595" s="14">
        <v>44619</v>
      </c>
      <c r="AE595" s="20">
        <v>44624</v>
      </c>
      <c r="AF595" s="21">
        <v>20</v>
      </c>
      <c r="AG595" s="14">
        <v>44644</v>
      </c>
      <c r="AH595" s="20">
        <v>44641</v>
      </c>
      <c r="AI595" s="21">
        <v>39</v>
      </c>
      <c r="AJ595" s="14">
        <v>44680</v>
      </c>
      <c r="AK595" s="21">
        <v>7</v>
      </c>
      <c r="AL595" s="14">
        <v>44894</v>
      </c>
      <c r="AM595" s="14">
        <v>44954</v>
      </c>
      <c r="AN595" s="19"/>
      <c r="AO595" s="19"/>
      <c r="AP595" s="19"/>
      <c r="AQ595" s="19"/>
      <c r="AR595" s="19">
        <v>1076518</v>
      </c>
      <c r="AS595" s="19"/>
      <c r="AT595" s="19"/>
      <c r="AU595" s="19">
        <v>9688658</v>
      </c>
      <c r="AV595" s="19"/>
      <c r="AW595" s="19"/>
      <c r="AX595" s="19"/>
      <c r="AY595" s="19"/>
      <c r="AZ595" s="15">
        <f t="shared" si="43"/>
        <v>10765176</v>
      </c>
      <c r="BA595" s="15">
        <f t="shared" si="44"/>
        <v>10765176</v>
      </c>
      <c r="BB595" t="str">
        <f t="shared" si="45"/>
        <v>OK</v>
      </c>
      <c r="BC595">
        <f t="shared" si="46"/>
        <v>2</v>
      </c>
      <c r="BE595" s="17"/>
    </row>
    <row r="596" spans="1:57" hidden="1">
      <c r="A596" s="17"/>
      <c r="B596" s="17" t="s">
        <v>24</v>
      </c>
      <c r="C596" s="17" t="s">
        <v>590</v>
      </c>
      <c r="D596" s="17" t="s">
        <v>473</v>
      </c>
      <c r="E596" s="17" t="s">
        <v>8</v>
      </c>
      <c r="F596" s="17" t="s">
        <v>160</v>
      </c>
      <c r="G596">
        <v>4881</v>
      </c>
      <c r="H596">
        <v>17</v>
      </c>
      <c r="I596" s="19">
        <v>15250666</v>
      </c>
      <c r="J596" s="15">
        <v>897098</v>
      </c>
      <c r="K596" s="17">
        <v>17</v>
      </c>
      <c r="L596" s="17"/>
      <c r="M596" s="17" t="s">
        <v>128</v>
      </c>
      <c r="N596" s="17" t="s">
        <v>157</v>
      </c>
      <c r="O596" s="17" t="s">
        <v>130</v>
      </c>
      <c r="P596" s="17" t="s">
        <v>619</v>
      </c>
      <c r="Q596" s="17" t="s">
        <v>66</v>
      </c>
      <c r="R596" s="17" t="s">
        <v>132</v>
      </c>
      <c r="S596" s="17">
        <v>1</v>
      </c>
      <c r="T596">
        <v>488101</v>
      </c>
      <c r="U596" t="str">
        <f>IFERROR(VLOOKUP(B596,Listas!$A$21:$B$36,2,FALSE),"")</f>
        <v>07</v>
      </c>
      <c r="V596" s="17">
        <v>1</v>
      </c>
      <c r="W596" t="s">
        <v>620</v>
      </c>
      <c r="X596" s="17"/>
      <c r="Y596" s="20">
        <v>44627</v>
      </c>
      <c r="Z596" s="21">
        <v>15</v>
      </c>
      <c r="AA596" s="14">
        <v>44642</v>
      </c>
      <c r="AB596" s="20">
        <v>44593</v>
      </c>
      <c r="AC596" s="21">
        <v>26</v>
      </c>
      <c r="AD596" s="14">
        <v>44619</v>
      </c>
      <c r="AE596" s="20">
        <v>44624</v>
      </c>
      <c r="AF596" s="21">
        <v>20</v>
      </c>
      <c r="AG596" s="14">
        <v>44644</v>
      </c>
      <c r="AH596" s="20">
        <v>44641</v>
      </c>
      <c r="AI596" s="21">
        <v>39</v>
      </c>
      <c r="AJ596" s="14">
        <v>44680</v>
      </c>
      <c r="AK596" s="21">
        <v>7</v>
      </c>
      <c r="AL596" s="14">
        <v>44894</v>
      </c>
      <c r="AM596" s="14">
        <v>44954</v>
      </c>
      <c r="AN596" s="19"/>
      <c r="AO596" s="19"/>
      <c r="AP596" s="19"/>
      <c r="AQ596" s="19"/>
      <c r="AR596" s="19">
        <v>1525067</v>
      </c>
      <c r="AS596" s="19"/>
      <c r="AT596" s="19"/>
      <c r="AU596" s="19">
        <v>13725599</v>
      </c>
      <c r="AV596" s="19"/>
      <c r="AW596" s="19"/>
      <c r="AX596" s="19"/>
      <c r="AY596" s="19"/>
      <c r="AZ596" s="15">
        <f t="shared" si="43"/>
        <v>15250666</v>
      </c>
      <c r="BA596" s="15">
        <f t="shared" si="44"/>
        <v>15250666</v>
      </c>
      <c r="BB596" t="str">
        <f t="shared" si="45"/>
        <v>OK</v>
      </c>
      <c r="BC596">
        <f t="shared" si="46"/>
        <v>2</v>
      </c>
      <c r="BE596" s="17"/>
    </row>
    <row r="597" spans="1:57" hidden="1">
      <c r="A597" s="17"/>
      <c r="B597" s="17" t="s">
        <v>24</v>
      </c>
      <c r="C597" s="17" t="s">
        <v>591</v>
      </c>
      <c r="D597" s="17" t="s">
        <v>473</v>
      </c>
      <c r="E597" s="17" t="s">
        <v>8</v>
      </c>
      <c r="F597" s="17" t="s">
        <v>160</v>
      </c>
      <c r="G597">
        <v>4881</v>
      </c>
      <c r="H597">
        <v>10</v>
      </c>
      <c r="I597" s="19">
        <v>8970980</v>
      </c>
      <c r="J597" s="15">
        <v>897098</v>
      </c>
      <c r="K597" s="17">
        <v>10</v>
      </c>
      <c r="L597" s="17"/>
      <c r="M597" s="17" t="s">
        <v>128</v>
      </c>
      <c r="N597" s="17" t="s">
        <v>157</v>
      </c>
      <c r="O597" s="17" t="s">
        <v>130</v>
      </c>
      <c r="P597" s="17" t="s">
        <v>619</v>
      </c>
      <c r="Q597" s="17" t="s">
        <v>66</v>
      </c>
      <c r="R597" s="17" t="s">
        <v>132</v>
      </c>
      <c r="S597" s="17">
        <v>1</v>
      </c>
      <c r="T597">
        <v>488101</v>
      </c>
      <c r="U597" t="str">
        <f>IFERROR(VLOOKUP(B597,Listas!$A$21:$B$36,2,FALSE),"")</f>
        <v>07</v>
      </c>
      <c r="V597" s="17">
        <v>1</v>
      </c>
      <c r="W597" t="s">
        <v>620</v>
      </c>
      <c r="X597" s="17"/>
      <c r="Y597" s="20">
        <v>44627</v>
      </c>
      <c r="Z597" s="21">
        <v>15</v>
      </c>
      <c r="AA597" s="14">
        <v>44642</v>
      </c>
      <c r="AB597" s="20">
        <v>44593</v>
      </c>
      <c r="AC597" s="21">
        <v>26</v>
      </c>
      <c r="AD597" s="14">
        <v>44619</v>
      </c>
      <c r="AE597" s="20">
        <v>44624</v>
      </c>
      <c r="AF597" s="21">
        <v>20</v>
      </c>
      <c r="AG597" s="14">
        <v>44644</v>
      </c>
      <c r="AH597" s="20">
        <v>44641</v>
      </c>
      <c r="AI597" s="21">
        <v>39</v>
      </c>
      <c r="AJ597" s="14">
        <v>44680</v>
      </c>
      <c r="AK597" s="21">
        <v>7</v>
      </c>
      <c r="AL597" s="14">
        <v>44894</v>
      </c>
      <c r="AM597" s="14">
        <v>44954</v>
      </c>
      <c r="AN597" s="19"/>
      <c r="AO597" s="19"/>
      <c r="AP597" s="19"/>
      <c r="AQ597" s="19"/>
      <c r="AR597" s="19">
        <v>897098</v>
      </c>
      <c r="AS597" s="19"/>
      <c r="AT597" s="19"/>
      <c r="AU597" s="19">
        <v>8073882</v>
      </c>
      <c r="AV597" s="19"/>
      <c r="AW597" s="19"/>
      <c r="AX597" s="19"/>
      <c r="AY597" s="19"/>
      <c r="AZ597" s="15">
        <f t="shared" si="43"/>
        <v>8970980</v>
      </c>
      <c r="BA597" s="15">
        <f t="shared" si="44"/>
        <v>8970980</v>
      </c>
      <c r="BB597" t="str">
        <f t="shared" si="45"/>
        <v>OK</v>
      </c>
      <c r="BC597">
        <f t="shared" si="46"/>
        <v>2</v>
      </c>
      <c r="BE597" s="17"/>
    </row>
    <row r="598" spans="1:57" hidden="1">
      <c r="A598" s="17"/>
      <c r="B598" s="17" t="s">
        <v>24</v>
      </c>
      <c r="C598" s="17" t="s">
        <v>592</v>
      </c>
      <c r="D598" s="17" t="s">
        <v>473</v>
      </c>
      <c r="E598" s="17" t="s">
        <v>8</v>
      </c>
      <c r="F598" s="17" t="s">
        <v>160</v>
      </c>
      <c r="G598">
        <v>4881</v>
      </c>
      <c r="H598">
        <v>10</v>
      </c>
      <c r="I598" s="19">
        <v>8970980</v>
      </c>
      <c r="J598" s="15">
        <v>897098</v>
      </c>
      <c r="K598" s="17">
        <v>10</v>
      </c>
      <c r="L598" s="17"/>
      <c r="M598" s="17" t="s">
        <v>128</v>
      </c>
      <c r="N598" s="17" t="s">
        <v>157</v>
      </c>
      <c r="O598" s="17" t="s">
        <v>130</v>
      </c>
      <c r="P598" s="17" t="s">
        <v>619</v>
      </c>
      <c r="Q598" s="17" t="s">
        <v>66</v>
      </c>
      <c r="R598" s="17" t="s">
        <v>132</v>
      </c>
      <c r="S598" s="17">
        <v>1</v>
      </c>
      <c r="T598">
        <v>488101</v>
      </c>
      <c r="U598" t="str">
        <f>IFERROR(VLOOKUP(B598,Listas!$A$21:$B$36,2,FALSE),"")</f>
        <v>07</v>
      </c>
      <c r="V598" s="17">
        <v>1</v>
      </c>
      <c r="W598" t="s">
        <v>620</v>
      </c>
      <c r="X598" s="17"/>
      <c r="Y598" s="20">
        <v>44627</v>
      </c>
      <c r="Z598" s="21">
        <v>15</v>
      </c>
      <c r="AA598" s="14">
        <v>44642</v>
      </c>
      <c r="AB598" s="20">
        <v>44593</v>
      </c>
      <c r="AC598" s="21">
        <v>26</v>
      </c>
      <c r="AD598" s="14">
        <v>44619</v>
      </c>
      <c r="AE598" s="20">
        <v>44624</v>
      </c>
      <c r="AF598" s="21">
        <v>20</v>
      </c>
      <c r="AG598" s="14">
        <v>44644</v>
      </c>
      <c r="AH598" s="20">
        <v>44641</v>
      </c>
      <c r="AI598" s="21">
        <v>39</v>
      </c>
      <c r="AJ598" s="14">
        <v>44680</v>
      </c>
      <c r="AK598" s="21">
        <v>7</v>
      </c>
      <c r="AL598" s="14">
        <v>44894</v>
      </c>
      <c r="AM598" s="14">
        <v>44954</v>
      </c>
      <c r="AN598" s="19"/>
      <c r="AO598" s="19"/>
      <c r="AP598" s="19"/>
      <c r="AQ598" s="19"/>
      <c r="AR598" s="19">
        <v>897098</v>
      </c>
      <c r="AS598" s="19"/>
      <c r="AT598" s="19"/>
      <c r="AU598" s="19">
        <v>8073882</v>
      </c>
      <c r="AV598" s="19"/>
      <c r="AW598" s="19"/>
      <c r="AX598" s="19"/>
      <c r="AY598" s="19"/>
      <c r="AZ598" s="15">
        <f t="shared" si="43"/>
        <v>8970980</v>
      </c>
      <c r="BA598" s="15">
        <f t="shared" si="44"/>
        <v>8970980</v>
      </c>
      <c r="BB598" t="str">
        <f t="shared" si="45"/>
        <v>OK</v>
      </c>
      <c r="BC598">
        <f t="shared" si="46"/>
        <v>2</v>
      </c>
      <c r="BE598" s="17"/>
    </row>
    <row r="599" spans="1:57" hidden="1">
      <c r="A599" s="17"/>
      <c r="B599" s="17" t="s">
        <v>24</v>
      </c>
      <c r="C599" s="17" t="s">
        <v>593</v>
      </c>
      <c r="D599" s="17" t="s">
        <v>556</v>
      </c>
      <c r="E599" s="17" t="s">
        <v>8</v>
      </c>
      <c r="F599" s="17" t="s">
        <v>160</v>
      </c>
      <c r="G599">
        <v>4881</v>
      </c>
      <c r="H599">
        <v>20</v>
      </c>
      <c r="I599" s="19">
        <v>17941960</v>
      </c>
      <c r="J599" s="15">
        <v>897098</v>
      </c>
      <c r="K599" s="17">
        <v>20</v>
      </c>
      <c r="L599" s="17"/>
      <c r="M599" s="17" t="s">
        <v>128</v>
      </c>
      <c r="N599" s="17" t="s">
        <v>157</v>
      </c>
      <c r="O599" s="17" t="s">
        <v>130</v>
      </c>
      <c r="P599" s="17" t="s">
        <v>619</v>
      </c>
      <c r="Q599" s="17" t="s">
        <v>66</v>
      </c>
      <c r="R599" s="17" t="s">
        <v>132</v>
      </c>
      <c r="S599" s="17">
        <v>1</v>
      </c>
      <c r="T599">
        <v>488101</v>
      </c>
      <c r="U599" t="str">
        <f>IFERROR(VLOOKUP(B599,Listas!$A$21:$B$36,2,FALSE),"")</f>
        <v>07</v>
      </c>
      <c r="V599" s="17">
        <v>2</v>
      </c>
      <c r="W599" t="s">
        <v>621</v>
      </c>
      <c r="X599" s="17"/>
      <c r="Y599" s="20">
        <v>44627</v>
      </c>
      <c r="Z599" s="21">
        <v>15</v>
      </c>
      <c r="AA599" s="14">
        <v>44642</v>
      </c>
      <c r="AB599" s="20">
        <v>44593</v>
      </c>
      <c r="AC599" s="21">
        <v>26</v>
      </c>
      <c r="AD599" s="14">
        <v>44619</v>
      </c>
      <c r="AE599" s="20">
        <v>44624</v>
      </c>
      <c r="AF599" s="21">
        <v>20</v>
      </c>
      <c r="AG599" s="14">
        <v>44644</v>
      </c>
      <c r="AH599" s="20">
        <v>44641</v>
      </c>
      <c r="AI599" s="21">
        <v>39</v>
      </c>
      <c r="AJ599" s="14">
        <v>44680</v>
      </c>
      <c r="AK599" s="21">
        <v>7</v>
      </c>
      <c r="AL599" s="14">
        <v>44894</v>
      </c>
      <c r="AM599" s="14">
        <v>44954</v>
      </c>
      <c r="AN599" s="19"/>
      <c r="AO599" s="19"/>
      <c r="AP599" s="19"/>
      <c r="AQ599" s="19"/>
      <c r="AR599" s="19">
        <v>1794196</v>
      </c>
      <c r="AS599" s="19"/>
      <c r="AT599" s="19"/>
      <c r="AU599" s="19">
        <v>16147764</v>
      </c>
      <c r="AV599" s="19"/>
      <c r="AW599" s="19"/>
      <c r="AX599" s="19"/>
      <c r="AY599" s="19"/>
      <c r="AZ599" s="15">
        <f t="shared" si="43"/>
        <v>17941960</v>
      </c>
      <c r="BA599" s="15">
        <f t="shared" si="44"/>
        <v>17941960</v>
      </c>
      <c r="BB599" t="str">
        <f t="shared" si="45"/>
        <v>OK</v>
      </c>
      <c r="BC599">
        <f t="shared" si="46"/>
        <v>2</v>
      </c>
      <c r="BE599" s="17"/>
    </row>
    <row r="600" spans="1:57" hidden="1">
      <c r="A600" s="17"/>
      <c r="B600" s="17" t="s">
        <v>24</v>
      </c>
      <c r="C600" s="17" t="s">
        <v>595</v>
      </c>
      <c r="D600" s="17" t="s">
        <v>556</v>
      </c>
      <c r="E600" s="17" t="s">
        <v>8</v>
      </c>
      <c r="F600" s="17" t="s">
        <v>160</v>
      </c>
      <c r="G600">
        <v>4881</v>
      </c>
      <c r="H600">
        <v>10</v>
      </c>
      <c r="I600" s="19">
        <v>8970980</v>
      </c>
      <c r="J600" s="15">
        <v>897098</v>
      </c>
      <c r="K600" s="17">
        <v>10</v>
      </c>
      <c r="L600" s="17"/>
      <c r="M600" s="17" t="s">
        <v>128</v>
      </c>
      <c r="N600" s="17" t="s">
        <v>157</v>
      </c>
      <c r="O600" s="17" t="s">
        <v>130</v>
      </c>
      <c r="P600" s="17" t="s">
        <v>619</v>
      </c>
      <c r="Q600" s="17" t="s">
        <v>66</v>
      </c>
      <c r="R600" s="17" t="s">
        <v>132</v>
      </c>
      <c r="S600" s="17">
        <v>1</v>
      </c>
      <c r="T600">
        <v>488101</v>
      </c>
      <c r="U600" t="str">
        <f>IFERROR(VLOOKUP(B600,Listas!$A$21:$B$36,2,FALSE),"")</f>
        <v>07</v>
      </c>
      <c r="V600" s="17">
        <v>2</v>
      </c>
      <c r="W600" t="s">
        <v>621</v>
      </c>
      <c r="X600" s="17"/>
      <c r="Y600" s="20">
        <v>44627</v>
      </c>
      <c r="Z600" s="21">
        <v>15</v>
      </c>
      <c r="AA600" s="14">
        <v>44642</v>
      </c>
      <c r="AB600" s="20">
        <v>44593</v>
      </c>
      <c r="AC600" s="21">
        <v>26</v>
      </c>
      <c r="AD600" s="14">
        <v>44619</v>
      </c>
      <c r="AE600" s="20">
        <v>44624</v>
      </c>
      <c r="AF600" s="21">
        <v>20</v>
      </c>
      <c r="AG600" s="14">
        <v>44644</v>
      </c>
      <c r="AH600" s="20">
        <v>44641</v>
      </c>
      <c r="AI600" s="21">
        <v>39</v>
      </c>
      <c r="AJ600" s="14">
        <v>44680</v>
      </c>
      <c r="AK600" s="21">
        <v>7</v>
      </c>
      <c r="AL600" s="14">
        <v>44894</v>
      </c>
      <c r="AM600" s="14">
        <v>44954</v>
      </c>
      <c r="AN600" s="19"/>
      <c r="AO600" s="19"/>
      <c r="AP600" s="19"/>
      <c r="AQ600" s="19"/>
      <c r="AR600" s="19">
        <v>897098</v>
      </c>
      <c r="AS600" s="19"/>
      <c r="AT600" s="19"/>
      <c r="AU600" s="19">
        <v>8073882</v>
      </c>
      <c r="AV600" s="19"/>
      <c r="AW600" s="19"/>
      <c r="AX600" s="19"/>
      <c r="AY600" s="19"/>
      <c r="AZ600" s="15">
        <f t="shared" si="43"/>
        <v>8970980</v>
      </c>
      <c r="BA600" s="15">
        <f t="shared" si="44"/>
        <v>8970980</v>
      </c>
      <c r="BB600" t="str">
        <f t="shared" si="45"/>
        <v>OK</v>
      </c>
      <c r="BC600">
        <f t="shared" si="46"/>
        <v>2</v>
      </c>
      <c r="BE600" s="17"/>
    </row>
    <row r="601" spans="1:57" hidden="1">
      <c r="A601" s="17"/>
      <c r="B601" s="17" t="s">
        <v>24</v>
      </c>
      <c r="C601" s="17" t="s">
        <v>596</v>
      </c>
      <c r="D601" s="17" t="s">
        <v>556</v>
      </c>
      <c r="E601" s="17" t="s">
        <v>8</v>
      </c>
      <c r="F601" s="17" t="s">
        <v>160</v>
      </c>
      <c r="G601">
        <v>4881</v>
      </c>
      <c r="H601">
        <v>10</v>
      </c>
      <c r="I601" s="19">
        <v>8970980</v>
      </c>
      <c r="J601" s="15">
        <v>897098</v>
      </c>
      <c r="K601" s="17">
        <v>10</v>
      </c>
      <c r="L601" s="17"/>
      <c r="M601" s="17" t="s">
        <v>128</v>
      </c>
      <c r="N601" s="17" t="s">
        <v>157</v>
      </c>
      <c r="O601" s="17" t="s">
        <v>130</v>
      </c>
      <c r="P601" s="17" t="s">
        <v>619</v>
      </c>
      <c r="Q601" s="17" t="s">
        <v>66</v>
      </c>
      <c r="R601" s="17" t="s">
        <v>132</v>
      </c>
      <c r="S601" s="17">
        <v>1</v>
      </c>
      <c r="T601">
        <v>488101</v>
      </c>
      <c r="U601" t="str">
        <f>IFERROR(VLOOKUP(B601,Listas!$A$21:$B$36,2,FALSE),"")</f>
        <v>07</v>
      </c>
      <c r="V601" s="17">
        <v>2</v>
      </c>
      <c r="W601" t="s">
        <v>621</v>
      </c>
      <c r="X601" s="17"/>
      <c r="Y601" s="20">
        <v>44627</v>
      </c>
      <c r="Z601" s="21">
        <v>15</v>
      </c>
      <c r="AA601" s="14">
        <v>44642</v>
      </c>
      <c r="AB601" s="20">
        <v>44593</v>
      </c>
      <c r="AC601" s="21">
        <v>26</v>
      </c>
      <c r="AD601" s="14">
        <v>44619</v>
      </c>
      <c r="AE601" s="20">
        <v>44624</v>
      </c>
      <c r="AF601" s="21">
        <v>20</v>
      </c>
      <c r="AG601" s="14">
        <v>44644</v>
      </c>
      <c r="AH601" s="20">
        <v>44641</v>
      </c>
      <c r="AI601" s="21">
        <v>39</v>
      </c>
      <c r="AJ601" s="14">
        <v>44680</v>
      </c>
      <c r="AK601" s="21">
        <v>7</v>
      </c>
      <c r="AL601" s="14">
        <v>44894</v>
      </c>
      <c r="AM601" s="14">
        <v>44954</v>
      </c>
      <c r="AN601" s="19"/>
      <c r="AO601" s="19"/>
      <c r="AP601" s="19"/>
      <c r="AQ601" s="19"/>
      <c r="AR601" s="19">
        <v>897098</v>
      </c>
      <c r="AS601" s="19"/>
      <c r="AT601" s="19"/>
      <c r="AU601" s="19">
        <v>8073882</v>
      </c>
      <c r="AV601" s="19"/>
      <c r="AW601" s="19"/>
      <c r="AX601" s="19"/>
      <c r="AY601" s="19"/>
      <c r="AZ601" s="15">
        <f t="shared" si="43"/>
        <v>8970980</v>
      </c>
      <c r="BA601" s="15">
        <f t="shared" si="44"/>
        <v>8970980</v>
      </c>
      <c r="BB601" t="str">
        <f t="shared" si="45"/>
        <v>OK</v>
      </c>
      <c r="BC601">
        <f t="shared" si="46"/>
        <v>2</v>
      </c>
      <c r="BE601" s="17"/>
    </row>
    <row r="602" spans="1:57" hidden="1">
      <c r="A602" s="17"/>
      <c r="B602" s="17" t="s">
        <v>24</v>
      </c>
      <c r="C602" s="17" t="s">
        <v>597</v>
      </c>
      <c r="D602" s="17" t="s">
        <v>556</v>
      </c>
      <c r="E602" s="17" t="s">
        <v>8</v>
      </c>
      <c r="F602" s="17" t="s">
        <v>160</v>
      </c>
      <c r="G602">
        <v>4881</v>
      </c>
      <c r="H602">
        <v>13</v>
      </c>
      <c r="I602" s="19">
        <v>11662274</v>
      </c>
      <c r="J602" s="15">
        <v>897098</v>
      </c>
      <c r="K602" s="17">
        <v>13</v>
      </c>
      <c r="L602" s="17"/>
      <c r="M602" s="17" t="s">
        <v>128</v>
      </c>
      <c r="N602" s="17" t="s">
        <v>157</v>
      </c>
      <c r="O602" s="17" t="s">
        <v>130</v>
      </c>
      <c r="P602" s="17" t="s">
        <v>619</v>
      </c>
      <c r="Q602" s="17" t="s">
        <v>66</v>
      </c>
      <c r="R602" s="17" t="s">
        <v>132</v>
      </c>
      <c r="S602" s="17">
        <v>1</v>
      </c>
      <c r="T602">
        <v>488101</v>
      </c>
      <c r="U602" t="str">
        <f>IFERROR(VLOOKUP(B602,Listas!$A$21:$B$36,2,FALSE),"")</f>
        <v>07</v>
      </c>
      <c r="V602" s="17">
        <v>2</v>
      </c>
      <c r="W602" t="s">
        <v>621</v>
      </c>
      <c r="X602" s="17"/>
      <c r="Y602" s="20">
        <v>44627</v>
      </c>
      <c r="Z602" s="21">
        <v>15</v>
      </c>
      <c r="AA602" s="14">
        <v>44642</v>
      </c>
      <c r="AB602" s="20">
        <v>44593</v>
      </c>
      <c r="AC602" s="21">
        <v>26</v>
      </c>
      <c r="AD602" s="14">
        <v>44619</v>
      </c>
      <c r="AE602" s="20">
        <v>44624</v>
      </c>
      <c r="AF602" s="21">
        <v>20</v>
      </c>
      <c r="AG602" s="14">
        <v>44644</v>
      </c>
      <c r="AH602" s="20">
        <v>44641</v>
      </c>
      <c r="AI602" s="21">
        <v>39</v>
      </c>
      <c r="AJ602" s="14">
        <v>44680</v>
      </c>
      <c r="AK602" s="21">
        <v>7</v>
      </c>
      <c r="AL602" s="14">
        <v>44894</v>
      </c>
      <c r="AM602" s="14">
        <v>44954</v>
      </c>
      <c r="AN602" s="19"/>
      <c r="AO602" s="19"/>
      <c r="AP602" s="19"/>
      <c r="AQ602" s="19"/>
      <c r="AR602" s="19">
        <v>1166227</v>
      </c>
      <c r="AS602" s="19"/>
      <c r="AT602" s="19"/>
      <c r="AU602" s="19">
        <v>10496047</v>
      </c>
      <c r="AV602" s="19"/>
      <c r="AW602" s="19"/>
      <c r="AX602" s="19"/>
      <c r="AY602" s="19"/>
      <c r="AZ602" s="15">
        <f t="shared" si="43"/>
        <v>11662274</v>
      </c>
      <c r="BA602" s="15">
        <f t="shared" si="44"/>
        <v>11662274</v>
      </c>
      <c r="BB602" t="str">
        <f t="shared" si="45"/>
        <v>OK</v>
      </c>
      <c r="BC602">
        <f t="shared" si="46"/>
        <v>2</v>
      </c>
      <c r="BE602" s="17"/>
    </row>
    <row r="603" spans="1:57" hidden="1">
      <c r="A603" s="17"/>
      <c r="B603" s="17" t="s">
        <v>24</v>
      </c>
      <c r="C603" s="17" t="s">
        <v>598</v>
      </c>
      <c r="D603" s="17" t="s">
        <v>556</v>
      </c>
      <c r="E603" s="17" t="s">
        <v>8</v>
      </c>
      <c r="F603" s="17" t="s">
        <v>160</v>
      </c>
      <c r="G603">
        <v>4881</v>
      </c>
      <c r="H603">
        <v>13</v>
      </c>
      <c r="I603" s="19">
        <v>11662274</v>
      </c>
      <c r="J603" s="15">
        <v>897098</v>
      </c>
      <c r="K603" s="17">
        <v>13</v>
      </c>
      <c r="L603" s="17"/>
      <c r="M603" s="17" t="s">
        <v>128</v>
      </c>
      <c r="N603" s="17" t="s">
        <v>157</v>
      </c>
      <c r="O603" s="17" t="s">
        <v>130</v>
      </c>
      <c r="P603" s="17" t="s">
        <v>619</v>
      </c>
      <c r="Q603" s="17" t="s">
        <v>66</v>
      </c>
      <c r="R603" s="17" t="s">
        <v>132</v>
      </c>
      <c r="S603" s="17">
        <v>1</v>
      </c>
      <c r="T603">
        <v>488101</v>
      </c>
      <c r="U603" t="str">
        <f>IFERROR(VLOOKUP(B603,Listas!$A$21:$B$36,2,FALSE),"")</f>
        <v>07</v>
      </c>
      <c r="V603" s="17">
        <v>2</v>
      </c>
      <c r="W603" t="s">
        <v>621</v>
      </c>
      <c r="X603" s="17"/>
      <c r="Y603" s="20">
        <v>44627</v>
      </c>
      <c r="Z603" s="21">
        <v>15</v>
      </c>
      <c r="AA603" s="14">
        <v>44642</v>
      </c>
      <c r="AB603" s="20">
        <v>44593</v>
      </c>
      <c r="AC603" s="21">
        <v>26</v>
      </c>
      <c r="AD603" s="14">
        <v>44619</v>
      </c>
      <c r="AE603" s="20">
        <v>44624</v>
      </c>
      <c r="AF603" s="21">
        <v>20</v>
      </c>
      <c r="AG603" s="14">
        <v>44644</v>
      </c>
      <c r="AH603" s="20">
        <v>44641</v>
      </c>
      <c r="AI603" s="21">
        <v>39</v>
      </c>
      <c r="AJ603" s="14">
        <v>44680</v>
      </c>
      <c r="AK603" s="21">
        <v>7</v>
      </c>
      <c r="AL603" s="14">
        <v>44894</v>
      </c>
      <c r="AM603" s="14">
        <v>44954</v>
      </c>
      <c r="AN603" s="19"/>
      <c r="AO603" s="19"/>
      <c r="AP603" s="19"/>
      <c r="AQ603" s="19"/>
      <c r="AR603" s="19">
        <v>1166227</v>
      </c>
      <c r="AS603" s="19"/>
      <c r="AT603" s="19"/>
      <c r="AU603" s="19">
        <v>10496047</v>
      </c>
      <c r="AV603" s="19"/>
      <c r="AW603" s="19"/>
      <c r="AX603" s="19"/>
      <c r="AY603" s="19"/>
      <c r="AZ603" s="15">
        <f t="shared" si="43"/>
        <v>11662274</v>
      </c>
      <c r="BA603" s="15">
        <f t="shared" si="44"/>
        <v>11662274</v>
      </c>
      <c r="BB603" t="str">
        <f t="shared" si="45"/>
        <v>OK</v>
      </c>
      <c r="BC603">
        <f t="shared" si="46"/>
        <v>2</v>
      </c>
      <c r="BE603" s="17"/>
    </row>
    <row r="604" spans="1:57" hidden="1">
      <c r="A604" s="17"/>
      <c r="B604" s="17" t="s">
        <v>24</v>
      </c>
      <c r="C604" s="17" t="s">
        <v>599</v>
      </c>
      <c r="D604" s="17" t="s">
        <v>556</v>
      </c>
      <c r="E604" s="17" t="s">
        <v>8</v>
      </c>
      <c r="F604" s="17" t="s">
        <v>160</v>
      </c>
      <c r="G604">
        <v>4881</v>
      </c>
      <c r="H604">
        <v>10</v>
      </c>
      <c r="I604" s="19">
        <v>8970980</v>
      </c>
      <c r="J604" s="15">
        <v>897098</v>
      </c>
      <c r="K604" s="17">
        <v>10</v>
      </c>
      <c r="L604" s="17"/>
      <c r="M604" s="17" t="s">
        <v>128</v>
      </c>
      <c r="N604" s="17" t="s">
        <v>157</v>
      </c>
      <c r="O604" s="17" t="s">
        <v>130</v>
      </c>
      <c r="P604" s="17" t="s">
        <v>619</v>
      </c>
      <c r="Q604" s="17" t="s">
        <v>66</v>
      </c>
      <c r="R604" s="17" t="s">
        <v>132</v>
      </c>
      <c r="S604" s="17">
        <v>1</v>
      </c>
      <c r="T604">
        <v>488101</v>
      </c>
      <c r="U604" t="str">
        <f>IFERROR(VLOOKUP(B604,Listas!$A$21:$B$36,2,FALSE),"")</f>
        <v>07</v>
      </c>
      <c r="V604" s="17">
        <v>2</v>
      </c>
      <c r="W604" t="s">
        <v>621</v>
      </c>
      <c r="X604" s="17"/>
      <c r="Y604" s="20">
        <v>44627</v>
      </c>
      <c r="Z604" s="21">
        <v>15</v>
      </c>
      <c r="AA604" s="14">
        <v>44642</v>
      </c>
      <c r="AB604" s="20">
        <v>44593</v>
      </c>
      <c r="AC604" s="21">
        <v>26</v>
      </c>
      <c r="AD604" s="14">
        <v>44619</v>
      </c>
      <c r="AE604" s="20">
        <v>44624</v>
      </c>
      <c r="AF604" s="21">
        <v>20</v>
      </c>
      <c r="AG604" s="14">
        <v>44644</v>
      </c>
      <c r="AH604" s="20">
        <v>44641</v>
      </c>
      <c r="AI604" s="21">
        <v>39</v>
      </c>
      <c r="AJ604" s="14">
        <v>44680</v>
      </c>
      <c r="AK604" s="21">
        <v>7</v>
      </c>
      <c r="AL604" s="14">
        <v>44894</v>
      </c>
      <c r="AM604" s="14">
        <v>44954</v>
      </c>
      <c r="AN604" s="19"/>
      <c r="AO604" s="19"/>
      <c r="AP604" s="19"/>
      <c r="AQ604" s="19"/>
      <c r="AR604" s="19">
        <v>897098</v>
      </c>
      <c r="AS604" s="19"/>
      <c r="AT604" s="19"/>
      <c r="AU604" s="19">
        <v>8073882</v>
      </c>
      <c r="AV604" s="19"/>
      <c r="AW604" s="19"/>
      <c r="AX604" s="19"/>
      <c r="AY604" s="19"/>
      <c r="AZ604" s="15">
        <f t="shared" si="43"/>
        <v>8970980</v>
      </c>
      <c r="BA604" s="15">
        <f t="shared" si="44"/>
        <v>8970980</v>
      </c>
      <c r="BB604" t="str">
        <f t="shared" si="45"/>
        <v>OK</v>
      </c>
      <c r="BC604">
        <f t="shared" si="46"/>
        <v>2</v>
      </c>
      <c r="BE604" s="17"/>
    </row>
    <row r="605" spans="1:57" hidden="1">
      <c r="A605" s="17"/>
      <c r="B605" s="17" t="s">
        <v>24</v>
      </c>
      <c r="C605" s="17" t="s">
        <v>600</v>
      </c>
      <c r="D605" s="17" t="s">
        <v>556</v>
      </c>
      <c r="E605" s="17" t="s">
        <v>8</v>
      </c>
      <c r="F605" s="17" t="s">
        <v>160</v>
      </c>
      <c r="G605">
        <v>4881</v>
      </c>
      <c r="H605">
        <v>11</v>
      </c>
      <c r="I605" s="19">
        <v>9868078</v>
      </c>
      <c r="J605" s="15">
        <v>897098</v>
      </c>
      <c r="K605" s="17">
        <v>11</v>
      </c>
      <c r="L605" s="17"/>
      <c r="M605" s="17" t="s">
        <v>128</v>
      </c>
      <c r="N605" s="17" t="s">
        <v>157</v>
      </c>
      <c r="O605" s="17" t="s">
        <v>130</v>
      </c>
      <c r="P605" s="17" t="s">
        <v>619</v>
      </c>
      <c r="Q605" s="17" t="s">
        <v>66</v>
      </c>
      <c r="R605" s="17" t="s">
        <v>132</v>
      </c>
      <c r="S605" s="17">
        <v>1</v>
      </c>
      <c r="T605">
        <v>488101</v>
      </c>
      <c r="U605" t="str">
        <f>IFERROR(VLOOKUP(B605,Listas!$A$21:$B$36,2,FALSE),"")</f>
        <v>07</v>
      </c>
      <c r="V605" s="17">
        <v>2</v>
      </c>
      <c r="W605" t="s">
        <v>621</v>
      </c>
      <c r="X605" s="17"/>
      <c r="Y605" s="20">
        <v>44627</v>
      </c>
      <c r="Z605" s="21">
        <v>15</v>
      </c>
      <c r="AA605" s="14">
        <v>44642</v>
      </c>
      <c r="AB605" s="20">
        <v>44593</v>
      </c>
      <c r="AC605" s="21">
        <v>26</v>
      </c>
      <c r="AD605" s="14">
        <v>44619</v>
      </c>
      <c r="AE605" s="20">
        <v>44624</v>
      </c>
      <c r="AF605" s="21">
        <v>20</v>
      </c>
      <c r="AG605" s="14">
        <v>44644</v>
      </c>
      <c r="AH605" s="20">
        <v>44641</v>
      </c>
      <c r="AI605" s="21">
        <v>39</v>
      </c>
      <c r="AJ605" s="14">
        <v>44680</v>
      </c>
      <c r="AK605" s="21">
        <v>7</v>
      </c>
      <c r="AL605" s="14">
        <v>44894</v>
      </c>
      <c r="AM605" s="14">
        <v>44954</v>
      </c>
      <c r="AN605" s="19"/>
      <c r="AO605" s="19"/>
      <c r="AP605" s="19"/>
      <c r="AQ605" s="19"/>
      <c r="AR605" s="19">
        <v>986808</v>
      </c>
      <c r="AS605" s="19"/>
      <c r="AT605" s="19"/>
      <c r="AU605" s="19">
        <v>8881270</v>
      </c>
      <c r="AV605" s="19"/>
      <c r="AW605" s="19"/>
      <c r="AX605" s="19"/>
      <c r="AY605" s="19"/>
      <c r="AZ605" s="15">
        <f t="shared" si="43"/>
        <v>9868078</v>
      </c>
      <c r="BA605" s="15">
        <f t="shared" si="44"/>
        <v>9868078</v>
      </c>
      <c r="BB605" t="str">
        <f t="shared" si="45"/>
        <v>OK</v>
      </c>
      <c r="BC605">
        <f t="shared" si="46"/>
        <v>2</v>
      </c>
      <c r="BE605" s="17"/>
    </row>
    <row r="606" spans="1:57" hidden="1">
      <c r="A606" s="17"/>
      <c r="B606" s="17" t="s">
        <v>24</v>
      </c>
      <c r="C606" s="17" t="s">
        <v>601</v>
      </c>
      <c r="D606" s="17" t="s">
        <v>568</v>
      </c>
      <c r="E606" s="17" t="s">
        <v>8</v>
      </c>
      <c r="F606" s="17" t="s">
        <v>160</v>
      </c>
      <c r="G606">
        <v>4881</v>
      </c>
      <c r="H606">
        <v>10</v>
      </c>
      <c r="I606" s="19">
        <v>8970980</v>
      </c>
      <c r="J606" s="15">
        <v>897098</v>
      </c>
      <c r="K606" s="17">
        <v>10</v>
      </c>
      <c r="L606" s="17"/>
      <c r="M606" s="17" t="s">
        <v>128</v>
      </c>
      <c r="N606" s="17" t="s">
        <v>157</v>
      </c>
      <c r="O606" s="17" t="s">
        <v>130</v>
      </c>
      <c r="P606" s="17" t="s">
        <v>619</v>
      </c>
      <c r="Q606" s="17" t="s">
        <v>66</v>
      </c>
      <c r="R606" s="17" t="s">
        <v>132</v>
      </c>
      <c r="S606" s="17">
        <v>1</v>
      </c>
      <c r="T606">
        <v>488101</v>
      </c>
      <c r="U606" t="str">
        <f>IFERROR(VLOOKUP(B606,Listas!$A$21:$B$36,2,FALSE),"")</f>
        <v>07</v>
      </c>
      <c r="V606" s="17">
        <v>3</v>
      </c>
      <c r="W606" t="s">
        <v>622</v>
      </c>
      <c r="X606" s="17"/>
      <c r="Y606" s="20">
        <v>44627</v>
      </c>
      <c r="Z606" s="21">
        <v>15</v>
      </c>
      <c r="AA606" s="14">
        <v>44642</v>
      </c>
      <c r="AB606" s="20">
        <v>44593</v>
      </c>
      <c r="AC606" s="21">
        <v>26</v>
      </c>
      <c r="AD606" s="14">
        <v>44619</v>
      </c>
      <c r="AE606" s="20">
        <v>44624</v>
      </c>
      <c r="AF606" s="21">
        <v>20</v>
      </c>
      <c r="AG606" s="14">
        <v>44644</v>
      </c>
      <c r="AH606" s="20">
        <v>44641</v>
      </c>
      <c r="AI606" s="21">
        <v>39</v>
      </c>
      <c r="AJ606" s="14">
        <v>44680</v>
      </c>
      <c r="AK606" s="21">
        <v>7</v>
      </c>
      <c r="AL606" s="14">
        <v>44894</v>
      </c>
      <c r="AM606" s="14">
        <v>44954</v>
      </c>
      <c r="AN606" s="19"/>
      <c r="AO606" s="19"/>
      <c r="AP606" s="19"/>
      <c r="AQ606" s="19"/>
      <c r="AR606" s="19">
        <v>897098</v>
      </c>
      <c r="AS606" s="19"/>
      <c r="AT606" s="19"/>
      <c r="AU606" s="19">
        <v>8073882</v>
      </c>
      <c r="AV606" s="19"/>
      <c r="AW606" s="19"/>
      <c r="AX606" s="19"/>
      <c r="AY606" s="19"/>
      <c r="AZ606" s="15">
        <f t="shared" si="43"/>
        <v>8970980</v>
      </c>
      <c r="BA606" s="15">
        <f t="shared" si="44"/>
        <v>8970980</v>
      </c>
      <c r="BB606" t="str">
        <f t="shared" si="45"/>
        <v>OK</v>
      </c>
      <c r="BC606">
        <f t="shared" si="46"/>
        <v>2</v>
      </c>
      <c r="BE606" s="17"/>
    </row>
    <row r="607" spans="1:57" hidden="1">
      <c r="A607" s="17"/>
      <c r="B607" s="17" t="s">
        <v>24</v>
      </c>
      <c r="C607" s="17" t="s">
        <v>603</v>
      </c>
      <c r="D607" s="17" t="s">
        <v>568</v>
      </c>
      <c r="E607" s="17" t="s">
        <v>8</v>
      </c>
      <c r="F607" s="17" t="s">
        <v>160</v>
      </c>
      <c r="G607">
        <v>4881</v>
      </c>
      <c r="H607">
        <v>20</v>
      </c>
      <c r="I607" s="19">
        <v>17941960</v>
      </c>
      <c r="J607" s="15">
        <v>897098</v>
      </c>
      <c r="K607" s="17">
        <v>20</v>
      </c>
      <c r="L607" s="17"/>
      <c r="M607" s="17" t="s">
        <v>128</v>
      </c>
      <c r="N607" s="17" t="s">
        <v>157</v>
      </c>
      <c r="O607" s="17" t="s">
        <v>130</v>
      </c>
      <c r="P607" s="17" t="s">
        <v>619</v>
      </c>
      <c r="Q607" s="17" t="s">
        <v>66</v>
      </c>
      <c r="R607" s="17" t="s">
        <v>132</v>
      </c>
      <c r="S607" s="17">
        <v>1</v>
      </c>
      <c r="T607">
        <v>488101</v>
      </c>
      <c r="U607" t="str">
        <f>IFERROR(VLOOKUP(B607,Listas!$A$21:$B$36,2,FALSE),"")</f>
        <v>07</v>
      </c>
      <c r="V607" s="17">
        <v>3</v>
      </c>
      <c r="W607" t="s">
        <v>622</v>
      </c>
      <c r="X607" s="17"/>
      <c r="Y607" s="20">
        <v>44627</v>
      </c>
      <c r="Z607" s="21">
        <v>15</v>
      </c>
      <c r="AA607" s="14">
        <v>44642</v>
      </c>
      <c r="AB607" s="20">
        <v>44593</v>
      </c>
      <c r="AC607" s="21">
        <v>26</v>
      </c>
      <c r="AD607" s="14">
        <v>44619</v>
      </c>
      <c r="AE607" s="20">
        <v>44624</v>
      </c>
      <c r="AF607" s="21">
        <v>20</v>
      </c>
      <c r="AG607" s="14">
        <v>44644</v>
      </c>
      <c r="AH607" s="20">
        <v>44641</v>
      </c>
      <c r="AI607" s="21">
        <v>39</v>
      </c>
      <c r="AJ607" s="14">
        <v>44680</v>
      </c>
      <c r="AK607" s="21">
        <v>7</v>
      </c>
      <c r="AL607" s="14">
        <v>44894</v>
      </c>
      <c r="AM607" s="14">
        <v>44954</v>
      </c>
      <c r="AN607" s="19"/>
      <c r="AO607" s="19"/>
      <c r="AP607" s="19"/>
      <c r="AQ607" s="19"/>
      <c r="AR607" s="19">
        <v>1794196</v>
      </c>
      <c r="AS607" s="19"/>
      <c r="AT607" s="19"/>
      <c r="AU607" s="19">
        <v>16147764</v>
      </c>
      <c r="AV607" s="19"/>
      <c r="AW607" s="19"/>
      <c r="AX607" s="19"/>
      <c r="AY607" s="19"/>
      <c r="AZ607" s="15">
        <f t="shared" si="43"/>
        <v>17941960</v>
      </c>
      <c r="BA607" s="15">
        <f t="shared" si="44"/>
        <v>17941960</v>
      </c>
      <c r="BB607" t="str">
        <f t="shared" si="45"/>
        <v>OK</v>
      </c>
      <c r="BC607">
        <f t="shared" si="46"/>
        <v>2</v>
      </c>
      <c r="BE607" s="17"/>
    </row>
    <row r="608" spans="1:57" hidden="1">
      <c r="A608" s="17"/>
      <c r="B608" s="17" t="s">
        <v>24</v>
      </c>
      <c r="C608" s="17" t="s">
        <v>604</v>
      </c>
      <c r="D608" s="17" t="s">
        <v>568</v>
      </c>
      <c r="E608" s="17" t="s">
        <v>8</v>
      </c>
      <c r="F608" s="17" t="s">
        <v>160</v>
      </c>
      <c r="G608">
        <v>4881</v>
      </c>
      <c r="H608">
        <v>10</v>
      </c>
      <c r="I608" s="19">
        <v>8970980</v>
      </c>
      <c r="J608" s="15">
        <v>897098</v>
      </c>
      <c r="K608" s="17">
        <v>10</v>
      </c>
      <c r="L608" s="17"/>
      <c r="M608" s="17" t="s">
        <v>128</v>
      </c>
      <c r="N608" s="17" t="s">
        <v>157</v>
      </c>
      <c r="O608" s="17" t="s">
        <v>130</v>
      </c>
      <c r="P608" s="17" t="s">
        <v>619</v>
      </c>
      <c r="Q608" s="17" t="s">
        <v>66</v>
      </c>
      <c r="R608" s="17" t="s">
        <v>132</v>
      </c>
      <c r="S608" s="17">
        <v>1</v>
      </c>
      <c r="T608">
        <v>488101</v>
      </c>
      <c r="U608" t="str">
        <f>IFERROR(VLOOKUP(B608,Listas!$A$21:$B$36,2,FALSE),"")</f>
        <v>07</v>
      </c>
      <c r="V608" s="17">
        <v>3</v>
      </c>
      <c r="W608" t="s">
        <v>622</v>
      </c>
      <c r="X608" s="17"/>
      <c r="Y608" s="20">
        <v>44627</v>
      </c>
      <c r="Z608" s="21">
        <v>15</v>
      </c>
      <c r="AA608" s="14">
        <v>44642</v>
      </c>
      <c r="AB608" s="20">
        <v>44593</v>
      </c>
      <c r="AC608" s="21">
        <v>26</v>
      </c>
      <c r="AD608" s="14">
        <v>44619</v>
      </c>
      <c r="AE608" s="20">
        <v>44624</v>
      </c>
      <c r="AF608" s="21">
        <v>20</v>
      </c>
      <c r="AG608" s="14">
        <v>44644</v>
      </c>
      <c r="AH608" s="20">
        <v>44641</v>
      </c>
      <c r="AI608" s="21">
        <v>39</v>
      </c>
      <c r="AJ608" s="14">
        <v>44680</v>
      </c>
      <c r="AK608" s="21">
        <v>7</v>
      </c>
      <c r="AL608" s="14">
        <v>44894</v>
      </c>
      <c r="AM608" s="14">
        <v>44954</v>
      </c>
      <c r="AN608" s="19"/>
      <c r="AO608" s="19"/>
      <c r="AP608" s="19"/>
      <c r="AQ608" s="19"/>
      <c r="AR608" s="19">
        <v>897098</v>
      </c>
      <c r="AS608" s="19"/>
      <c r="AT608" s="19"/>
      <c r="AU608" s="19">
        <v>8073882</v>
      </c>
      <c r="AV608" s="19"/>
      <c r="AW608" s="19"/>
      <c r="AX608" s="19"/>
      <c r="AY608" s="19"/>
      <c r="AZ608" s="15">
        <f t="shared" si="43"/>
        <v>8970980</v>
      </c>
      <c r="BA608" s="15">
        <f t="shared" si="44"/>
        <v>8970980</v>
      </c>
      <c r="BB608" t="str">
        <f t="shared" si="45"/>
        <v>OK</v>
      </c>
      <c r="BC608">
        <f t="shared" si="46"/>
        <v>2</v>
      </c>
      <c r="BE608" s="17"/>
    </row>
    <row r="609" spans="1:57" hidden="1">
      <c r="A609" s="17"/>
      <c r="B609" s="17" t="s">
        <v>24</v>
      </c>
      <c r="C609" s="17" t="s">
        <v>605</v>
      </c>
      <c r="D609" s="17" t="s">
        <v>568</v>
      </c>
      <c r="E609" s="17" t="s">
        <v>8</v>
      </c>
      <c r="F609" s="17" t="s">
        <v>160</v>
      </c>
      <c r="G609">
        <v>4881</v>
      </c>
      <c r="H609">
        <v>25</v>
      </c>
      <c r="I609" s="19">
        <v>22427450</v>
      </c>
      <c r="J609" s="15">
        <v>897098</v>
      </c>
      <c r="K609" s="17">
        <v>25</v>
      </c>
      <c r="L609" s="17"/>
      <c r="M609" s="17" t="s">
        <v>128</v>
      </c>
      <c r="N609" s="17" t="s">
        <v>157</v>
      </c>
      <c r="O609" s="17" t="s">
        <v>130</v>
      </c>
      <c r="P609" s="17" t="s">
        <v>619</v>
      </c>
      <c r="Q609" s="17" t="s">
        <v>66</v>
      </c>
      <c r="R609" s="17" t="s">
        <v>132</v>
      </c>
      <c r="S609" s="17">
        <v>1</v>
      </c>
      <c r="T609">
        <v>488101</v>
      </c>
      <c r="U609" t="str">
        <f>IFERROR(VLOOKUP(B609,Listas!$A$21:$B$36,2,FALSE),"")</f>
        <v>07</v>
      </c>
      <c r="V609" s="17">
        <v>3</v>
      </c>
      <c r="W609" t="s">
        <v>622</v>
      </c>
      <c r="X609" s="17"/>
      <c r="Y609" s="20">
        <v>44627</v>
      </c>
      <c r="Z609" s="21">
        <v>15</v>
      </c>
      <c r="AA609" s="14">
        <v>44642</v>
      </c>
      <c r="AB609" s="20">
        <v>44593</v>
      </c>
      <c r="AC609" s="21">
        <v>26</v>
      </c>
      <c r="AD609" s="14">
        <v>44619</v>
      </c>
      <c r="AE609" s="20">
        <v>44624</v>
      </c>
      <c r="AF609" s="21">
        <v>20</v>
      </c>
      <c r="AG609" s="14">
        <v>44644</v>
      </c>
      <c r="AH609" s="20">
        <v>44641</v>
      </c>
      <c r="AI609" s="21">
        <v>39</v>
      </c>
      <c r="AJ609" s="14">
        <v>44680</v>
      </c>
      <c r="AK609" s="21">
        <v>7</v>
      </c>
      <c r="AL609" s="14">
        <v>44894</v>
      </c>
      <c r="AM609" s="14">
        <v>44954</v>
      </c>
      <c r="AN609" s="19"/>
      <c r="AO609" s="19"/>
      <c r="AP609" s="19"/>
      <c r="AQ609" s="19"/>
      <c r="AR609" s="19">
        <v>2242745</v>
      </c>
      <c r="AS609" s="19"/>
      <c r="AT609" s="19"/>
      <c r="AU609" s="19">
        <v>20184705</v>
      </c>
      <c r="AV609" s="19"/>
      <c r="AW609" s="19"/>
      <c r="AX609" s="19"/>
      <c r="AY609" s="19"/>
      <c r="AZ609" s="15">
        <f t="shared" si="43"/>
        <v>22427450</v>
      </c>
      <c r="BA609" s="15">
        <f t="shared" si="44"/>
        <v>22427450</v>
      </c>
      <c r="BB609" t="str">
        <f t="shared" si="45"/>
        <v>OK</v>
      </c>
      <c r="BC609">
        <f t="shared" si="46"/>
        <v>2</v>
      </c>
      <c r="BE609" s="17"/>
    </row>
    <row r="610" spans="1:57" hidden="1">
      <c r="A610" s="17"/>
      <c r="B610" s="17" t="s">
        <v>24</v>
      </c>
      <c r="C610" s="17" t="s">
        <v>606</v>
      </c>
      <c r="D610" s="17" t="s">
        <v>568</v>
      </c>
      <c r="E610" s="17" t="s">
        <v>8</v>
      </c>
      <c r="F610" s="17" t="s">
        <v>160</v>
      </c>
      <c r="G610">
        <v>4881</v>
      </c>
      <c r="H610">
        <v>10</v>
      </c>
      <c r="I610" s="19">
        <v>8970980</v>
      </c>
      <c r="J610" s="15">
        <v>897098</v>
      </c>
      <c r="K610" s="17">
        <v>10</v>
      </c>
      <c r="L610" s="17"/>
      <c r="M610" s="17" t="s">
        <v>128</v>
      </c>
      <c r="N610" s="17" t="s">
        <v>157</v>
      </c>
      <c r="O610" s="17" t="s">
        <v>130</v>
      </c>
      <c r="P610" s="17" t="s">
        <v>619</v>
      </c>
      <c r="Q610" s="17" t="s">
        <v>66</v>
      </c>
      <c r="R610" s="17" t="s">
        <v>132</v>
      </c>
      <c r="S610" s="17">
        <v>1</v>
      </c>
      <c r="T610">
        <v>488101</v>
      </c>
      <c r="U610" t="str">
        <f>IFERROR(VLOOKUP(B610,Listas!$A$21:$B$36,2,FALSE),"")</f>
        <v>07</v>
      </c>
      <c r="V610" s="17">
        <v>3</v>
      </c>
      <c r="W610" t="s">
        <v>622</v>
      </c>
      <c r="X610" s="17"/>
      <c r="Y610" s="20">
        <v>44627</v>
      </c>
      <c r="Z610" s="21">
        <v>15</v>
      </c>
      <c r="AA610" s="14">
        <v>44642</v>
      </c>
      <c r="AB610" s="20">
        <v>44593</v>
      </c>
      <c r="AC610" s="21">
        <v>26</v>
      </c>
      <c r="AD610" s="14">
        <v>44619</v>
      </c>
      <c r="AE610" s="20">
        <v>44624</v>
      </c>
      <c r="AF610" s="21">
        <v>20</v>
      </c>
      <c r="AG610" s="14">
        <v>44644</v>
      </c>
      <c r="AH610" s="20">
        <v>44641</v>
      </c>
      <c r="AI610" s="21">
        <v>39</v>
      </c>
      <c r="AJ610" s="14">
        <v>44680</v>
      </c>
      <c r="AK610" s="21">
        <v>7</v>
      </c>
      <c r="AL610" s="14">
        <v>44894</v>
      </c>
      <c r="AM610" s="14">
        <v>44954</v>
      </c>
      <c r="AN610" s="19"/>
      <c r="AO610" s="19"/>
      <c r="AP610" s="19"/>
      <c r="AQ610" s="19"/>
      <c r="AR610" s="19">
        <v>897098</v>
      </c>
      <c r="AS610" s="19"/>
      <c r="AT610" s="19"/>
      <c r="AU610" s="19">
        <v>8073882</v>
      </c>
      <c r="AV610" s="19"/>
      <c r="AW610" s="19"/>
      <c r="AX610" s="19"/>
      <c r="AY610" s="19"/>
      <c r="AZ610" s="15">
        <f t="shared" si="43"/>
        <v>8970980</v>
      </c>
      <c r="BA610" s="15">
        <f t="shared" si="44"/>
        <v>8970980</v>
      </c>
      <c r="BB610" t="str">
        <f t="shared" si="45"/>
        <v>OK</v>
      </c>
      <c r="BC610">
        <f t="shared" si="46"/>
        <v>2</v>
      </c>
      <c r="BE610" s="17"/>
    </row>
    <row r="611" spans="1:57" hidden="1">
      <c r="A611" s="17"/>
      <c r="B611" s="17" t="s">
        <v>24</v>
      </c>
      <c r="C611" s="17" t="s">
        <v>607</v>
      </c>
      <c r="D611" s="17" t="s">
        <v>568</v>
      </c>
      <c r="E611" s="17" t="s">
        <v>8</v>
      </c>
      <c r="F611" s="17" t="s">
        <v>160</v>
      </c>
      <c r="G611">
        <v>4881</v>
      </c>
      <c r="H611">
        <v>12</v>
      </c>
      <c r="I611" s="19">
        <v>10765176</v>
      </c>
      <c r="J611" s="15">
        <v>897098</v>
      </c>
      <c r="K611" s="17">
        <v>12</v>
      </c>
      <c r="L611" s="17"/>
      <c r="M611" s="17" t="s">
        <v>128</v>
      </c>
      <c r="N611" s="17" t="s">
        <v>157</v>
      </c>
      <c r="O611" s="17" t="s">
        <v>130</v>
      </c>
      <c r="P611" s="17" t="s">
        <v>619</v>
      </c>
      <c r="Q611" s="17" t="s">
        <v>66</v>
      </c>
      <c r="R611" s="17" t="s">
        <v>132</v>
      </c>
      <c r="S611" s="17">
        <v>1</v>
      </c>
      <c r="T611">
        <v>488101</v>
      </c>
      <c r="U611" t="str">
        <f>IFERROR(VLOOKUP(B611,Listas!$A$21:$B$36,2,FALSE),"")</f>
        <v>07</v>
      </c>
      <c r="V611" s="17">
        <v>3</v>
      </c>
      <c r="W611" t="s">
        <v>622</v>
      </c>
      <c r="X611" s="17"/>
      <c r="Y611" s="20">
        <v>44627</v>
      </c>
      <c r="Z611" s="21">
        <v>15</v>
      </c>
      <c r="AA611" s="14">
        <v>44642</v>
      </c>
      <c r="AB611" s="20">
        <v>44593</v>
      </c>
      <c r="AC611" s="21">
        <v>26</v>
      </c>
      <c r="AD611" s="14">
        <v>44619</v>
      </c>
      <c r="AE611" s="20">
        <v>44624</v>
      </c>
      <c r="AF611" s="21">
        <v>20</v>
      </c>
      <c r="AG611" s="14">
        <v>44644</v>
      </c>
      <c r="AH611" s="20">
        <v>44641</v>
      </c>
      <c r="AI611" s="21">
        <v>39</v>
      </c>
      <c r="AJ611" s="14">
        <v>44680</v>
      </c>
      <c r="AK611" s="21">
        <v>7</v>
      </c>
      <c r="AL611" s="14">
        <v>44894</v>
      </c>
      <c r="AM611" s="14">
        <v>44954</v>
      </c>
      <c r="AN611" s="19"/>
      <c r="AO611" s="19"/>
      <c r="AP611" s="19"/>
      <c r="AQ611" s="19"/>
      <c r="AR611" s="19">
        <v>1076518</v>
      </c>
      <c r="AS611" s="19"/>
      <c r="AT611" s="19"/>
      <c r="AU611" s="19">
        <v>9688658</v>
      </c>
      <c r="AV611" s="19"/>
      <c r="AW611" s="19"/>
      <c r="AX611" s="19"/>
      <c r="AY611" s="19"/>
      <c r="AZ611" s="15">
        <f t="shared" si="43"/>
        <v>10765176</v>
      </c>
      <c r="BA611" s="15">
        <f t="shared" si="44"/>
        <v>10765176</v>
      </c>
      <c r="BB611" t="str">
        <f t="shared" si="45"/>
        <v>OK</v>
      </c>
      <c r="BC611">
        <f t="shared" si="46"/>
        <v>2</v>
      </c>
      <c r="BE611" s="17"/>
    </row>
    <row r="612" spans="1:57" hidden="1">
      <c r="A612" s="17"/>
      <c r="B612" s="17" t="s">
        <v>24</v>
      </c>
      <c r="C612" s="17" t="s">
        <v>608</v>
      </c>
      <c r="D612" s="17" t="s">
        <v>568</v>
      </c>
      <c r="E612" s="17" t="s">
        <v>8</v>
      </c>
      <c r="F612" s="17" t="s">
        <v>160</v>
      </c>
      <c r="G612">
        <v>4881</v>
      </c>
      <c r="H612">
        <v>10</v>
      </c>
      <c r="I612" s="19">
        <v>8970980</v>
      </c>
      <c r="J612" s="15">
        <v>897098</v>
      </c>
      <c r="K612" s="17">
        <v>10</v>
      </c>
      <c r="L612" s="17"/>
      <c r="M612" s="17" t="s">
        <v>128</v>
      </c>
      <c r="N612" s="17" t="s">
        <v>157</v>
      </c>
      <c r="O612" s="17" t="s">
        <v>130</v>
      </c>
      <c r="P612" s="17" t="s">
        <v>619</v>
      </c>
      <c r="Q612" s="17" t="s">
        <v>66</v>
      </c>
      <c r="R612" s="17" t="s">
        <v>132</v>
      </c>
      <c r="S612" s="17">
        <v>1</v>
      </c>
      <c r="T612">
        <v>488101</v>
      </c>
      <c r="U612" t="str">
        <f>IFERROR(VLOOKUP(B612,Listas!$A$21:$B$36,2,FALSE),"")</f>
        <v>07</v>
      </c>
      <c r="V612" s="17">
        <v>3</v>
      </c>
      <c r="W612" t="s">
        <v>622</v>
      </c>
      <c r="X612" s="17"/>
      <c r="Y612" s="20">
        <v>44627</v>
      </c>
      <c r="Z612" s="21">
        <v>15</v>
      </c>
      <c r="AA612" s="14">
        <v>44642</v>
      </c>
      <c r="AB612" s="20">
        <v>44593</v>
      </c>
      <c r="AC612" s="21">
        <v>26</v>
      </c>
      <c r="AD612" s="14">
        <v>44619</v>
      </c>
      <c r="AE612" s="20">
        <v>44624</v>
      </c>
      <c r="AF612" s="21">
        <v>20</v>
      </c>
      <c r="AG612" s="14">
        <v>44644</v>
      </c>
      <c r="AH612" s="20">
        <v>44641</v>
      </c>
      <c r="AI612" s="21">
        <v>39</v>
      </c>
      <c r="AJ612" s="14">
        <v>44680</v>
      </c>
      <c r="AK612" s="21">
        <v>7</v>
      </c>
      <c r="AL612" s="14">
        <v>44894</v>
      </c>
      <c r="AM612" s="14">
        <v>44954</v>
      </c>
      <c r="AN612" s="19"/>
      <c r="AO612" s="19"/>
      <c r="AP612" s="19"/>
      <c r="AQ612" s="19"/>
      <c r="AR612" s="19">
        <v>897098</v>
      </c>
      <c r="AS612" s="19"/>
      <c r="AT612" s="19"/>
      <c r="AU612" s="19">
        <v>8073882</v>
      </c>
      <c r="AV612" s="19"/>
      <c r="AW612" s="19"/>
      <c r="AX612" s="19"/>
      <c r="AY612" s="19"/>
      <c r="AZ612" s="15">
        <f t="shared" si="43"/>
        <v>8970980</v>
      </c>
      <c r="BA612" s="15">
        <f t="shared" si="44"/>
        <v>8970980</v>
      </c>
      <c r="BB612" t="str">
        <f t="shared" si="45"/>
        <v>OK</v>
      </c>
      <c r="BC612">
        <f t="shared" si="46"/>
        <v>2</v>
      </c>
      <c r="BE612" s="17"/>
    </row>
    <row r="613" spans="1:57" hidden="1">
      <c r="A613" s="17"/>
      <c r="B613" s="17" t="s">
        <v>24</v>
      </c>
      <c r="C613" s="17" t="s">
        <v>609</v>
      </c>
      <c r="D613" s="17" t="s">
        <v>570</v>
      </c>
      <c r="E613" s="17" t="s">
        <v>8</v>
      </c>
      <c r="F613" s="17" t="s">
        <v>160</v>
      </c>
      <c r="G613">
        <v>4881</v>
      </c>
      <c r="H613">
        <v>10</v>
      </c>
      <c r="I613" s="19">
        <v>8970980</v>
      </c>
      <c r="J613" s="15">
        <v>897098</v>
      </c>
      <c r="K613" s="17">
        <v>10</v>
      </c>
      <c r="L613" s="17"/>
      <c r="M613" s="17" t="s">
        <v>128</v>
      </c>
      <c r="N613" s="17" t="s">
        <v>157</v>
      </c>
      <c r="O613" s="17" t="s">
        <v>130</v>
      </c>
      <c r="P613" s="17" t="s">
        <v>619</v>
      </c>
      <c r="Q613" s="17" t="s">
        <v>66</v>
      </c>
      <c r="R613" s="17" t="s">
        <v>132</v>
      </c>
      <c r="S613" s="17">
        <v>1</v>
      </c>
      <c r="T613">
        <v>488101</v>
      </c>
      <c r="U613" t="str">
        <f>IFERROR(VLOOKUP(B613,Listas!$A$21:$B$36,2,FALSE),"")</f>
        <v>07</v>
      </c>
      <c r="V613" s="17">
        <v>4</v>
      </c>
      <c r="W613" t="s">
        <v>623</v>
      </c>
      <c r="X613" s="17"/>
      <c r="Y613" s="20">
        <v>44627</v>
      </c>
      <c r="Z613" s="21">
        <v>15</v>
      </c>
      <c r="AA613" s="14">
        <v>44642</v>
      </c>
      <c r="AB613" s="20">
        <v>44593</v>
      </c>
      <c r="AC613" s="21">
        <v>26</v>
      </c>
      <c r="AD613" s="14">
        <v>44619</v>
      </c>
      <c r="AE613" s="20">
        <v>44624</v>
      </c>
      <c r="AF613" s="21">
        <v>20</v>
      </c>
      <c r="AG613" s="14">
        <v>44644</v>
      </c>
      <c r="AH613" s="20">
        <v>44641</v>
      </c>
      <c r="AI613" s="21">
        <v>39</v>
      </c>
      <c r="AJ613" s="14">
        <v>44680</v>
      </c>
      <c r="AK613" s="21">
        <v>7</v>
      </c>
      <c r="AL613" s="14">
        <v>44894</v>
      </c>
      <c r="AM613" s="14">
        <v>44954</v>
      </c>
      <c r="AN613" s="19"/>
      <c r="AO613" s="19"/>
      <c r="AP613" s="19"/>
      <c r="AQ613" s="19"/>
      <c r="AR613" s="19">
        <v>897098</v>
      </c>
      <c r="AS613" s="19"/>
      <c r="AT613" s="19"/>
      <c r="AU613" s="19">
        <v>8073882</v>
      </c>
      <c r="AV613" s="19"/>
      <c r="AW613" s="19"/>
      <c r="AX613" s="19"/>
      <c r="AY613" s="19"/>
      <c r="AZ613" s="15">
        <f t="shared" si="43"/>
        <v>8970980</v>
      </c>
      <c r="BA613" s="15">
        <f t="shared" si="44"/>
        <v>8970980</v>
      </c>
      <c r="BB613" t="str">
        <f t="shared" si="45"/>
        <v>OK</v>
      </c>
      <c r="BC613">
        <f t="shared" si="46"/>
        <v>2</v>
      </c>
      <c r="BE613" s="17"/>
    </row>
    <row r="614" spans="1:57" hidden="1">
      <c r="A614" s="17"/>
      <c r="B614" s="17" t="s">
        <v>24</v>
      </c>
      <c r="C614" s="17" t="s">
        <v>611</v>
      </c>
      <c r="D614" s="17" t="s">
        <v>570</v>
      </c>
      <c r="E614" s="17" t="s">
        <v>8</v>
      </c>
      <c r="F614" s="17" t="s">
        <v>160</v>
      </c>
      <c r="G614">
        <v>4881</v>
      </c>
      <c r="H614">
        <v>10</v>
      </c>
      <c r="I614" s="19">
        <v>8970980</v>
      </c>
      <c r="J614" s="15">
        <v>897098</v>
      </c>
      <c r="K614" s="17">
        <v>10</v>
      </c>
      <c r="L614" s="17"/>
      <c r="M614" s="17" t="s">
        <v>128</v>
      </c>
      <c r="N614" s="17" t="s">
        <v>157</v>
      </c>
      <c r="O614" s="17" t="s">
        <v>130</v>
      </c>
      <c r="P614" s="17" t="s">
        <v>619</v>
      </c>
      <c r="Q614" s="17" t="s">
        <v>66</v>
      </c>
      <c r="R614" s="17" t="s">
        <v>132</v>
      </c>
      <c r="S614" s="17">
        <v>1</v>
      </c>
      <c r="T614">
        <v>488101</v>
      </c>
      <c r="U614" t="str">
        <f>IFERROR(VLOOKUP(B614,Listas!$A$21:$B$36,2,FALSE),"")</f>
        <v>07</v>
      </c>
      <c r="V614" s="17">
        <v>4</v>
      </c>
      <c r="W614" t="s">
        <v>623</v>
      </c>
      <c r="X614" s="17"/>
      <c r="Y614" s="20">
        <v>44627</v>
      </c>
      <c r="Z614" s="21">
        <v>15</v>
      </c>
      <c r="AA614" s="14">
        <v>44642</v>
      </c>
      <c r="AB614" s="20">
        <v>44593</v>
      </c>
      <c r="AC614" s="21">
        <v>26</v>
      </c>
      <c r="AD614" s="14">
        <v>44619</v>
      </c>
      <c r="AE614" s="20">
        <v>44624</v>
      </c>
      <c r="AF614" s="21">
        <v>20</v>
      </c>
      <c r="AG614" s="14">
        <v>44644</v>
      </c>
      <c r="AH614" s="20">
        <v>44641</v>
      </c>
      <c r="AI614" s="21">
        <v>39</v>
      </c>
      <c r="AJ614" s="14">
        <v>44680</v>
      </c>
      <c r="AK614" s="21">
        <v>7</v>
      </c>
      <c r="AL614" s="14">
        <v>44894</v>
      </c>
      <c r="AM614" s="14">
        <v>44954</v>
      </c>
      <c r="AN614" s="19"/>
      <c r="AO614" s="19"/>
      <c r="AP614" s="19"/>
      <c r="AQ614" s="19"/>
      <c r="AR614" s="19">
        <v>897098</v>
      </c>
      <c r="AS614" s="19"/>
      <c r="AT614" s="19"/>
      <c r="AU614" s="19">
        <v>8073882</v>
      </c>
      <c r="AV614" s="19"/>
      <c r="AW614" s="19"/>
      <c r="AX614" s="19"/>
      <c r="AY614" s="19"/>
      <c r="AZ614" s="15">
        <f t="shared" si="43"/>
        <v>8970980</v>
      </c>
      <c r="BA614" s="15">
        <f t="shared" si="44"/>
        <v>8970980</v>
      </c>
      <c r="BB614" t="str">
        <f t="shared" si="45"/>
        <v>OK</v>
      </c>
      <c r="BC614">
        <f t="shared" si="46"/>
        <v>2</v>
      </c>
      <c r="BE614" s="17"/>
    </row>
    <row r="615" spans="1:57" hidden="1">
      <c r="A615" s="17"/>
      <c r="B615" s="17" t="s">
        <v>24</v>
      </c>
      <c r="C615" s="17" t="s">
        <v>612</v>
      </c>
      <c r="D615" s="17" t="s">
        <v>570</v>
      </c>
      <c r="E615" s="17" t="s">
        <v>8</v>
      </c>
      <c r="F615" s="17" t="s">
        <v>160</v>
      </c>
      <c r="G615">
        <v>4881</v>
      </c>
      <c r="H615">
        <v>10</v>
      </c>
      <c r="I615" s="19">
        <v>8970980</v>
      </c>
      <c r="J615" s="15">
        <v>897098</v>
      </c>
      <c r="K615" s="17">
        <v>10</v>
      </c>
      <c r="L615" s="17"/>
      <c r="M615" s="17" t="s">
        <v>128</v>
      </c>
      <c r="N615" s="17" t="s">
        <v>157</v>
      </c>
      <c r="O615" s="17" t="s">
        <v>130</v>
      </c>
      <c r="P615" s="17" t="s">
        <v>619</v>
      </c>
      <c r="Q615" s="17" t="s">
        <v>66</v>
      </c>
      <c r="R615" s="17" t="s">
        <v>132</v>
      </c>
      <c r="S615" s="17">
        <v>1</v>
      </c>
      <c r="T615">
        <v>488101</v>
      </c>
      <c r="U615" t="str">
        <f>IFERROR(VLOOKUP(B615,Listas!$A$21:$B$36,2,FALSE),"")</f>
        <v>07</v>
      </c>
      <c r="V615" s="17">
        <v>4</v>
      </c>
      <c r="W615" t="s">
        <v>623</v>
      </c>
      <c r="X615" s="17"/>
      <c r="Y615" s="20">
        <v>44627</v>
      </c>
      <c r="Z615" s="21">
        <v>15</v>
      </c>
      <c r="AA615" s="14">
        <v>44642</v>
      </c>
      <c r="AB615" s="20">
        <v>44593</v>
      </c>
      <c r="AC615" s="21">
        <v>26</v>
      </c>
      <c r="AD615" s="14">
        <v>44619</v>
      </c>
      <c r="AE615" s="20">
        <v>44624</v>
      </c>
      <c r="AF615" s="21">
        <v>20</v>
      </c>
      <c r="AG615" s="14">
        <v>44644</v>
      </c>
      <c r="AH615" s="20">
        <v>44641</v>
      </c>
      <c r="AI615" s="21">
        <v>39</v>
      </c>
      <c r="AJ615" s="14">
        <v>44680</v>
      </c>
      <c r="AK615" s="21">
        <v>7</v>
      </c>
      <c r="AL615" s="14">
        <v>44894</v>
      </c>
      <c r="AM615" s="14">
        <v>44954</v>
      </c>
      <c r="AN615" s="19"/>
      <c r="AO615" s="19"/>
      <c r="AP615" s="19"/>
      <c r="AQ615" s="19"/>
      <c r="AR615" s="19">
        <v>897098</v>
      </c>
      <c r="AS615" s="19"/>
      <c r="AT615" s="19"/>
      <c r="AU615" s="19">
        <v>8073882</v>
      </c>
      <c r="AV615" s="19"/>
      <c r="AW615" s="19"/>
      <c r="AX615" s="19"/>
      <c r="AY615" s="19"/>
      <c r="AZ615" s="15">
        <f t="shared" si="43"/>
        <v>8970980</v>
      </c>
      <c r="BA615" s="15">
        <f t="shared" si="44"/>
        <v>8970980</v>
      </c>
      <c r="BB615" t="str">
        <f t="shared" si="45"/>
        <v>OK</v>
      </c>
      <c r="BC615">
        <f t="shared" si="46"/>
        <v>2</v>
      </c>
      <c r="BE615" s="17"/>
    </row>
    <row r="616" spans="1:57" hidden="1">
      <c r="A616" s="17"/>
      <c r="B616" s="17" t="s">
        <v>24</v>
      </c>
      <c r="C616" s="17" t="s">
        <v>613</v>
      </c>
      <c r="D616" s="17" t="s">
        <v>570</v>
      </c>
      <c r="E616" s="17" t="s">
        <v>8</v>
      </c>
      <c r="F616" s="17" t="s">
        <v>160</v>
      </c>
      <c r="G616">
        <v>4881</v>
      </c>
      <c r="H616">
        <v>10</v>
      </c>
      <c r="I616" s="19">
        <v>8970980</v>
      </c>
      <c r="J616" s="15">
        <v>897098</v>
      </c>
      <c r="K616" s="17">
        <v>10</v>
      </c>
      <c r="L616" s="17"/>
      <c r="M616" s="17" t="s">
        <v>128</v>
      </c>
      <c r="N616" s="17" t="s">
        <v>157</v>
      </c>
      <c r="O616" s="17" t="s">
        <v>130</v>
      </c>
      <c r="P616" s="17" t="s">
        <v>619</v>
      </c>
      <c r="Q616" s="17" t="s">
        <v>66</v>
      </c>
      <c r="R616" s="17" t="s">
        <v>132</v>
      </c>
      <c r="S616" s="17">
        <v>1</v>
      </c>
      <c r="T616">
        <v>488101</v>
      </c>
      <c r="U616" t="str">
        <f>IFERROR(VLOOKUP(B616,Listas!$A$21:$B$36,2,FALSE),"")</f>
        <v>07</v>
      </c>
      <c r="V616" s="17">
        <v>4</v>
      </c>
      <c r="W616" t="s">
        <v>623</v>
      </c>
      <c r="X616" s="17"/>
      <c r="Y616" s="20">
        <v>44627</v>
      </c>
      <c r="Z616" s="21">
        <v>15</v>
      </c>
      <c r="AA616" s="14">
        <v>44642</v>
      </c>
      <c r="AB616" s="20">
        <v>44593</v>
      </c>
      <c r="AC616" s="21">
        <v>26</v>
      </c>
      <c r="AD616" s="14">
        <v>44619</v>
      </c>
      <c r="AE616" s="20">
        <v>44624</v>
      </c>
      <c r="AF616" s="21">
        <v>20</v>
      </c>
      <c r="AG616" s="14">
        <v>44644</v>
      </c>
      <c r="AH616" s="20">
        <v>44641</v>
      </c>
      <c r="AI616" s="21">
        <v>39</v>
      </c>
      <c r="AJ616" s="14">
        <v>44680</v>
      </c>
      <c r="AK616" s="21">
        <v>7</v>
      </c>
      <c r="AL616" s="14">
        <v>44894</v>
      </c>
      <c r="AM616" s="14">
        <v>44954</v>
      </c>
      <c r="AN616" s="19"/>
      <c r="AO616" s="19"/>
      <c r="AP616" s="19"/>
      <c r="AQ616" s="19"/>
      <c r="AR616" s="19">
        <v>897098</v>
      </c>
      <c r="AS616" s="19"/>
      <c r="AT616" s="19"/>
      <c r="AU616" s="19">
        <v>8073882</v>
      </c>
      <c r="AV616" s="19"/>
      <c r="AW616" s="19"/>
      <c r="AX616" s="19"/>
      <c r="AY616" s="19"/>
      <c r="AZ616" s="15">
        <f t="shared" si="43"/>
        <v>8970980</v>
      </c>
      <c r="BA616" s="15">
        <f t="shared" si="44"/>
        <v>8970980</v>
      </c>
      <c r="BB616" t="str">
        <f t="shared" si="45"/>
        <v>OK</v>
      </c>
      <c r="BC616">
        <f t="shared" si="46"/>
        <v>2</v>
      </c>
      <c r="BE616" s="17"/>
    </row>
    <row r="617" spans="1:57" hidden="1">
      <c r="A617" s="17"/>
      <c r="B617" s="17" t="s">
        <v>24</v>
      </c>
      <c r="C617" s="17" t="s">
        <v>614</v>
      </c>
      <c r="D617" s="17" t="s">
        <v>570</v>
      </c>
      <c r="E617" s="17" t="s">
        <v>8</v>
      </c>
      <c r="F617" s="17" t="s">
        <v>160</v>
      </c>
      <c r="G617">
        <v>4881</v>
      </c>
      <c r="H617">
        <v>25</v>
      </c>
      <c r="I617" s="19">
        <v>22427450</v>
      </c>
      <c r="J617" s="15">
        <v>897098</v>
      </c>
      <c r="K617" s="17">
        <v>25</v>
      </c>
      <c r="L617" s="17"/>
      <c r="M617" s="17" t="s">
        <v>128</v>
      </c>
      <c r="N617" s="17" t="s">
        <v>157</v>
      </c>
      <c r="O617" s="17" t="s">
        <v>130</v>
      </c>
      <c r="P617" s="17" t="s">
        <v>619</v>
      </c>
      <c r="Q617" s="17" t="s">
        <v>66</v>
      </c>
      <c r="R617" s="17" t="s">
        <v>132</v>
      </c>
      <c r="S617" s="17">
        <v>1</v>
      </c>
      <c r="T617">
        <v>488101</v>
      </c>
      <c r="U617" t="str">
        <f>IFERROR(VLOOKUP(B617,Listas!$A$21:$B$36,2,FALSE),"")</f>
        <v>07</v>
      </c>
      <c r="V617" s="17">
        <v>4</v>
      </c>
      <c r="W617" t="s">
        <v>623</v>
      </c>
      <c r="X617" s="17"/>
      <c r="Y617" s="20">
        <v>44627</v>
      </c>
      <c r="Z617" s="21">
        <v>15</v>
      </c>
      <c r="AA617" s="14">
        <v>44642</v>
      </c>
      <c r="AB617" s="20">
        <v>44593</v>
      </c>
      <c r="AC617" s="21">
        <v>26</v>
      </c>
      <c r="AD617" s="14">
        <v>44619</v>
      </c>
      <c r="AE617" s="20">
        <v>44624</v>
      </c>
      <c r="AF617" s="21">
        <v>20</v>
      </c>
      <c r="AG617" s="14">
        <v>44644</v>
      </c>
      <c r="AH617" s="20">
        <v>44641</v>
      </c>
      <c r="AI617" s="21">
        <v>39</v>
      </c>
      <c r="AJ617" s="14">
        <v>44680</v>
      </c>
      <c r="AK617" s="21">
        <v>7</v>
      </c>
      <c r="AL617" s="14">
        <v>44894</v>
      </c>
      <c r="AM617" s="14">
        <v>44954</v>
      </c>
      <c r="AN617" s="19"/>
      <c r="AO617" s="19"/>
      <c r="AP617" s="19"/>
      <c r="AQ617" s="19"/>
      <c r="AR617" s="19">
        <v>2242745</v>
      </c>
      <c r="AS617" s="19"/>
      <c r="AT617" s="19"/>
      <c r="AU617" s="19">
        <v>20184705</v>
      </c>
      <c r="AV617" s="19"/>
      <c r="AW617" s="19"/>
      <c r="AX617" s="19"/>
      <c r="AY617" s="19"/>
      <c r="AZ617" s="15">
        <f t="shared" si="43"/>
        <v>22427450</v>
      </c>
      <c r="BA617" s="15">
        <f t="shared" si="44"/>
        <v>22427450</v>
      </c>
      <c r="BB617" t="str">
        <f t="shared" si="45"/>
        <v>OK</v>
      </c>
      <c r="BC617">
        <f t="shared" si="46"/>
        <v>2</v>
      </c>
      <c r="BE617" s="17"/>
    </row>
    <row r="618" spans="1:57" hidden="1">
      <c r="A618" s="17"/>
      <c r="B618" s="17" t="s">
        <v>24</v>
      </c>
      <c r="C618" s="17" t="s">
        <v>615</v>
      </c>
      <c r="D618" s="17" t="s">
        <v>570</v>
      </c>
      <c r="E618" s="17" t="s">
        <v>8</v>
      </c>
      <c r="F618" s="17" t="s">
        <v>160</v>
      </c>
      <c r="G618">
        <v>4881</v>
      </c>
      <c r="H618">
        <v>10</v>
      </c>
      <c r="I618" s="19">
        <v>8970980</v>
      </c>
      <c r="J618" s="15">
        <v>897098</v>
      </c>
      <c r="K618" s="17">
        <v>10</v>
      </c>
      <c r="L618" s="17"/>
      <c r="M618" s="17" t="s">
        <v>128</v>
      </c>
      <c r="N618" s="17" t="s">
        <v>157</v>
      </c>
      <c r="O618" s="17" t="s">
        <v>130</v>
      </c>
      <c r="P618" s="17" t="s">
        <v>619</v>
      </c>
      <c r="Q618" s="17" t="s">
        <v>66</v>
      </c>
      <c r="R618" s="17" t="s">
        <v>132</v>
      </c>
      <c r="S618" s="17">
        <v>1</v>
      </c>
      <c r="T618">
        <v>488101</v>
      </c>
      <c r="U618" t="str">
        <f>IFERROR(VLOOKUP(B618,Listas!$A$21:$B$36,2,FALSE),"")</f>
        <v>07</v>
      </c>
      <c r="V618" s="17">
        <v>4</v>
      </c>
      <c r="W618" t="s">
        <v>623</v>
      </c>
      <c r="X618" s="17"/>
      <c r="Y618" s="20">
        <v>44627</v>
      </c>
      <c r="Z618" s="21">
        <v>15</v>
      </c>
      <c r="AA618" s="14">
        <v>44642</v>
      </c>
      <c r="AB618" s="20">
        <v>44593</v>
      </c>
      <c r="AC618" s="21">
        <v>26</v>
      </c>
      <c r="AD618" s="14">
        <v>44619</v>
      </c>
      <c r="AE618" s="20">
        <v>44624</v>
      </c>
      <c r="AF618" s="21">
        <v>20</v>
      </c>
      <c r="AG618" s="14">
        <v>44644</v>
      </c>
      <c r="AH618" s="20">
        <v>44641</v>
      </c>
      <c r="AI618" s="21">
        <v>39</v>
      </c>
      <c r="AJ618" s="14">
        <v>44680</v>
      </c>
      <c r="AK618" s="21">
        <v>7</v>
      </c>
      <c r="AL618" s="14">
        <v>44894</v>
      </c>
      <c r="AM618" s="14">
        <v>44954</v>
      </c>
      <c r="AN618" s="19"/>
      <c r="AO618" s="19"/>
      <c r="AP618" s="19"/>
      <c r="AQ618" s="19"/>
      <c r="AR618" s="19">
        <v>897098</v>
      </c>
      <c r="AS618" s="19"/>
      <c r="AT618" s="19"/>
      <c r="AU618" s="19">
        <v>8073882</v>
      </c>
      <c r="AV618" s="19"/>
      <c r="AW618" s="19"/>
      <c r="AX618" s="19"/>
      <c r="AY618" s="19"/>
      <c r="AZ618" s="15">
        <f t="shared" si="43"/>
        <v>8970980</v>
      </c>
      <c r="BA618" s="15">
        <f t="shared" si="44"/>
        <v>8970980</v>
      </c>
      <c r="BB618" t="str">
        <f t="shared" si="45"/>
        <v>OK</v>
      </c>
      <c r="BC618">
        <f t="shared" si="46"/>
        <v>2</v>
      </c>
      <c r="BE618" s="17"/>
    </row>
    <row r="619" spans="1:57" hidden="1">
      <c r="A619" s="17"/>
      <c r="B619" s="17" t="s">
        <v>24</v>
      </c>
      <c r="C619" s="17" t="s">
        <v>616</v>
      </c>
      <c r="D619" s="17" t="s">
        <v>570</v>
      </c>
      <c r="E619" s="17" t="s">
        <v>8</v>
      </c>
      <c r="F619" s="17" t="s">
        <v>160</v>
      </c>
      <c r="G619">
        <v>4881</v>
      </c>
      <c r="H619">
        <v>10</v>
      </c>
      <c r="I619" s="19">
        <v>8970980</v>
      </c>
      <c r="J619" s="15">
        <v>897098</v>
      </c>
      <c r="K619" s="17">
        <v>10</v>
      </c>
      <c r="L619" s="17"/>
      <c r="M619" s="17" t="s">
        <v>128</v>
      </c>
      <c r="N619" s="17" t="s">
        <v>157</v>
      </c>
      <c r="O619" s="17" t="s">
        <v>130</v>
      </c>
      <c r="P619" s="17" t="s">
        <v>619</v>
      </c>
      <c r="Q619" s="17" t="s">
        <v>66</v>
      </c>
      <c r="R619" s="17" t="s">
        <v>132</v>
      </c>
      <c r="S619" s="17">
        <v>1</v>
      </c>
      <c r="T619">
        <v>488101</v>
      </c>
      <c r="U619" t="str">
        <f>IFERROR(VLOOKUP(B619,Listas!$A$21:$B$36,2,FALSE),"")</f>
        <v>07</v>
      </c>
      <c r="V619" s="17">
        <v>4</v>
      </c>
      <c r="W619" t="s">
        <v>623</v>
      </c>
      <c r="X619" s="17"/>
      <c r="Y619" s="20">
        <v>44627</v>
      </c>
      <c r="Z619" s="21">
        <v>15</v>
      </c>
      <c r="AA619" s="14">
        <v>44642</v>
      </c>
      <c r="AB619" s="20">
        <v>44593</v>
      </c>
      <c r="AC619" s="21">
        <v>26</v>
      </c>
      <c r="AD619" s="14">
        <v>44619</v>
      </c>
      <c r="AE619" s="20">
        <v>44624</v>
      </c>
      <c r="AF619" s="21">
        <v>20</v>
      </c>
      <c r="AG619" s="14">
        <v>44644</v>
      </c>
      <c r="AH619" s="20">
        <v>44641</v>
      </c>
      <c r="AI619" s="21">
        <v>39</v>
      </c>
      <c r="AJ619" s="14">
        <v>44680</v>
      </c>
      <c r="AK619" s="21">
        <v>7</v>
      </c>
      <c r="AL619" s="14">
        <v>44894</v>
      </c>
      <c r="AM619" s="14">
        <v>44954</v>
      </c>
      <c r="AN619" s="19"/>
      <c r="AO619" s="19"/>
      <c r="AP619" s="19"/>
      <c r="AQ619" s="19"/>
      <c r="AR619" s="19">
        <v>897098</v>
      </c>
      <c r="AS619" s="19"/>
      <c r="AT619" s="19"/>
      <c r="AU619" s="19">
        <v>8073882</v>
      </c>
      <c r="AV619" s="19"/>
      <c r="AW619" s="19"/>
      <c r="AX619" s="19"/>
      <c r="AY619" s="19"/>
      <c r="AZ619" s="15">
        <f t="shared" si="43"/>
        <v>8970980</v>
      </c>
      <c r="BA619" s="15">
        <f t="shared" si="44"/>
        <v>8970980</v>
      </c>
      <c r="BB619" t="str">
        <f t="shared" si="45"/>
        <v>OK</v>
      </c>
      <c r="BC619">
        <f t="shared" si="46"/>
        <v>2</v>
      </c>
      <c r="BE619" s="17"/>
    </row>
    <row r="620" spans="1:57" hidden="1">
      <c r="A620" s="17"/>
      <c r="B620" s="17" t="s">
        <v>24</v>
      </c>
      <c r="C620" s="17" t="s">
        <v>617</v>
      </c>
      <c r="D620" s="17" t="s">
        <v>570</v>
      </c>
      <c r="E620" s="17" t="s">
        <v>8</v>
      </c>
      <c r="F620" s="17" t="s">
        <v>160</v>
      </c>
      <c r="G620">
        <v>4881</v>
      </c>
      <c r="H620">
        <v>11</v>
      </c>
      <c r="I620" s="19">
        <v>9868078</v>
      </c>
      <c r="J620" s="15">
        <v>897098</v>
      </c>
      <c r="K620" s="17">
        <v>11</v>
      </c>
      <c r="L620" s="17"/>
      <c r="M620" s="17" t="s">
        <v>128</v>
      </c>
      <c r="N620" s="17" t="s">
        <v>157</v>
      </c>
      <c r="O620" s="17" t="s">
        <v>130</v>
      </c>
      <c r="P620" s="17" t="s">
        <v>619</v>
      </c>
      <c r="Q620" s="17" t="s">
        <v>66</v>
      </c>
      <c r="R620" s="17" t="s">
        <v>132</v>
      </c>
      <c r="S620" s="17">
        <v>1</v>
      </c>
      <c r="T620">
        <v>488101</v>
      </c>
      <c r="U620" t="str">
        <f>IFERROR(VLOOKUP(B620,Listas!$A$21:$B$36,2,FALSE),"")</f>
        <v>07</v>
      </c>
      <c r="V620" s="17">
        <v>4</v>
      </c>
      <c r="W620" t="s">
        <v>623</v>
      </c>
      <c r="X620" s="17"/>
      <c r="Y620" s="20">
        <v>44627</v>
      </c>
      <c r="Z620" s="21">
        <v>15</v>
      </c>
      <c r="AA620" s="14">
        <v>44642</v>
      </c>
      <c r="AB620" s="20">
        <v>44593</v>
      </c>
      <c r="AC620" s="21">
        <v>26</v>
      </c>
      <c r="AD620" s="14">
        <v>44619</v>
      </c>
      <c r="AE620" s="20">
        <v>44624</v>
      </c>
      <c r="AF620" s="21">
        <v>20</v>
      </c>
      <c r="AG620" s="14">
        <v>44644</v>
      </c>
      <c r="AH620" s="20">
        <v>44641</v>
      </c>
      <c r="AI620" s="21">
        <v>39</v>
      </c>
      <c r="AJ620" s="14">
        <v>44680</v>
      </c>
      <c r="AK620" s="21">
        <v>7</v>
      </c>
      <c r="AL620" s="14">
        <v>44894</v>
      </c>
      <c r="AM620" s="14">
        <v>44954</v>
      </c>
      <c r="AN620" s="19"/>
      <c r="AO620" s="19"/>
      <c r="AP620" s="19"/>
      <c r="AQ620" s="19"/>
      <c r="AR620" s="19">
        <v>986808</v>
      </c>
      <c r="AS620" s="19"/>
      <c r="AT620" s="19"/>
      <c r="AU620" s="19">
        <v>8881270</v>
      </c>
      <c r="AV620" s="19"/>
      <c r="AW620" s="19"/>
      <c r="AX620" s="19"/>
      <c r="AY620" s="19"/>
      <c r="AZ620" s="15">
        <f t="shared" si="43"/>
        <v>9868078</v>
      </c>
      <c r="BA620" s="15">
        <f t="shared" si="44"/>
        <v>9868078</v>
      </c>
      <c r="BB620" t="str">
        <f t="shared" si="45"/>
        <v>OK</v>
      </c>
      <c r="BC620">
        <f t="shared" si="46"/>
        <v>2</v>
      </c>
      <c r="BE620" s="17"/>
    </row>
    <row r="621" spans="1:57" hidden="1">
      <c r="A621" s="17"/>
      <c r="B621" s="17" t="s">
        <v>24</v>
      </c>
      <c r="C621" s="17" t="s">
        <v>618</v>
      </c>
      <c r="D621" s="17" t="s">
        <v>570</v>
      </c>
      <c r="E621" s="17" t="s">
        <v>8</v>
      </c>
      <c r="F621" s="17" t="s">
        <v>160</v>
      </c>
      <c r="G621">
        <v>4881</v>
      </c>
      <c r="H621">
        <v>11</v>
      </c>
      <c r="I621" s="19">
        <v>9868011</v>
      </c>
      <c r="J621" s="15">
        <v>897092</v>
      </c>
      <c r="K621" s="17">
        <v>11</v>
      </c>
      <c r="L621" s="17"/>
      <c r="M621" s="17" t="s">
        <v>128</v>
      </c>
      <c r="N621" s="17" t="s">
        <v>157</v>
      </c>
      <c r="O621" s="17" t="s">
        <v>130</v>
      </c>
      <c r="P621" s="17" t="s">
        <v>619</v>
      </c>
      <c r="Q621" s="17" t="s">
        <v>66</v>
      </c>
      <c r="R621" s="17" t="s">
        <v>132</v>
      </c>
      <c r="S621" s="17">
        <v>1</v>
      </c>
      <c r="T621">
        <v>488101</v>
      </c>
      <c r="U621" t="str">
        <f>IFERROR(VLOOKUP(B621,Listas!$A$21:$B$36,2,FALSE),"")</f>
        <v>07</v>
      </c>
      <c r="V621" s="17">
        <v>4</v>
      </c>
      <c r="W621" t="s">
        <v>623</v>
      </c>
      <c r="X621" s="17"/>
      <c r="Y621" s="20">
        <v>44627</v>
      </c>
      <c r="Z621" s="21">
        <v>15</v>
      </c>
      <c r="AA621" s="14">
        <v>44642</v>
      </c>
      <c r="AB621" s="20">
        <v>44593</v>
      </c>
      <c r="AC621" s="21">
        <v>26</v>
      </c>
      <c r="AD621" s="14">
        <v>44619</v>
      </c>
      <c r="AE621" s="20">
        <v>44624</v>
      </c>
      <c r="AF621" s="21">
        <v>20</v>
      </c>
      <c r="AG621" s="14">
        <v>44644</v>
      </c>
      <c r="AH621" s="20">
        <v>44641</v>
      </c>
      <c r="AI621" s="21">
        <v>39</v>
      </c>
      <c r="AJ621" s="14">
        <v>44680</v>
      </c>
      <c r="AK621" s="21">
        <v>7</v>
      </c>
      <c r="AL621" s="14">
        <v>44894</v>
      </c>
      <c r="AM621" s="14">
        <v>44954</v>
      </c>
      <c r="AN621" s="19"/>
      <c r="AO621" s="19"/>
      <c r="AP621" s="19"/>
      <c r="AQ621" s="19"/>
      <c r="AR621" s="19">
        <v>986808</v>
      </c>
      <c r="AS621" s="19"/>
      <c r="AT621" s="19"/>
      <c r="AU621" s="19">
        <v>8881203</v>
      </c>
      <c r="AV621" s="19"/>
      <c r="AW621" s="19"/>
      <c r="AX621" s="19"/>
      <c r="AY621" s="19"/>
      <c r="AZ621" s="15">
        <f t="shared" si="43"/>
        <v>9868011</v>
      </c>
      <c r="BA621" s="15">
        <f t="shared" si="44"/>
        <v>9868011</v>
      </c>
      <c r="BB621" t="str">
        <f t="shared" si="45"/>
        <v>OK</v>
      </c>
      <c r="BC621">
        <f t="shared" si="46"/>
        <v>2</v>
      </c>
      <c r="BE621" s="17"/>
    </row>
    <row r="622" spans="1:57" hidden="1">
      <c r="A622" s="17"/>
      <c r="B622" s="17" t="s">
        <v>24</v>
      </c>
      <c r="C622" s="17" t="s">
        <v>170</v>
      </c>
      <c r="D622" s="17" t="s">
        <v>170</v>
      </c>
      <c r="E622" s="17" t="s">
        <v>8</v>
      </c>
      <c r="F622" s="17" t="s">
        <v>172</v>
      </c>
      <c r="G622">
        <v>4889</v>
      </c>
      <c r="H622">
        <v>80</v>
      </c>
      <c r="I622" s="19">
        <v>60000000</v>
      </c>
      <c r="J622" s="15">
        <v>750000</v>
      </c>
      <c r="K622" s="17">
        <v>80</v>
      </c>
      <c r="L622" s="17"/>
      <c r="M622" s="17" t="s">
        <v>151</v>
      </c>
      <c r="N622" s="17" t="s">
        <v>157</v>
      </c>
      <c r="O622" s="17" t="s">
        <v>130</v>
      </c>
      <c r="P622" s="17" t="s">
        <v>585</v>
      </c>
      <c r="Q622" s="17" t="s">
        <v>64</v>
      </c>
      <c r="R622" s="17" t="s">
        <v>132</v>
      </c>
      <c r="S622" s="17">
        <v>1</v>
      </c>
      <c r="T622">
        <v>488901</v>
      </c>
      <c r="U622" t="str">
        <f>IFERROR(VLOOKUP(B622,Listas!$A$21:$B$36,2,FALSE),"")</f>
        <v>07</v>
      </c>
      <c r="V622" s="17">
        <v>1</v>
      </c>
      <c r="W622" t="s">
        <v>624</v>
      </c>
      <c r="X622" s="17"/>
      <c r="Y622" s="20"/>
      <c r="Z622" s="21"/>
      <c r="AA622" s="14" t="s">
        <v>134</v>
      </c>
      <c r="AB622" s="20">
        <v>44770</v>
      </c>
      <c r="AC622" s="21">
        <v>10</v>
      </c>
      <c r="AD622" s="14">
        <v>44780</v>
      </c>
      <c r="AE622" s="20">
        <v>44787</v>
      </c>
      <c r="AF622" s="21">
        <v>10</v>
      </c>
      <c r="AG622" s="14">
        <v>44797</v>
      </c>
      <c r="AH622" s="20">
        <v>44798</v>
      </c>
      <c r="AI622" s="21">
        <v>21</v>
      </c>
      <c r="AJ622" s="14">
        <v>44819</v>
      </c>
      <c r="AK622" s="21">
        <v>5</v>
      </c>
      <c r="AL622" s="14">
        <v>44972</v>
      </c>
      <c r="AM622" s="14">
        <v>45032</v>
      </c>
      <c r="AN622" s="19"/>
      <c r="AO622" s="19"/>
      <c r="AP622" s="19"/>
      <c r="AQ622" s="19"/>
      <c r="AR622" s="19"/>
      <c r="AS622" s="19"/>
      <c r="AT622" s="19"/>
      <c r="AU622" s="19"/>
      <c r="AV622" s="19">
        <v>60000000</v>
      </c>
      <c r="AW622" s="19"/>
      <c r="AX622" s="19"/>
      <c r="AY622" s="19"/>
      <c r="AZ622" s="15">
        <f t="shared" si="43"/>
        <v>60000000</v>
      </c>
      <c r="BA622" s="15">
        <f t="shared" si="44"/>
        <v>60000000</v>
      </c>
      <c r="BB622" t="str">
        <f t="shared" si="45"/>
        <v>OK</v>
      </c>
      <c r="BC622">
        <f t="shared" si="46"/>
        <v>1</v>
      </c>
      <c r="BE622" s="17"/>
    </row>
    <row r="623" spans="1:57" hidden="1">
      <c r="A623" s="17"/>
      <c r="B623" s="17" t="s">
        <v>24</v>
      </c>
      <c r="C623" s="17" t="s">
        <v>584</v>
      </c>
      <c r="D623" s="17" t="s">
        <v>473</v>
      </c>
      <c r="E623" s="17" t="s">
        <v>9</v>
      </c>
      <c r="F623" s="17" t="s">
        <v>175</v>
      </c>
      <c r="G623">
        <v>5811</v>
      </c>
      <c r="H623">
        <v>10</v>
      </c>
      <c r="I623" s="19">
        <v>8850000</v>
      </c>
      <c r="J623" s="15">
        <v>885000</v>
      </c>
      <c r="K623" s="17">
        <v>10</v>
      </c>
      <c r="L623" s="17"/>
      <c r="M623" s="17" t="s">
        <v>151</v>
      </c>
      <c r="N623" s="17" t="s">
        <v>157</v>
      </c>
      <c r="O623" s="17" t="s">
        <v>130</v>
      </c>
      <c r="P623" s="17" t="s">
        <v>625</v>
      </c>
      <c r="Q623" s="17" t="s">
        <v>66</v>
      </c>
      <c r="R623" s="17" t="s">
        <v>132</v>
      </c>
      <c r="S623" s="17">
        <v>1</v>
      </c>
      <c r="T623">
        <v>581101</v>
      </c>
      <c r="U623" t="str">
        <f>IFERROR(VLOOKUP(B623,Listas!$A$21:$B$36,2,FALSE),"")</f>
        <v>07</v>
      </c>
      <c r="V623" s="17">
        <v>1</v>
      </c>
      <c r="W623" t="s">
        <v>626</v>
      </c>
      <c r="X623" s="17"/>
      <c r="Y623" s="20">
        <v>44627</v>
      </c>
      <c r="Z623" s="21">
        <v>15</v>
      </c>
      <c r="AA623" s="14">
        <v>44642</v>
      </c>
      <c r="AB623" s="20">
        <v>44593</v>
      </c>
      <c r="AC623" s="21">
        <v>30</v>
      </c>
      <c r="AD623" s="14">
        <v>44623</v>
      </c>
      <c r="AE623" s="20">
        <v>44624</v>
      </c>
      <c r="AF623" s="21">
        <v>25</v>
      </c>
      <c r="AG623" s="14">
        <v>44649</v>
      </c>
      <c r="AH623" s="20">
        <v>44654</v>
      </c>
      <c r="AI623" s="21">
        <v>21</v>
      </c>
      <c r="AJ623" s="14">
        <v>44675</v>
      </c>
      <c r="AK623" s="21">
        <v>8</v>
      </c>
      <c r="AL623" s="14">
        <v>44919</v>
      </c>
      <c r="AM623" s="14">
        <v>44979</v>
      </c>
      <c r="AN623" s="19"/>
      <c r="AO623" s="19"/>
      <c r="AP623" s="19"/>
      <c r="AQ623" s="19"/>
      <c r="AR623" s="19">
        <v>885000</v>
      </c>
      <c r="AS623" s="19"/>
      <c r="AT623" s="19"/>
      <c r="AU623" s="19">
        <v>7965000</v>
      </c>
      <c r="AV623" s="19"/>
      <c r="AW623" s="19"/>
      <c r="AX623" s="19"/>
      <c r="AY623" s="19"/>
      <c r="AZ623" s="15">
        <f t="shared" si="43"/>
        <v>8850000</v>
      </c>
      <c r="BA623" s="15">
        <f t="shared" si="44"/>
        <v>8850000</v>
      </c>
      <c r="BB623" t="str">
        <f t="shared" si="45"/>
        <v>OK</v>
      </c>
      <c r="BC623">
        <f t="shared" si="46"/>
        <v>2</v>
      </c>
      <c r="BE623" s="17"/>
    </row>
    <row r="624" spans="1:57" hidden="1">
      <c r="A624" s="17"/>
      <c r="B624" s="17" t="s">
        <v>24</v>
      </c>
      <c r="C624" s="17" t="s">
        <v>587</v>
      </c>
      <c r="D624" s="17" t="s">
        <v>473</v>
      </c>
      <c r="E624" s="17" t="s">
        <v>9</v>
      </c>
      <c r="F624" s="17" t="s">
        <v>175</v>
      </c>
      <c r="G624">
        <v>5811</v>
      </c>
      <c r="H624">
        <v>9</v>
      </c>
      <c r="I624" s="19">
        <v>7965000</v>
      </c>
      <c r="J624" s="15">
        <v>885000</v>
      </c>
      <c r="K624" s="17">
        <v>9</v>
      </c>
      <c r="L624" s="17"/>
      <c r="M624" s="17" t="s">
        <v>151</v>
      </c>
      <c r="N624" s="17" t="s">
        <v>157</v>
      </c>
      <c r="O624" s="17" t="s">
        <v>130</v>
      </c>
      <c r="P624" s="17" t="s">
        <v>625</v>
      </c>
      <c r="Q624" s="17" t="s">
        <v>66</v>
      </c>
      <c r="R624" s="17" t="s">
        <v>132</v>
      </c>
      <c r="S624" s="17">
        <v>1</v>
      </c>
      <c r="T624">
        <v>581101</v>
      </c>
      <c r="U624" t="str">
        <f>IFERROR(VLOOKUP(B624,Listas!$A$21:$B$36,2,FALSE),"")</f>
        <v>07</v>
      </c>
      <c r="V624" s="17">
        <v>1</v>
      </c>
      <c r="W624" t="s">
        <v>626</v>
      </c>
      <c r="X624" s="17"/>
      <c r="Y624" s="20">
        <v>44627</v>
      </c>
      <c r="Z624" s="21">
        <v>15</v>
      </c>
      <c r="AA624" s="14">
        <v>44642</v>
      </c>
      <c r="AB624" s="20">
        <v>44593</v>
      </c>
      <c r="AC624" s="21">
        <v>30</v>
      </c>
      <c r="AD624" s="14">
        <v>44623</v>
      </c>
      <c r="AE624" s="20">
        <v>44624</v>
      </c>
      <c r="AF624" s="21">
        <v>25</v>
      </c>
      <c r="AG624" s="14">
        <v>44649</v>
      </c>
      <c r="AH624" s="20">
        <v>44654</v>
      </c>
      <c r="AI624" s="21">
        <v>21</v>
      </c>
      <c r="AJ624" s="14">
        <v>44675</v>
      </c>
      <c r="AK624" s="21">
        <v>8</v>
      </c>
      <c r="AL624" s="14">
        <v>44919</v>
      </c>
      <c r="AM624" s="14">
        <v>44979</v>
      </c>
      <c r="AN624" s="19"/>
      <c r="AO624" s="19"/>
      <c r="AP624" s="19"/>
      <c r="AQ624" s="19"/>
      <c r="AR624" s="19">
        <v>796500</v>
      </c>
      <c r="AS624" s="19"/>
      <c r="AT624" s="19"/>
      <c r="AU624" s="19">
        <v>7168500</v>
      </c>
      <c r="AV624" s="19"/>
      <c r="AW624" s="19"/>
      <c r="AX624" s="19"/>
      <c r="AY624" s="19"/>
      <c r="AZ624" s="15">
        <f t="shared" si="43"/>
        <v>7965000</v>
      </c>
      <c r="BA624" s="15">
        <f t="shared" si="44"/>
        <v>7965000</v>
      </c>
      <c r="BB624" t="str">
        <f t="shared" si="45"/>
        <v>OK</v>
      </c>
      <c r="BC624">
        <f t="shared" si="46"/>
        <v>2</v>
      </c>
      <c r="BE624" s="17"/>
    </row>
    <row r="625" spans="1:57" hidden="1">
      <c r="A625" s="17"/>
      <c r="B625" s="17" t="s">
        <v>24</v>
      </c>
      <c r="C625" s="17" t="s">
        <v>589</v>
      </c>
      <c r="D625" s="17" t="s">
        <v>473</v>
      </c>
      <c r="E625" s="17" t="s">
        <v>9</v>
      </c>
      <c r="F625" s="17" t="s">
        <v>175</v>
      </c>
      <c r="G625">
        <v>5811</v>
      </c>
      <c r="H625">
        <v>9</v>
      </c>
      <c r="I625" s="19">
        <v>7965000</v>
      </c>
      <c r="J625" s="15">
        <v>885000</v>
      </c>
      <c r="K625" s="17">
        <v>9</v>
      </c>
      <c r="L625" s="17"/>
      <c r="M625" s="17" t="s">
        <v>151</v>
      </c>
      <c r="N625" s="17" t="s">
        <v>157</v>
      </c>
      <c r="O625" s="17" t="s">
        <v>130</v>
      </c>
      <c r="P625" s="17" t="s">
        <v>625</v>
      </c>
      <c r="Q625" s="17" t="s">
        <v>66</v>
      </c>
      <c r="R625" s="17" t="s">
        <v>132</v>
      </c>
      <c r="S625" s="17">
        <v>1</v>
      </c>
      <c r="T625">
        <v>581101</v>
      </c>
      <c r="U625" t="str">
        <f>IFERROR(VLOOKUP(B625,Listas!$A$21:$B$36,2,FALSE),"")</f>
        <v>07</v>
      </c>
      <c r="V625" s="17">
        <v>1</v>
      </c>
      <c r="W625" t="s">
        <v>626</v>
      </c>
      <c r="X625" s="17"/>
      <c r="Y625" s="20">
        <v>44627</v>
      </c>
      <c r="Z625" s="21">
        <v>15</v>
      </c>
      <c r="AA625" s="14">
        <v>44642</v>
      </c>
      <c r="AB625" s="20">
        <v>44593</v>
      </c>
      <c r="AC625" s="21">
        <v>30</v>
      </c>
      <c r="AD625" s="14">
        <v>44623</v>
      </c>
      <c r="AE625" s="20">
        <v>44624</v>
      </c>
      <c r="AF625" s="21">
        <v>25</v>
      </c>
      <c r="AG625" s="14">
        <v>44649</v>
      </c>
      <c r="AH625" s="20">
        <v>44654</v>
      </c>
      <c r="AI625" s="21">
        <v>21</v>
      </c>
      <c r="AJ625" s="14">
        <v>44675</v>
      </c>
      <c r="AK625" s="21">
        <v>8</v>
      </c>
      <c r="AL625" s="14">
        <v>44919</v>
      </c>
      <c r="AM625" s="14">
        <v>44979</v>
      </c>
      <c r="AN625" s="19"/>
      <c r="AO625" s="19"/>
      <c r="AP625" s="19"/>
      <c r="AQ625" s="19"/>
      <c r="AR625" s="19">
        <v>796500</v>
      </c>
      <c r="AS625" s="19"/>
      <c r="AT625" s="19"/>
      <c r="AU625" s="19">
        <v>7168500</v>
      </c>
      <c r="AV625" s="19"/>
      <c r="AW625" s="19"/>
      <c r="AX625" s="19"/>
      <c r="AY625" s="19"/>
      <c r="AZ625" s="15">
        <f t="shared" si="43"/>
        <v>7965000</v>
      </c>
      <c r="BA625" s="15">
        <f t="shared" si="44"/>
        <v>7965000</v>
      </c>
      <c r="BB625" t="str">
        <f t="shared" si="45"/>
        <v>OK</v>
      </c>
      <c r="BC625">
        <f t="shared" si="46"/>
        <v>2</v>
      </c>
      <c r="BE625" s="17"/>
    </row>
    <row r="626" spans="1:57" hidden="1">
      <c r="A626" s="17"/>
      <c r="B626" s="17" t="s">
        <v>24</v>
      </c>
      <c r="C626" s="17" t="s">
        <v>590</v>
      </c>
      <c r="D626" s="17" t="s">
        <v>473</v>
      </c>
      <c r="E626" s="17" t="s">
        <v>9</v>
      </c>
      <c r="F626" s="17" t="s">
        <v>175</v>
      </c>
      <c r="G626">
        <v>5811</v>
      </c>
      <c r="H626">
        <v>9</v>
      </c>
      <c r="I626" s="19">
        <v>7965000</v>
      </c>
      <c r="J626" s="15">
        <v>885000</v>
      </c>
      <c r="K626" s="17">
        <v>9</v>
      </c>
      <c r="L626" s="17"/>
      <c r="M626" s="17" t="s">
        <v>151</v>
      </c>
      <c r="N626" s="17" t="s">
        <v>157</v>
      </c>
      <c r="O626" s="17" t="s">
        <v>130</v>
      </c>
      <c r="P626" s="17" t="s">
        <v>625</v>
      </c>
      <c r="Q626" s="17" t="s">
        <v>66</v>
      </c>
      <c r="R626" s="17" t="s">
        <v>132</v>
      </c>
      <c r="S626" s="17">
        <v>1</v>
      </c>
      <c r="T626">
        <v>581101</v>
      </c>
      <c r="U626" t="str">
        <f>IFERROR(VLOOKUP(B626,Listas!$A$21:$B$36,2,FALSE),"")</f>
        <v>07</v>
      </c>
      <c r="V626" s="17">
        <v>1</v>
      </c>
      <c r="W626" t="s">
        <v>626</v>
      </c>
      <c r="X626" s="17"/>
      <c r="Y626" s="20">
        <v>44627</v>
      </c>
      <c r="Z626" s="21">
        <v>15</v>
      </c>
      <c r="AA626" s="14">
        <v>44642</v>
      </c>
      <c r="AB626" s="20">
        <v>44593</v>
      </c>
      <c r="AC626" s="21">
        <v>30</v>
      </c>
      <c r="AD626" s="14">
        <v>44623</v>
      </c>
      <c r="AE626" s="20">
        <v>44624</v>
      </c>
      <c r="AF626" s="21">
        <v>25</v>
      </c>
      <c r="AG626" s="14">
        <v>44649</v>
      </c>
      <c r="AH626" s="20">
        <v>44654</v>
      </c>
      <c r="AI626" s="21">
        <v>21</v>
      </c>
      <c r="AJ626" s="14">
        <v>44675</v>
      </c>
      <c r="AK626" s="21">
        <v>8</v>
      </c>
      <c r="AL626" s="14">
        <v>44919</v>
      </c>
      <c r="AM626" s="14">
        <v>44979</v>
      </c>
      <c r="AN626" s="19"/>
      <c r="AO626" s="19"/>
      <c r="AP626" s="19"/>
      <c r="AQ626" s="19"/>
      <c r="AR626" s="19">
        <v>796500</v>
      </c>
      <c r="AS626" s="19"/>
      <c r="AT626" s="19"/>
      <c r="AU626" s="19">
        <v>7168500</v>
      </c>
      <c r="AV626" s="19"/>
      <c r="AW626" s="19"/>
      <c r="AX626" s="19"/>
      <c r="AY626" s="19"/>
      <c r="AZ626" s="15">
        <f t="shared" si="43"/>
        <v>7965000</v>
      </c>
      <c r="BA626" s="15">
        <f t="shared" si="44"/>
        <v>7965000</v>
      </c>
      <c r="BB626" t="str">
        <f t="shared" si="45"/>
        <v>OK</v>
      </c>
      <c r="BC626">
        <f t="shared" si="46"/>
        <v>2</v>
      </c>
      <c r="BE626" s="17"/>
    </row>
    <row r="627" spans="1:57" hidden="1">
      <c r="A627" s="17"/>
      <c r="B627" s="17" t="s">
        <v>24</v>
      </c>
      <c r="C627" s="17" t="s">
        <v>627</v>
      </c>
      <c r="D627" s="17" t="s">
        <v>473</v>
      </c>
      <c r="E627" s="17" t="s">
        <v>9</v>
      </c>
      <c r="F627" s="17" t="s">
        <v>175</v>
      </c>
      <c r="G627">
        <v>5811</v>
      </c>
      <c r="H627">
        <v>9</v>
      </c>
      <c r="I627" s="19">
        <v>7965000</v>
      </c>
      <c r="J627" s="15">
        <v>885000</v>
      </c>
      <c r="K627" s="17">
        <v>9</v>
      </c>
      <c r="L627" s="17"/>
      <c r="M627" s="17" t="s">
        <v>151</v>
      </c>
      <c r="N627" s="17" t="s">
        <v>157</v>
      </c>
      <c r="O627" s="17" t="s">
        <v>130</v>
      </c>
      <c r="P627" s="17" t="s">
        <v>625</v>
      </c>
      <c r="Q627" s="17" t="s">
        <v>66</v>
      </c>
      <c r="R627" s="17" t="s">
        <v>132</v>
      </c>
      <c r="S627" s="17">
        <v>1</v>
      </c>
      <c r="T627">
        <v>581101</v>
      </c>
      <c r="U627" t="str">
        <f>IFERROR(VLOOKUP(B627,Listas!$A$21:$B$36,2,FALSE),"")</f>
        <v>07</v>
      </c>
      <c r="V627" s="17">
        <v>1</v>
      </c>
      <c r="W627" t="s">
        <v>626</v>
      </c>
      <c r="X627" s="17"/>
      <c r="Y627" s="20">
        <v>44627</v>
      </c>
      <c r="Z627" s="21">
        <v>15</v>
      </c>
      <c r="AA627" s="14">
        <v>44642</v>
      </c>
      <c r="AB627" s="20">
        <v>44593</v>
      </c>
      <c r="AC627" s="21">
        <v>30</v>
      </c>
      <c r="AD627" s="14">
        <v>44623</v>
      </c>
      <c r="AE627" s="20">
        <v>44624</v>
      </c>
      <c r="AF627" s="21">
        <v>25</v>
      </c>
      <c r="AG627" s="14">
        <v>44649</v>
      </c>
      <c r="AH627" s="20">
        <v>44654</v>
      </c>
      <c r="AI627" s="21">
        <v>21</v>
      </c>
      <c r="AJ627" s="14">
        <v>44675</v>
      </c>
      <c r="AK627" s="21">
        <v>8</v>
      </c>
      <c r="AL627" s="14">
        <v>44919</v>
      </c>
      <c r="AM627" s="14">
        <v>44979</v>
      </c>
      <c r="AN627" s="19"/>
      <c r="AO627" s="19"/>
      <c r="AP627" s="19"/>
      <c r="AQ627" s="19"/>
      <c r="AR627" s="19">
        <v>796500</v>
      </c>
      <c r="AS627" s="19"/>
      <c r="AT627" s="19"/>
      <c r="AU627" s="19">
        <v>7168500</v>
      </c>
      <c r="AV627" s="19"/>
      <c r="AW627" s="19"/>
      <c r="AX627" s="19"/>
      <c r="AY627" s="19"/>
      <c r="AZ627" s="15">
        <f t="shared" si="43"/>
        <v>7965000</v>
      </c>
      <c r="BA627" s="15">
        <f t="shared" si="44"/>
        <v>7965000</v>
      </c>
      <c r="BB627" t="str">
        <f t="shared" si="45"/>
        <v>OK</v>
      </c>
      <c r="BC627">
        <f t="shared" si="46"/>
        <v>2</v>
      </c>
      <c r="BE627" s="17"/>
    </row>
    <row r="628" spans="1:57" hidden="1">
      <c r="A628" s="17"/>
      <c r="B628" s="17" t="s">
        <v>24</v>
      </c>
      <c r="C628" s="17" t="s">
        <v>628</v>
      </c>
      <c r="D628" s="17" t="s">
        <v>473</v>
      </c>
      <c r="E628" s="17" t="s">
        <v>9</v>
      </c>
      <c r="F628" s="17" t="s">
        <v>175</v>
      </c>
      <c r="G628">
        <v>5811</v>
      </c>
      <c r="H628">
        <v>9</v>
      </c>
      <c r="I628" s="19">
        <v>7965000</v>
      </c>
      <c r="J628" s="15">
        <v>885000</v>
      </c>
      <c r="K628" s="17">
        <v>9</v>
      </c>
      <c r="L628" s="17"/>
      <c r="M628" s="17" t="s">
        <v>151</v>
      </c>
      <c r="N628" s="17" t="s">
        <v>157</v>
      </c>
      <c r="O628" s="17" t="s">
        <v>130</v>
      </c>
      <c r="P628" s="17" t="s">
        <v>625</v>
      </c>
      <c r="Q628" s="17" t="s">
        <v>66</v>
      </c>
      <c r="R628" s="17" t="s">
        <v>132</v>
      </c>
      <c r="S628" s="17">
        <v>1</v>
      </c>
      <c r="T628">
        <v>581101</v>
      </c>
      <c r="U628" t="str">
        <f>IFERROR(VLOOKUP(B628,Listas!$A$21:$B$36,2,FALSE),"")</f>
        <v>07</v>
      </c>
      <c r="V628" s="17">
        <v>1</v>
      </c>
      <c r="W628" t="s">
        <v>626</v>
      </c>
      <c r="X628" s="17"/>
      <c r="Y628" s="20">
        <v>44627</v>
      </c>
      <c r="Z628" s="21">
        <v>15</v>
      </c>
      <c r="AA628" s="14">
        <v>44642</v>
      </c>
      <c r="AB628" s="20">
        <v>44593</v>
      </c>
      <c r="AC628" s="21">
        <v>30</v>
      </c>
      <c r="AD628" s="14">
        <v>44623</v>
      </c>
      <c r="AE628" s="20">
        <v>44624</v>
      </c>
      <c r="AF628" s="21">
        <v>25</v>
      </c>
      <c r="AG628" s="14">
        <v>44649</v>
      </c>
      <c r="AH628" s="20">
        <v>44654</v>
      </c>
      <c r="AI628" s="21">
        <v>21</v>
      </c>
      <c r="AJ628" s="14">
        <v>44675</v>
      </c>
      <c r="AK628" s="21">
        <v>8</v>
      </c>
      <c r="AL628" s="14">
        <v>44919</v>
      </c>
      <c r="AM628" s="14">
        <v>44979</v>
      </c>
      <c r="AN628" s="19"/>
      <c r="AO628" s="19"/>
      <c r="AP628" s="19"/>
      <c r="AQ628" s="19"/>
      <c r="AR628" s="19">
        <v>796500</v>
      </c>
      <c r="AS628" s="19"/>
      <c r="AT628" s="19"/>
      <c r="AU628" s="19">
        <v>7168500</v>
      </c>
      <c r="AV628" s="19"/>
      <c r="AW628" s="19"/>
      <c r="AX628" s="19"/>
      <c r="AY628" s="19"/>
      <c r="AZ628" s="15">
        <f t="shared" si="43"/>
        <v>7965000</v>
      </c>
      <c r="BA628" s="15">
        <f t="shared" si="44"/>
        <v>7965000</v>
      </c>
      <c r="BB628" t="str">
        <f t="shared" si="45"/>
        <v>OK</v>
      </c>
      <c r="BC628">
        <f t="shared" si="46"/>
        <v>2</v>
      </c>
      <c r="BE628" s="17"/>
    </row>
    <row r="629" spans="1:57" hidden="1">
      <c r="A629" s="17"/>
      <c r="B629" s="17" t="s">
        <v>24</v>
      </c>
      <c r="C629" s="17" t="s">
        <v>593</v>
      </c>
      <c r="D629" s="17" t="s">
        <v>556</v>
      </c>
      <c r="E629" s="17" t="s">
        <v>9</v>
      </c>
      <c r="F629" s="17" t="s">
        <v>175</v>
      </c>
      <c r="G629">
        <v>5811</v>
      </c>
      <c r="H629">
        <v>12</v>
      </c>
      <c r="I629" s="19">
        <v>10620000</v>
      </c>
      <c r="J629" s="15">
        <v>885000</v>
      </c>
      <c r="K629" s="17">
        <v>12</v>
      </c>
      <c r="L629" s="17"/>
      <c r="M629" s="17" t="s">
        <v>151</v>
      </c>
      <c r="N629" s="17" t="s">
        <v>157</v>
      </c>
      <c r="O629" s="17" t="s">
        <v>130</v>
      </c>
      <c r="P629" s="17" t="s">
        <v>625</v>
      </c>
      <c r="Q629" s="17" t="s">
        <v>66</v>
      </c>
      <c r="R629" s="17" t="s">
        <v>132</v>
      </c>
      <c r="S629" s="17">
        <v>1</v>
      </c>
      <c r="T629">
        <v>581101</v>
      </c>
      <c r="U629" t="str">
        <f>IFERROR(VLOOKUP(B629,Listas!$A$21:$B$36,2,FALSE),"")</f>
        <v>07</v>
      </c>
      <c r="V629" s="17">
        <v>2</v>
      </c>
      <c r="W629" t="s">
        <v>629</v>
      </c>
      <c r="X629" s="17"/>
      <c r="Y629" s="20">
        <v>44627</v>
      </c>
      <c r="Z629" s="21">
        <v>15</v>
      </c>
      <c r="AA629" s="14">
        <v>44642</v>
      </c>
      <c r="AB629" s="20">
        <v>44593</v>
      </c>
      <c r="AC629" s="21">
        <v>30</v>
      </c>
      <c r="AD629" s="14">
        <v>44623</v>
      </c>
      <c r="AE629" s="20">
        <v>44624</v>
      </c>
      <c r="AF629" s="21">
        <v>25</v>
      </c>
      <c r="AG629" s="14">
        <v>44649</v>
      </c>
      <c r="AH629" s="20">
        <v>44654</v>
      </c>
      <c r="AI629" s="21">
        <v>21</v>
      </c>
      <c r="AJ629" s="14">
        <v>44675</v>
      </c>
      <c r="AK629" s="21">
        <v>8</v>
      </c>
      <c r="AL629" s="14">
        <v>44919</v>
      </c>
      <c r="AM629" s="14">
        <v>44979</v>
      </c>
      <c r="AN629" s="19"/>
      <c r="AO629" s="19"/>
      <c r="AP629" s="19"/>
      <c r="AQ629" s="19"/>
      <c r="AR629" s="19">
        <v>1062000</v>
      </c>
      <c r="AS629" s="19"/>
      <c r="AT629" s="19"/>
      <c r="AU629" s="19">
        <v>9558000</v>
      </c>
      <c r="AV629" s="19"/>
      <c r="AW629" s="19"/>
      <c r="AX629" s="19"/>
      <c r="AY629" s="19"/>
      <c r="AZ629" s="15">
        <f t="shared" si="43"/>
        <v>10620000</v>
      </c>
      <c r="BA629" s="15">
        <f t="shared" si="44"/>
        <v>10620000</v>
      </c>
      <c r="BB629" t="str">
        <f t="shared" si="45"/>
        <v>OK</v>
      </c>
      <c r="BC629">
        <f t="shared" si="46"/>
        <v>2</v>
      </c>
      <c r="BE629" s="17"/>
    </row>
    <row r="630" spans="1:57" hidden="1">
      <c r="A630" s="17"/>
      <c r="B630" s="17" t="s">
        <v>24</v>
      </c>
      <c r="C630" s="17" t="s">
        <v>595</v>
      </c>
      <c r="D630" s="17" t="s">
        <v>556</v>
      </c>
      <c r="E630" s="17" t="s">
        <v>9</v>
      </c>
      <c r="F630" s="17" t="s">
        <v>175</v>
      </c>
      <c r="G630">
        <v>5811</v>
      </c>
      <c r="H630">
        <v>9</v>
      </c>
      <c r="I630" s="19">
        <v>7965000</v>
      </c>
      <c r="J630" s="15">
        <v>885000</v>
      </c>
      <c r="K630" s="17">
        <v>9</v>
      </c>
      <c r="L630" s="17"/>
      <c r="M630" s="17" t="s">
        <v>151</v>
      </c>
      <c r="N630" s="17" t="s">
        <v>157</v>
      </c>
      <c r="O630" s="17" t="s">
        <v>130</v>
      </c>
      <c r="P630" s="17" t="s">
        <v>625</v>
      </c>
      <c r="Q630" s="17" t="s">
        <v>66</v>
      </c>
      <c r="R630" s="17" t="s">
        <v>132</v>
      </c>
      <c r="S630" s="17">
        <v>1</v>
      </c>
      <c r="T630">
        <v>581101</v>
      </c>
      <c r="U630" t="str">
        <f>IFERROR(VLOOKUP(B630,Listas!$A$21:$B$36,2,FALSE),"")</f>
        <v>07</v>
      </c>
      <c r="V630" s="17">
        <v>2</v>
      </c>
      <c r="W630" t="s">
        <v>629</v>
      </c>
      <c r="X630" s="17"/>
      <c r="Y630" s="20">
        <v>44627</v>
      </c>
      <c r="Z630" s="21">
        <v>15</v>
      </c>
      <c r="AA630" s="14">
        <v>44642</v>
      </c>
      <c r="AB630" s="20">
        <v>44593</v>
      </c>
      <c r="AC630" s="21">
        <v>30</v>
      </c>
      <c r="AD630" s="14">
        <v>44623</v>
      </c>
      <c r="AE630" s="20">
        <v>44624</v>
      </c>
      <c r="AF630" s="21">
        <v>25</v>
      </c>
      <c r="AG630" s="14">
        <v>44649</v>
      </c>
      <c r="AH630" s="20">
        <v>44654</v>
      </c>
      <c r="AI630" s="21">
        <v>21</v>
      </c>
      <c r="AJ630" s="14">
        <v>44675</v>
      </c>
      <c r="AK630" s="21">
        <v>8</v>
      </c>
      <c r="AL630" s="14">
        <v>44919</v>
      </c>
      <c r="AM630" s="14">
        <v>44979</v>
      </c>
      <c r="AN630" s="19"/>
      <c r="AO630" s="19"/>
      <c r="AP630" s="19"/>
      <c r="AQ630" s="19"/>
      <c r="AR630" s="19">
        <v>796500</v>
      </c>
      <c r="AS630" s="19"/>
      <c r="AT630" s="19"/>
      <c r="AU630" s="19">
        <v>7168500</v>
      </c>
      <c r="AV630" s="19"/>
      <c r="AW630" s="19"/>
      <c r="AX630" s="19"/>
      <c r="AY630" s="19"/>
      <c r="AZ630" s="15">
        <f t="shared" si="43"/>
        <v>7965000</v>
      </c>
      <c r="BA630" s="15">
        <f t="shared" si="44"/>
        <v>7965000</v>
      </c>
      <c r="BB630" t="str">
        <f t="shared" si="45"/>
        <v>OK</v>
      </c>
      <c r="BC630">
        <f t="shared" si="46"/>
        <v>2</v>
      </c>
      <c r="BE630" s="17"/>
    </row>
    <row r="631" spans="1:57" hidden="1">
      <c r="A631" s="17"/>
      <c r="B631" s="17" t="s">
        <v>24</v>
      </c>
      <c r="C631" s="17" t="s">
        <v>596</v>
      </c>
      <c r="D631" s="17" t="s">
        <v>556</v>
      </c>
      <c r="E631" s="17" t="s">
        <v>9</v>
      </c>
      <c r="F631" s="17" t="s">
        <v>175</v>
      </c>
      <c r="G631">
        <v>5811</v>
      </c>
      <c r="H631">
        <v>9</v>
      </c>
      <c r="I631" s="19">
        <v>7965000</v>
      </c>
      <c r="J631" s="15">
        <v>885000</v>
      </c>
      <c r="K631" s="17">
        <v>9</v>
      </c>
      <c r="L631" s="17"/>
      <c r="M631" s="17" t="s">
        <v>151</v>
      </c>
      <c r="N631" s="17" t="s">
        <v>157</v>
      </c>
      <c r="O631" s="17" t="s">
        <v>130</v>
      </c>
      <c r="P631" s="17" t="s">
        <v>625</v>
      </c>
      <c r="Q631" s="17" t="s">
        <v>66</v>
      </c>
      <c r="R631" s="17" t="s">
        <v>132</v>
      </c>
      <c r="S631" s="17">
        <v>1</v>
      </c>
      <c r="T631">
        <v>581101</v>
      </c>
      <c r="U631" t="str">
        <f>IFERROR(VLOOKUP(B631,Listas!$A$21:$B$36,2,FALSE),"")</f>
        <v>07</v>
      </c>
      <c r="V631" s="17">
        <v>2</v>
      </c>
      <c r="W631" t="s">
        <v>629</v>
      </c>
      <c r="X631" s="17"/>
      <c r="Y631" s="20">
        <v>44627</v>
      </c>
      <c r="Z631" s="21">
        <v>15</v>
      </c>
      <c r="AA631" s="14">
        <v>44642</v>
      </c>
      <c r="AB631" s="20">
        <v>44593</v>
      </c>
      <c r="AC631" s="21">
        <v>30</v>
      </c>
      <c r="AD631" s="14">
        <v>44623</v>
      </c>
      <c r="AE631" s="20">
        <v>44624</v>
      </c>
      <c r="AF631" s="21">
        <v>25</v>
      </c>
      <c r="AG631" s="14">
        <v>44649</v>
      </c>
      <c r="AH631" s="20">
        <v>44654</v>
      </c>
      <c r="AI631" s="21">
        <v>21</v>
      </c>
      <c r="AJ631" s="14">
        <v>44675</v>
      </c>
      <c r="AK631" s="21">
        <v>8</v>
      </c>
      <c r="AL631" s="14">
        <v>44919</v>
      </c>
      <c r="AM631" s="14">
        <v>44979</v>
      </c>
      <c r="AN631" s="19"/>
      <c r="AO631" s="19"/>
      <c r="AP631" s="19"/>
      <c r="AQ631" s="19"/>
      <c r="AR631" s="19">
        <v>796500</v>
      </c>
      <c r="AS631" s="19"/>
      <c r="AT631" s="19"/>
      <c r="AU631" s="19">
        <v>7168500</v>
      </c>
      <c r="AV631" s="19"/>
      <c r="AW631" s="19"/>
      <c r="AX631" s="19"/>
      <c r="AY631" s="19"/>
      <c r="AZ631" s="15">
        <f t="shared" si="43"/>
        <v>7965000</v>
      </c>
      <c r="BA631" s="15">
        <f t="shared" si="44"/>
        <v>7965000</v>
      </c>
      <c r="BB631" t="str">
        <f t="shared" si="45"/>
        <v>OK</v>
      </c>
      <c r="BC631">
        <f t="shared" si="46"/>
        <v>2</v>
      </c>
      <c r="BE631" s="17"/>
    </row>
    <row r="632" spans="1:57" hidden="1">
      <c r="A632" s="17"/>
      <c r="B632" s="17" t="s">
        <v>24</v>
      </c>
      <c r="C632" s="17" t="s">
        <v>598</v>
      </c>
      <c r="D632" s="17" t="s">
        <v>556</v>
      </c>
      <c r="E632" s="17" t="s">
        <v>9</v>
      </c>
      <c r="F632" s="17" t="s">
        <v>175</v>
      </c>
      <c r="G632">
        <v>5811</v>
      </c>
      <c r="H632">
        <v>9</v>
      </c>
      <c r="I632" s="19">
        <v>7965000</v>
      </c>
      <c r="J632" s="15">
        <v>885000</v>
      </c>
      <c r="K632" s="17">
        <v>9</v>
      </c>
      <c r="L632" s="17"/>
      <c r="M632" s="17" t="s">
        <v>151</v>
      </c>
      <c r="N632" s="17" t="s">
        <v>157</v>
      </c>
      <c r="O632" s="17" t="s">
        <v>130</v>
      </c>
      <c r="P632" s="17" t="s">
        <v>625</v>
      </c>
      <c r="Q632" s="17" t="s">
        <v>66</v>
      </c>
      <c r="R632" s="17" t="s">
        <v>132</v>
      </c>
      <c r="S632" s="17">
        <v>1</v>
      </c>
      <c r="T632">
        <v>581101</v>
      </c>
      <c r="U632" t="str">
        <f>IFERROR(VLOOKUP(B632,Listas!$A$21:$B$36,2,FALSE),"")</f>
        <v>07</v>
      </c>
      <c r="V632" s="17">
        <v>2</v>
      </c>
      <c r="W632" t="s">
        <v>629</v>
      </c>
      <c r="X632" s="17"/>
      <c r="Y632" s="20">
        <v>44627</v>
      </c>
      <c r="Z632" s="21">
        <v>15</v>
      </c>
      <c r="AA632" s="14">
        <v>44642</v>
      </c>
      <c r="AB632" s="20">
        <v>44593</v>
      </c>
      <c r="AC632" s="21">
        <v>30</v>
      </c>
      <c r="AD632" s="14">
        <v>44623</v>
      </c>
      <c r="AE632" s="20">
        <v>44624</v>
      </c>
      <c r="AF632" s="21">
        <v>25</v>
      </c>
      <c r="AG632" s="14">
        <v>44649</v>
      </c>
      <c r="AH632" s="20">
        <v>44654</v>
      </c>
      <c r="AI632" s="21">
        <v>21</v>
      </c>
      <c r="AJ632" s="14">
        <v>44675</v>
      </c>
      <c r="AK632" s="21">
        <v>8</v>
      </c>
      <c r="AL632" s="14">
        <v>44919</v>
      </c>
      <c r="AM632" s="14">
        <v>44979</v>
      </c>
      <c r="AN632" s="19"/>
      <c r="AO632" s="19"/>
      <c r="AP632" s="19"/>
      <c r="AQ632" s="19"/>
      <c r="AR632" s="19">
        <v>796500</v>
      </c>
      <c r="AS632" s="19"/>
      <c r="AT632" s="19"/>
      <c r="AU632" s="19">
        <v>7168500</v>
      </c>
      <c r="AV632" s="19"/>
      <c r="AW632" s="19"/>
      <c r="AX632" s="19"/>
      <c r="AY632" s="19"/>
      <c r="AZ632" s="15">
        <f t="shared" si="43"/>
        <v>7965000</v>
      </c>
      <c r="BA632" s="15">
        <f t="shared" si="44"/>
        <v>7965000</v>
      </c>
      <c r="BB632" t="str">
        <f t="shared" si="45"/>
        <v>OK</v>
      </c>
      <c r="BC632">
        <f t="shared" si="46"/>
        <v>2</v>
      </c>
      <c r="BE632" s="17"/>
    </row>
    <row r="633" spans="1:57" hidden="1">
      <c r="A633" s="17"/>
      <c r="B633" s="17" t="s">
        <v>24</v>
      </c>
      <c r="C633" s="17" t="s">
        <v>601</v>
      </c>
      <c r="D633" s="17" t="s">
        <v>556</v>
      </c>
      <c r="E633" s="17" t="s">
        <v>9</v>
      </c>
      <c r="F633" s="17" t="s">
        <v>175</v>
      </c>
      <c r="G633">
        <v>5811</v>
      </c>
      <c r="H633">
        <v>9</v>
      </c>
      <c r="I633" s="19">
        <v>7965000</v>
      </c>
      <c r="J633" s="15">
        <v>885000</v>
      </c>
      <c r="K633" s="17">
        <v>9</v>
      </c>
      <c r="L633" s="17"/>
      <c r="M633" s="17" t="s">
        <v>151</v>
      </c>
      <c r="N633" s="17" t="s">
        <v>157</v>
      </c>
      <c r="O633" s="17" t="s">
        <v>130</v>
      </c>
      <c r="P633" s="17" t="s">
        <v>625</v>
      </c>
      <c r="Q633" s="17" t="s">
        <v>66</v>
      </c>
      <c r="R633" s="17" t="s">
        <v>132</v>
      </c>
      <c r="S633" s="17">
        <v>1</v>
      </c>
      <c r="T633">
        <v>581101</v>
      </c>
      <c r="U633" t="str">
        <f>IFERROR(VLOOKUP(B633,Listas!$A$21:$B$36,2,FALSE),"")</f>
        <v>07</v>
      </c>
      <c r="V633" s="17">
        <v>2</v>
      </c>
      <c r="W633" t="s">
        <v>629</v>
      </c>
      <c r="X633" s="17"/>
      <c r="Y633" s="20">
        <v>44627</v>
      </c>
      <c r="Z633" s="21">
        <v>15</v>
      </c>
      <c r="AA633" s="14">
        <v>44642</v>
      </c>
      <c r="AB633" s="20">
        <v>44593</v>
      </c>
      <c r="AC633" s="21">
        <v>30</v>
      </c>
      <c r="AD633" s="14">
        <v>44623</v>
      </c>
      <c r="AE633" s="20">
        <v>44624</v>
      </c>
      <c r="AF633" s="21">
        <v>25</v>
      </c>
      <c r="AG633" s="14">
        <v>44649</v>
      </c>
      <c r="AH633" s="20">
        <v>44654</v>
      </c>
      <c r="AI633" s="21">
        <v>21</v>
      </c>
      <c r="AJ633" s="14">
        <v>44675</v>
      </c>
      <c r="AK633" s="21">
        <v>8</v>
      </c>
      <c r="AL633" s="14">
        <v>44919</v>
      </c>
      <c r="AM633" s="14">
        <v>44979</v>
      </c>
      <c r="AN633" s="19"/>
      <c r="AO633" s="19"/>
      <c r="AP633" s="19"/>
      <c r="AQ633" s="19"/>
      <c r="AR633" s="19">
        <v>796500</v>
      </c>
      <c r="AS633" s="19"/>
      <c r="AT633" s="19"/>
      <c r="AU633" s="19">
        <v>7168500</v>
      </c>
      <c r="AV633" s="19"/>
      <c r="AW633" s="19"/>
      <c r="AX633" s="19"/>
      <c r="AY633" s="19"/>
      <c r="AZ633" s="15">
        <f t="shared" si="43"/>
        <v>7965000</v>
      </c>
      <c r="BA633" s="15">
        <f t="shared" si="44"/>
        <v>7965000</v>
      </c>
      <c r="BB633" t="str">
        <f t="shared" si="45"/>
        <v>OK</v>
      </c>
      <c r="BC633">
        <f t="shared" si="46"/>
        <v>2</v>
      </c>
      <c r="BE633" s="17"/>
    </row>
    <row r="634" spans="1:57" hidden="1">
      <c r="A634" s="17"/>
      <c r="B634" s="17" t="s">
        <v>24</v>
      </c>
      <c r="C634" s="17" t="s">
        <v>630</v>
      </c>
      <c r="D634" s="17" t="s">
        <v>556</v>
      </c>
      <c r="E634" s="17" t="s">
        <v>9</v>
      </c>
      <c r="F634" s="17" t="s">
        <v>175</v>
      </c>
      <c r="G634">
        <v>5811</v>
      </c>
      <c r="H634">
        <v>9</v>
      </c>
      <c r="I634" s="19">
        <v>7965000</v>
      </c>
      <c r="J634" s="15">
        <v>885000</v>
      </c>
      <c r="K634" s="17">
        <v>9</v>
      </c>
      <c r="L634" s="17"/>
      <c r="M634" s="17" t="s">
        <v>151</v>
      </c>
      <c r="N634" s="17" t="s">
        <v>157</v>
      </c>
      <c r="O634" s="17" t="s">
        <v>130</v>
      </c>
      <c r="P634" s="17" t="s">
        <v>625</v>
      </c>
      <c r="Q634" s="17" t="s">
        <v>66</v>
      </c>
      <c r="R634" s="17" t="s">
        <v>132</v>
      </c>
      <c r="S634" s="17">
        <v>1</v>
      </c>
      <c r="T634">
        <v>581101</v>
      </c>
      <c r="U634" t="str">
        <f>IFERROR(VLOOKUP(B634,Listas!$A$21:$B$36,2,FALSE),"")</f>
        <v>07</v>
      </c>
      <c r="V634" s="17">
        <v>2</v>
      </c>
      <c r="W634" t="s">
        <v>629</v>
      </c>
      <c r="X634" s="17"/>
      <c r="Y634" s="20">
        <v>44627</v>
      </c>
      <c r="Z634" s="21">
        <v>15</v>
      </c>
      <c r="AA634" s="14">
        <v>44642</v>
      </c>
      <c r="AB634" s="20">
        <v>44593</v>
      </c>
      <c r="AC634" s="21">
        <v>30</v>
      </c>
      <c r="AD634" s="14">
        <v>44623</v>
      </c>
      <c r="AE634" s="20">
        <v>44624</v>
      </c>
      <c r="AF634" s="21">
        <v>25</v>
      </c>
      <c r="AG634" s="14">
        <v>44649</v>
      </c>
      <c r="AH634" s="20">
        <v>44654</v>
      </c>
      <c r="AI634" s="21">
        <v>21</v>
      </c>
      <c r="AJ634" s="14">
        <v>44675</v>
      </c>
      <c r="AK634" s="21">
        <v>8</v>
      </c>
      <c r="AL634" s="14">
        <v>44919</v>
      </c>
      <c r="AM634" s="14">
        <v>44979</v>
      </c>
      <c r="AN634" s="19"/>
      <c r="AO634" s="19"/>
      <c r="AP634" s="19"/>
      <c r="AQ634" s="19"/>
      <c r="AR634" s="19">
        <v>796500</v>
      </c>
      <c r="AS634" s="19"/>
      <c r="AT634" s="19"/>
      <c r="AU634" s="19">
        <v>7168500</v>
      </c>
      <c r="AV634" s="19"/>
      <c r="AW634" s="19"/>
      <c r="AX634" s="19"/>
      <c r="AY634" s="19"/>
      <c r="AZ634" s="15">
        <f t="shared" si="43"/>
        <v>7965000</v>
      </c>
      <c r="BA634" s="15">
        <f t="shared" si="44"/>
        <v>7965000</v>
      </c>
      <c r="BB634" t="str">
        <f t="shared" si="45"/>
        <v>OK</v>
      </c>
      <c r="BC634">
        <f t="shared" si="46"/>
        <v>2</v>
      </c>
      <c r="BE634" s="17"/>
    </row>
    <row r="635" spans="1:57" hidden="1">
      <c r="A635" s="17"/>
      <c r="B635" s="17" t="s">
        <v>24</v>
      </c>
      <c r="C635" s="17" t="s">
        <v>631</v>
      </c>
      <c r="D635" s="17" t="s">
        <v>556</v>
      </c>
      <c r="E635" s="17" t="s">
        <v>9</v>
      </c>
      <c r="F635" s="17" t="s">
        <v>175</v>
      </c>
      <c r="G635">
        <v>5811</v>
      </c>
      <c r="H635">
        <v>9</v>
      </c>
      <c r="I635" s="19">
        <v>7965000</v>
      </c>
      <c r="J635" s="15">
        <v>885000</v>
      </c>
      <c r="K635" s="17">
        <v>9</v>
      </c>
      <c r="L635" s="17"/>
      <c r="M635" s="17" t="s">
        <v>151</v>
      </c>
      <c r="N635" s="17" t="s">
        <v>157</v>
      </c>
      <c r="O635" s="17" t="s">
        <v>130</v>
      </c>
      <c r="P635" s="17" t="s">
        <v>625</v>
      </c>
      <c r="Q635" s="17" t="s">
        <v>66</v>
      </c>
      <c r="R635" s="17" t="s">
        <v>132</v>
      </c>
      <c r="S635" s="17">
        <v>1</v>
      </c>
      <c r="T635">
        <v>581101</v>
      </c>
      <c r="U635" t="str">
        <f>IFERROR(VLOOKUP(B635,Listas!$A$21:$B$36,2,FALSE),"")</f>
        <v>07</v>
      </c>
      <c r="V635" s="17">
        <v>2</v>
      </c>
      <c r="W635" t="s">
        <v>629</v>
      </c>
      <c r="X635" s="17"/>
      <c r="Y635" s="20">
        <v>44627</v>
      </c>
      <c r="Z635" s="21">
        <v>15</v>
      </c>
      <c r="AA635" s="14">
        <v>44642</v>
      </c>
      <c r="AB635" s="20">
        <v>44593</v>
      </c>
      <c r="AC635" s="21">
        <v>30</v>
      </c>
      <c r="AD635" s="14">
        <v>44623</v>
      </c>
      <c r="AE635" s="20">
        <v>44624</v>
      </c>
      <c r="AF635" s="21">
        <v>25</v>
      </c>
      <c r="AG635" s="14">
        <v>44649</v>
      </c>
      <c r="AH635" s="20">
        <v>44654</v>
      </c>
      <c r="AI635" s="21">
        <v>21</v>
      </c>
      <c r="AJ635" s="14">
        <v>44675</v>
      </c>
      <c r="AK635" s="21">
        <v>8</v>
      </c>
      <c r="AL635" s="14">
        <v>44919</v>
      </c>
      <c r="AM635" s="14">
        <v>44979</v>
      </c>
      <c r="AN635" s="19"/>
      <c r="AO635" s="19"/>
      <c r="AP635" s="19"/>
      <c r="AQ635" s="19"/>
      <c r="AR635" s="19">
        <v>796500</v>
      </c>
      <c r="AS635" s="19"/>
      <c r="AT635" s="19"/>
      <c r="AU635" s="19">
        <v>7168500</v>
      </c>
      <c r="AV635" s="19"/>
      <c r="AW635" s="19"/>
      <c r="AX635" s="19"/>
      <c r="AY635" s="19"/>
      <c r="AZ635" s="15">
        <f t="shared" si="43"/>
        <v>7965000</v>
      </c>
      <c r="BA635" s="15">
        <f t="shared" si="44"/>
        <v>7965000</v>
      </c>
      <c r="BB635" t="str">
        <f t="shared" si="45"/>
        <v>OK</v>
      </c>
      <c r="BC635">
        <f t="shared" si="46"/>
        <v>2</v>
      </c>
      <c r="BE635" s="17"/>
    </row>
    <row r="636" spans="1:57" hidden="1">
      <c r="A636" s="17"/>
      <c r="B636" s="17" t="s">
        <v>24</v>
      </c>
      <c r="C636" s="17" t="s">
        <v>599</v>
      </c>
      <c r="D636" s="17" t="s">
        <v>556</v>
      </c>
      <c r="E636" s="17" t="s">
        <v>9</v>
      </c>
      <c r="F636" s="17" t="s">
        <v>175</v>
      </c>
      <c r="G636">
        <v>5811</v>
      </c>
      <c r="H636">
        <v>9</v>
      </c>
      <c r="I636" s="19">
        <v>7965000</v>
      </c>
      <c r="J636" s="15">
        <v>885000</v>
      </c>
      <c r="K636" s="17">
        <v>9</v>
      </c>
      <c r="L636" s="17"/>
      <c r="M636" s="17" t="s">
        <v>151</v>
      </c>
      <c r="N636" s="17" t="s">
        <v>157</v>
      </c>
      <c r="O636" s="17" t="s">
        <v>130</v>
      </c>
      <c r="P636" s="17" t="s">
        <v>625</v>
      </c>
      <c r="Q636" s="17" t="s">
        <v>66</v>
      </c>
      <c r="R636" s="17" t="s">
        <v>132</v>
      </c>
      <c r="S636" s="17">
        <v>1</v>
      </c>
      <c r="T636">
        <v>581101</v>
      </c>
      <c r="U636" t="str">
        <f>IFERROR(VLOOKUP(B636,Listas!$A$21:$B$36,2,FALSE),"")</f>
        <v>07</v>
      </c>
      <c r="V636" s="17">
        <v>2</v>
      </c>
      <c r="W636" t="s">
        <v>629</v>
      </c>
      <c r="X636" s="17"/>
      <c r="Y636" s="20">
        <v>44627</v>
      </c>
      <c r="Z636" s="21">
        <v>15</v>
      </c>
      <c r="AA636" s="14">
        <v>44642</v>
      </c>
      <c r="AB636" s="20">
        <v>44593</v>
      </c>
      <c r="AC636" s="21">
        <v>30</v>
      </c>
      <c r="AD636" s="14">
        <v>44623</v>
      </c>
      <c r="AE636" s="20">
        <v>44624</v>
      </c>
      <c r="AF636" s="21">
        <v>25</v>
      </c>
      <c r="AG636" s="14">
        <v>44649</v>
      </c>
      <c r="AH636" s="20">
        <v>44654</v>
      </c>
      <c r="AI636" s="21">
        <v>21</v>
      </c>
      <c r="AJ636" s="14">
        <v>44675</v>
      </c>
      <c r="AK636" s="21">
        <v>8</v>
      </c>
      <c r="AL636" s="14">
        <v>44919</v>
      </c>
      <c r="AM636" s="14">
        <v>44979</v>
      </c>
      <c r="AN636" s="19"/>
      <c r="AO636" s="19"/>
      <c r="AP636" s="19"/>
      <c r="AQ636" s="19"/>
      <c r="AR636" s="19">
        <v>796500</v>
      </c>
      <c r="AS636" s="19"/>
      <c r="AT636" s="19"/>
      <c r="AU636" s="19">
        <v>7168500</v>
      </c>
      <c r="AV636" s="19"/>
      <c r="AW636" s="19"/>
      <c r="AX636" s="19"/>
      <c r="AY636" s="19"/>
      <c r="AZ636" s="15">
        <f t="shared" si="43"/>
        <v>7965000</v>
      </c>
      <c r="BA636" s="15">
        <f t="shared" si="44"/>
        <v>7965000</v>
      </c>
      <c r="BB636" t="str">
        <f t="shared" si="45"/>
        <v>OK</v>
      </c>
      <c r="BC636">
        <f t="shared" si="46"/>
        <v>2</v>
      </c>
      <c r="BE636" s="17"/>
    </row>
    <row r="637" spans="1:57" hidden="1">
      <c r="A637" s="17"/>
      <c r="B637" s="17" t="s">
        <v>24</v>
      </c>
      <c r="C637" s="17" t="s">
        <v>600</v>
      </c>
      <c r="D637" s="17" t="s">
        <v>568</v>
      </c>
      <c r="E637" s="17" t="s">
        <v>9</v>
      </c>
      <c r="F637" s="17" t="s">
        <v>175</v>
      </c>
      <c r="G637">
        <v>5811</v>
      </c>
      <c r="H637">
        <v>9</v>
      </c>
      <c r="I637" s="19">
        <v>7965000</v>
      </c>
      <c r="J637" s="15">
        <v>885000</v>
      </c>
      <c r="K637" s="17">
        <v>9</v>
      </c>
      <c r="L637" s="17"/>
      <c r="M637" s="17" t="s">
        <v>151</v>
      </c>
      <c r="N637" s="17" t="s">
        <v>157</v>
      </c>
      <c r="O637" s="17" t="s">
        <v>130</v>
      </c>
      <c r="P637" s="17" t="s">
        <v>625</v>
      </c>
      <c r="Q637" s="17" t="s">
        <v>66</v>
      </c>
      <c r="R637" s="17" t="s">
        <v>132</v>
      </c>
      <c r="S637" s="17">
        <v>1</v>
      </c>
      <c r="T637">
        <v>581101</v>
      </c>
      <c r="U637" t="str">
        <f>IFERROR(VLOOKUP(B637,Listas!$A$21:$B$36,2,FALSE),"")</f>
        <v>07</v>
      </c>
      <c r="V637" s="17">
        <v>3</v>
      </c>
      <c r="W637" t="s">
        <v>632</v>
      </c>
      <c r="X637" s="17"/>
      <c r="Y637" s="20">
        <v>44627</v>
      </c>
      <c r="Z637" s="21">
        <v>15</v>
      </c>
      <c r="AA637" s="14">
        <v>44642</v>
      </c>
      <c r="AB637" s="20">
        <v>44593</v>
      </c>
      <c r="AC637" s="21">
        <v>30</v>
      </c>
      <c r="AD637" s="14">
        <v>44623</v>
      </c>
      <c r="AE637" s="20">
        <v>44624</v>
      </c>
      <c r="AF637" s="21">
        <v>25</v>
      </c>
      <c r="AG637" s="14">
        <v>44649</v>
      </c>
      <c r="AH637" s="20">
        <v>44654</v>
      </c>
      <c r="AI637" s="21">
        <v>21</v>
      </c>
      <c r="AJ637" s="14">
        <v>44675</v>
      </c>
      <c r="AK637" s="21">
        <v>8</v>
      </c>
      <c r="AL637" s="14">
        <v>44919</v>
      </c>
      <c r="AM637" s="14">
        <v>44979</v>
      </c>
      <c r="AN637" s="19"/>
      <c r="AO637" s="19"/>
      <c r="AP637" s="19"/>
      <c r="AQ637" s="19"/>
      <c r="AR637" s="19">
        <v>796500</v>
      </c>
      <c r="AS637" s="19"/>
      <c r="AT637" s="19"/>
      <c r="AU637" s="19">
        <v>7168500</v>
      </c>
      <c r="AV637" s="19"/>
      <c r="AW637" s="19"/>
      <c r="AX637" s="19"/>
      <c r="AY637" s="19"/>
      <c r="AZ637" s="15">
        <f t="shared" si="43"/>
        <v>7965000</v>
      </c>
      <c r="BA637" s="15">
        <f t="shared" si="44"/>
        <v>7965000</v>
      </c>
      <c r="BB637" t="str">
        <f t="shared" si="45"/>
        <v>OK</v>
      </c>
      <c r="BC637">
        <f t="shared" si="46"/>
        <v>2</v>
      </c>
      <c r="BE637" s="17"/>
    </row>
    <row r="638" spans="1:57" hidden="1">
      <c r="A638" s="17"/>
      <c r="B638" s="17" t="s">
        <v>24</v>
      </c>
      <c r="C638" s="17" t="s">
        <v>588</v>
      </c>
      <c r="D638" s="17" t="s">
        <v>568</v>
      </c>
      <c r="E638" s="17" t="s">
        <v>9</v>
      </c>
      <c r="F638" s="17" t="s">
        <v>175</v>
      </c>
      <c r="G638">
        <v>5811</v>
      </c>
      <c r="H638">
        <v>9</v>
      </c>
      <c r="I638" s="19">
        <v>7965000</v>
      </c>
      <c r="J638" s="15">
        <v>885000</v>
      </c>
      <c r="K638" s="17">
        <v>9</v>
      </c>
      <c r="L638" s="17"/>
      <c r="M638" s="17" t="s">
        <v>151</v>
      </c>
      <c r="N638" s="17" t="s">
        <v>157</v>
      </c>
      <c r="O638" s="17" t="s">
        <v>130</v>
      </c>
      <c r="P638" s="17" t="s">
        <v>625</v>
      </c>
      <c r="Q638" s="17" t="s">
        <v>66</v>
      </c>
      <c r="R638" s="17" t="s">
        <v>132</v>
      </c>
      <c r="S638" s="17">
        <v>1</v>
      </c>
      <c r="T638">
        <v>581101</v>
      </c>
      <c r="U638" t="str">
        <f>IFERROR(VLOOKUP(B638,Listas!$A$21:$B$36,2,FALSE),"")</f>
        <v>07</v>
      </c>
      <c r="V638" s="17">
        <v>3</v>
      </c>
      <c r="W638" t="s">
        <v>632</v>
      </c>
      <c r="X638" s="17"/>
      <c r="Y638" s="20">
        <v>44627</v>
      </c>
      <c r="Z638" s="21">
        <v>15</v>
      </c>
      <c r="AA638" s="14">
        <v>44642</v>
      </c>
      <c r="AB638" s="20">
        <v>44593</v>
      </c>
      <c r="AC638" s="21">
        <v>30</v>
      </c>
      <c r="AD638" s="14">
        <v>44623</v>
      </c>
      <c r="AE638" s="20">
        <v>44624</v>
      </c>
      <c r="AF638" s="21">
        <v>25</v>
      </c>
      <c r="AG638" s="14">
        <v>44649</v>
      </c>
      <c r="AH638" s="20">
        <v>44654</v>
      </c>
      <c r="AI638" s="21">
        <v>21</v>
      </c>
      <c r="AJ638" s="14">
        <v>44675</v>
      </c>
      <c r="AK638" s="21">
        <v>8</v>
      </c>
      <c r="AL638" s="14">
        <v>44919</v>
      </c>
      <c r="AM638" s="14">
        <v>44979</v>
      </c>
      <c r="AN638" s="19"/>
      <c r="AO638" s="19"/>
      <c r="AP638" s="19"/>
      <c r="AQ638" s="19"/>
      <c r="AR638" s="19">
        <v>796500</v>
      </c>
      <c r="AS638" s="19"/>
      <c r="AT638" s="19"/>
      <c r="AU638" s="19">
        <v>7168500</v>
      </c>
      <c r="AV638" s="19"/>
      <c r="AW638" s="19"/>
      <c r="AX638" s="19"/>
      <c r="AY638" s="19"/>
      <c r="AZ638" s="15">
        <f t="shared" si="43"/>
        <v>7965000</v>
      </c>
      <c r="BA638" s="15">
        <f t="shared" si="44"/>
        <v>7965000</v>
      </c>
      <c r="BB638" t="str">
        <f t="shared" si="45"/>
        <v>OK</v>
      </c>
      <c r="BC638">
        <f t="shared" si="46"/>
        <v>2</v>
      </c>
      <c r="BE638" s="17"/>
    </row>
    <row r="639" spans="1:57" hidden="1">
      <c r="A639" s="17"/>
      <c r="B639" s="17" t="s">
        <v>24</v>
      </c>
      <c r="C639" s="17" t="s">
        <v>603</v>
      </c>
      <c r="D639" s="17" t="s">
        <v>568</v>
      </c>
      <c r="E639" s="17" t="s">
        <v>9</v>
      </c>
      <c r="F639" s="17" t="s">
        <v>175</v>
      </c>
      <c r="G639">
        <v>5811</v>
      </c>
      <c r="H639">
        <v>9</v>
      </c>
      <c r="I639" s="19">
        <v>7965000</v>
      </c>
      <c r="J639" s="15">
        <v>885000</v>
      </c>
      <c r="K639" s="17">
        <v>9</v>
      </c>
      <c r="L639" s="17"/>
      <c r="M639" s="17" t="s">
        <v>151</v>
      </c>
      <c r="N639" s="17" t="s">
        <v>157</v>
      </c>
      <c r="O639" s="17" t="s">
        <v>130</v>
      </c>
      <c r="P639" s="17" t="s">
        <v>625</v>
      </c>
      <c r="Q639" s="17" t="s">
        <v>66</v>
      </c>
      <c r="R639" s="17" t="s">
        <v>132</v>
      </c>
      <c r="S639" s="17">
        <v>1</v>
      </c>
      <c r="T639">
        <v>581101</v>
      </c>
      <c r="U639" t="str">
        <f>IFERROR(VLOOKUP(B639,Listas!$A$21:$B$36,2,FALSE),"")</f>
        <v>07</v>
      </c>
      <c r="V639" s="17">
        <v>3</v>
      </c>
      <c r="W639" t="s">
        <v>632</v>
      </c>
      <c r="X639" s="17"/>
      <c r="Y639" s="20">
        <v>44627</v>
      </c>
      <c r="Z639" s="21">
        <v>15</v>
      </c>
      <c r="AA639" s="14">
        <v>44642</v>
      </c>
      <c r="AB639" s="20">
        <v>44593</v>
      </c>
      <c r="AC639" s="21">
        <v>30</v>
      </c>
      <c r="AD639" s="14">
        <v>44623</v>
      </c>
      <c r="AE639" s="20">
        <v>44624</v>
      </c>
      <c r="AF639" s="21">
        <v>25</v>
      </c>
      <c r="AG639" s="14">
        <v>44649</v>
      </c>
      <c r="AH639" s="20">
        <v>44654</v>
      </c>
      <c r="AI639" s="21">
        <v>21</v>
      </c>
      <c r="AJ639" s="14">
        <v>44675</v>
      </c>
      <c r="AK639" s="21">
        <v>8</v>
      </c>
      <c r="AL639" s="14">
        <v>44919</v>
      </c>
      <c r="AM639" s="14">
        <v>44979</v>
      </c>
      <c r="AN639" s="19"/>
      <c r="AO639" s="19"/>
      <c r="AP639" s="19"/>
      <c r="AQ639" s="19"/>
      <c r="AR639" s="19">
        <v>796500</v>
      </c>
      <c r="AS639" s="19"/>
      <c r="AT639" s="19"/>
      <c r="AU639" s="19">
        <v>7168500</v>
      </c>
      <c r="AV639" s="19"/>
      <c r="AW639" s="19"/>
      <c r="AX639" s="19"/>
      <c r="AY639" s="19"/>
      <c r="AZ639" s="15">
        <f t="shared" si="43"/>
        <v>7965000</v>
      </c>
      <c r="BA639" s="15">
        <f t="shared" si="44"/>
        <v>7965000</v>
      </c>
      <c r="BB639" t="str">
        <f t="shared" si="45"/>
        <v>OK</v>
      </c>
      <c r="BC639">
        <f t="shared" si="46"/>
        <v>2</v>
      </c>
      <c r="BE639" s="17"/>
    </row>
    <row r="640" spans="1:57" hidden="1">
      <c r="A640" s="17"/>
      <c r="B640" s="17" t="s">
        <v>24</v>
      </c>
      <c r="C640" s="17" t="s">
        <v>605</v>
      </c>
      <c r="D640" s="17" t="s">
        <v>568</v>
      </c>
      <c r="E640" s="17" t="s">
        <v>9</v>
      </c>
      <c r="F640" s="17" t="s">
        <v>175</v>
      </c>
      <c r="G640">
        <v>5811</v>
      </c>
      <c r="H640">
        <v>18</v>
      </c>
      <c r="I640" s="19">
        <v>15930000</v>
      </c>
      <c r="J640" s="15">
        <v>885000</v>
      </c>
      <c r="K640" s="17">
        <v>18</v>
      </c>
      <c r="L640" s="17"/>
      <c r="M640" s="17" t="s">
        <v>151</v>
      </c>
      <c r="N640" s="17" t="s">
        <v>157</v>
      </c>
      <c r="O640" s="17" t="s">
        <v>130</v>
      </c>
      <c r="P640" s="17" t="s">
        <v>625</v>
      </c>
      <c r="Q640" s="17" t="s">
        <v>66</v>
      </c>
      <c r="R640" s="17" t="s">
        <v>132</v>
      </c>
      <c r="S640" s="17">
        <v>1</v>
      </c>
      <c r="T640">
        <v>581101</v>
      </c>
      <c r="U640" t="str">
        <f>IFERROR(VLOOKUP(B640,Listas!$A$21:$B$36,2,FALSE),"")</f>
        <v>07</v>
      </c>
      <c r="V640" s="17">
        <v>3</v>
      </c>
      <c r="W640" t="s">
        <v>632</v>
      </c>
      <c r="X640" s="17"/>
      <c r="Y640" s="20">
        <v>44627</v>
      </c>
      <c r="Z640" s="21">
        <v>15</v>
      </c>
      <c r="AA640" s="14">
        <v>44642</v>
      </c>
      <c r="AB640" s="20">
        <v>44593</v>
      </c>
      <c r="AC640" s="21">
        <v>30</v>
      </c>
      <c r="AD640" s="14">
        <v>44623</v>
      </c>
      <c r="AE640" s="20">
        <v>44624</v>
      </c>
      <c r="AF640" s="21">
        <v>25</v>
      </c>
      <c r="AG640" s="14">
        <v>44649</v>
      </c>
      <c r="AH640" s="20">
        <v>44654</v>
      </c>
      <c r="AI640" s="21">
        <v>21</v>
      </c>
      <c r="AJ640" s="14">
        <v>44675</v>
      </c>
      <c r="AK640" s="21">
        <v>8</v>
      </c>
      <c r="AL640" s="14">
        <v>44919</v>
      </c>
      <c r="AM640" s="14">
        <v>44979</v>
      </c>
      <c r="AN640" s="19"/>
      <c r="AO640" s="19"/>
      <c r="AP640" s="19"/>
      <c r="AQ640" s="19"/>
      <c r="AR640" s="19">
        <v>1593000</v>
      </c>
      <c r="AS640" s="19"/>
      <c r="AT640" s="19"/>
      <c r="AU640" s="19">
        <v>14337000</v>
      </c>
      <c r="AV640" s="19"/>
      <c r="AW640" s="19"/>
      <c r="AX640" s="19"/>
      <c r="AY640" s="19"/>
      <c r="AZ640" s="15">
        <f t="shared" si="43"/>
        <v>15930000</v>
      </c>
      <c r="BA640" s="15">
        <f t="shared" si="44"/>
        <v>15930000</v>
      </c>
      <c r="BB640" t="str">
        <f t="shared" si="45"/>
        <v>OK</v>
      </c>
      <c r="BC640">
        <f t="shared" si="46"/>
        <v>2</v>
      </c>
      <c r="BE640" s="17"/>
    </row>
    <row r="641" spans="1:57" hidden="1">
      <c r="A641" s="17"/>
      <c r="B641" s="17" t="s">
        <v>24</v>
      </c>
      <c r="C641" s="17" t="s">
        <v>606</v>
      </c>
      <c r="D641" s="17" t="s">
        <v>568</v>
      </c>
      <c r="E641" s="17" t="s">
        <v>9</v>
      </c>
      <c r="F641" s="17" t="s">
        <v>175</v>
      </c>
      <c r="G641">
        <v>5811</v>
      </c>
      <c r="H641">
        <v>9</v>
      </c>
      <c r="I641" s="19">
        <v>7965000</v>
      </c>
      <c r="J641" s="15">
        <v>885000</v>
      </c>
      <c r="K641" s="17">
        <v>9</v>
      </c>
      <c r="L641" s="17"/>
      <c r="M641" s="17" t="s">
        <v>151</v>
      </c>
      <c r="N641" s="17" t="s">
        <v>157</v>
      </c>
      <c r="O641" s="17" t="s">
        <v>130</v>
      </c>
      <c r="P641" s="17" t="s">
        <v>625</v>
      </c>
      <c r="Q641" s="17" t="s">
        <v>66</v>
      </c>
      <c r="R641" s="17" t="s">
        <v>132</v>
      </c>
      <c r="S641" s="17">
        <v>1</v>
      </c>
      <c r="T641">
        <v>581101</v>
      </c>
      <c r="U641" t="str">
        <f>IFERROR(VLOOKUP(B641,Listas!$A$21:$B$36,2,FALSE),"")</f>
        <v>07</v>
      </c>
      <c r="V641" s="17">
        <v>3</v>
      </c>
      <c r="W641" t="s">
        <v>632</v>
      </c>
      <c r="X641" s="17"/>
      <c r="Y641" s="20">
        <v>44627</v>
      </c>
      <c r="Z641" s="21">
        <v>15</v>
      </c>
      <c r="AA641" s="14">
        <v>44642</v>
      </c>
      <c r="AB641" s="20">
        <v>44593</v>
      </c>
      <c r="AC641" s="21">
        <v>30</v>
      </c>
      <c r="AD641" s="14">
        <v>44623</v>
      </c>
      <c r="AE641" s="20">
        <v>44624</v>
      </c>
      <c r="AF641" s="21">
        <v>25</v>
      </c>
      <c r="AG641" s="14">
        <v>44649</v>
      </c>
      <c r="AH641" s="20">
        <v>44654</v>
      </c>
      <c r="AI641" s="21">
        <v>21</v>
      </c>
      <c r="AJ641" s="14">
        <v>44675</v>
      </c>
      <c r="AK641" s="21">
        <v>8</v>
      </c>
      <c r="AL641" s="14">
        <v>44919</v>
      </c>
      <c r="AM641" s="14">
        <v>44979</v>
      </c>
      <c r="AN641" s="19"/>
      <c r="AO641" s="19"/>
      <c r="AP641" s="19"/>
      <c r="AQ641" s="19"/>
      <c r="AR641" s="19">
        <v>796500</v>
      </c>
      <c r="AS641" s="19"/>
      <c r="AT641" s="19"/>
      <c r="AU641" s="19">
        <v>7168500</v>
      </c>
      <c r="AV641" s="19"/>
      <c r="AW641" s="19"/>
      <c r="AX641" s="19"/>
      <c r="AY641" s="19"/>
      <c r="AZ641" s="15">
        <f t="shared" si="43"/>
        <v>7965000</v>
      </c>
      <c r="BA641" s="15">
        <f t="shared" si="44"/>
        <v>7965000</v>
      </c>
      <c r="BB641" t="str">
        <f t="shared" si="45"/>
        <v>OK</v>
      </c>
      <c r="BC641">
        <f t="shared" si="46"/>
        <v>2</v>
      </c>
      <c r="BE641" s="17"/>
    </row>
    <row r="642" spans="1:57" hidden="1">
      <c r="A642" s="17"/>
      <c r="B642" s="17" t="s">
        <v>24</v>
      </c>
      <c r="C642" s="17" t="s">
        <v>597</v>
      </c>
      <c r="D642" s="17" t="s">
        <v>568</v>
      </c>
      <c r="E642" s="17" t="s">
        <v>9</v>
      </c>
      <c r="F642" s="17" t="s">
        <v>175</v>
      </c>
      <c r="G642">
        <v>5811</v>
      </c>
      <c r="H642">
        <v>10</v>
      </c>
      <c r="I642" s="19">
        <v>8850000</v>
      </c>
      <c r="J642" s="15">
        <v>885000</v>
      </c>
      <c r="K642" s="17">
        <v>10</v>
      </c>
      <c r="L642" s="17"/>
      <c r="M642" s="17" t="s">
        <v>151</v>
      </c>
      <c r="N642" s="17" t="s">
        <v>157</v>
      </c>
      <c r="O642" s="17" t="s">
        <v>130</v>
      </c>
      <c r="P642" s="17" t="s">
        <v>625</v>
      </c>
      <c r="Q642" s="17" t="s">
        <v>66</v>
      </c>
      <c r="R642" s="17" t="s">
        <v>132</v>
      </c>
      <c r="S642" s="17">
        <v>1</v>
      </c>
      <c r="T642">
        <v>581101</v>
      </c>
      <c r="U642" t="str">
        <f>IFERROR(VLOOKUP(B642,Listas!$A$21:$B$36,2,FALSE),"")</f>
        <v>07</v>
      </c>
      <c r="V642" s="17">
        <v>3</v>
      </c>
      <c r="W642" t="s">
        <v>632</v>
      </c>
      <c r="X642" s="17"/>
      <c r="Y642" s="20">
        <v>44627</v>
      </c>
      <c r="Z642" s="21">
        <v>15</v>
      </c>
      <c r="AA642" s="14">
        <v>44642</v>
      </c>
      <c r="AB642" s="20">
        <v>44593</v>
      </c>
      <c r="AC642" s="21">
        <v>30</v>
      </c>
      <c r="AD642" s="14">
        <v>44623</v>
      </c>
      <c r="AE642" s="20">
        <v>44624</v>
      </c>
      <c r="AF642" s="21">
        <v>25</v>
      </c>
      <c r="AG642" s="14">
        <v>44649</v>
      </c>
      <c r="AH642" s="20">
        <v>44654</v>
      </c>
      <c r="AI642" s="21">
        <v>21</v>
      </c>
      <c r="AJ642" s="14">
        <v>44675</v>
      </c>
      <c r="AK642" s="21">
        <v>8</v>
      </c>
      <c r="AL642" s="14">
        <v>44919</v>
      </c>
      <c r="AM642" s="14">
        <v>44979</v>
      </c>
      <c r="AN642" s="19"/>
      <c r="AO642" s="19"/>
      <c r="AP642" s="19"/>
      <c r="AQ642" s="19"/>
      <c r="AR642" s="19">
        <v>885000</v>
      </c>
      <c r="AS642" s="19"/>
      <c r="AT642" s="19"/>
      <c r="AU642" s="19">
        <v>7965000</v>
      </c>
      <c r="AV642" s="19"/>
      <c r="AW642" s="19"/>
      <c r="AX642" s="19"/>
      <c r="AY642" s="19"/>
      <c r="AZ642" s="15">
        <f t="shared" ref="AZ642:AZ705" si="47">IF((SUM(AN642:AY642)=0),"---",(SUM(AN642:AY642)))</f>
        <v>8850000</v>
      </c>
      <c r="BA642" s="15">
        <f t="shared" ref="BA642:BA705" si="48">I642</f>
        <v>8850000</v>
      </c>
      <c r="BB642" t="str">
        <f t="shared" ref="BB642:BB705" si="49">IF(OR(BA642="---",AZ642="---"),"---",IF(BA642-AZ642=0,"OK","REVISAR"))</f>
        <v>OK</v>
      </c>
      <c r="BC642">
        <f t="shared" ref="BC642:BC705" si="50">COUNT(AN642:AY642)</f>
        <v>2</v>
      </c>
      <c r="BE642" s="17"/>
    </row>
    <row r="643" spans="1:57" hidden="1">
      <c r="A643" s="17"/>
      <c r="B643" s="17" t="s">
        <v>24</v>
      </c>
      <c r="C643" s="17" t="s">
        <v>607</v>
      </c>
      <c r="D643" s="17" t="s">
        <v>568</v>
      </c>
      <c r="E643" s="17" t="s">
        <v>9</v>
      </c>
      <c r="F643" s="17" t="s">
        <v>175</v>
      </c>
      <c r="G643">
        <v>5811</v>
      </c>
      <c r="H643">
        <v>9</v>
      </c>
      <c r="I643" s="19">
        <v>7965000</v>
      </c>
      <c r="J643" s="15">
        <v>885000</v>
      </c>
      <c r="K643" s="17">
        <v>9</v>
      </c>
      <c r="L643" s="17"/>
      <c r="M643" s="17" t="s">
        <v>151</v>
      </c>
      <c r="N643" s="17" t="s">
        <v>157</v>
      </c>
      <c r="O643" s="17" t="s">
        <v>130</v>
      </c>
      <c r="P643" s="17" t="s">
        <v>625</v>
      </c>
      <c r="Q643" s="17" t="s">
        <v>66</v>
      </c>
      <c r="R643" s="17" t="s">
        <v>132</v>
      </c>
      <c r="S643" s="17">
        <v>1</v>
      </c>
      <c r="T643">
        <v>581101</v>
      </c>
      <c r="U643" t="str">
        <f>IFERROR(VLOOKUP(B643,Listas!$A$21:$B$36,2,FALSE),"")</f>
        <v>07</v>
      </c>
      <c r="V643" s="17">
        <v>3</v>
      </c>
      <c r="W643" t="s">
        <v>632</v>
      </c>
      <c r="X643" s="17"/>
      <c r="Y643" s="20">
        <v>44627</v>
      </c>
      <c r="Z643" s="21">
        <v>15</v>
      </c>
      <c r="AA643" s="14">
        <v>44642</v>
      </c>
      <c r="AB643" s="20">
        <v>44593</v>
      </c>
      <c r="AC643" s="21">
        <v>30</v>
      </c>
      <c r="AD643" s="14">
        <v>44623</v>
      </c>
      <c r="AE643" s="20">
        <v>44624</v>
      </c>
      <c r="AF643" s="21">
        <v>25</v>
      </c>
      <c r="AG643" s="14">
        <v>44649</v>
      </c>
      <c r="AH643" s="20">
        <v>44654</v>
      </c>
      <c r="AI643" s="21">
        <v>21</v>
      </c>
      <c r="AJ643" s="14">
        <v>44675</v>
      </c>
      <c r="AK643" s="21">
        <v>8</v>
      </c>
      <c r="AL643" s="14">
        <v>44919</v>
      </c>
      <c r="AM643" s="14">
        <v>44979</v>
      </c>
      <c r="AN643" s="19"/>
      <c r="AO643" s="19"/>
      <c r="AP643" s="19"/>
      <c r="AQ643" s="19"/>
      <c r="AR643" s="19">
        <v>796500</v>
      </c>
      <c r="AS643" s="19"/>
      <c r="AT643" s="19"/>
      <c r="AU643" s="19">
        <v>7168500</v>
      </c>
      <c r="AV643" s="19"/>
      <c r="AW643" s="19"/>
      <c r="AX643" s="19"/>
      <c r="AY643" s="19"/>
      <c r="AZ643" s="15">
        <f t="shared" si="47"/>
        <v>7965000</v>
      </c>
      <c r="BA643" s="15">
        <f t="shared" si="48"/>
        <v>7965000</v>
      </c>
      <c r="BB643" t="str">
        <f t="shared" si="49"/>
        <v>OK</v>
      </c>
      <c r="BC643">
        <f t="shared" si="50"/>
        <v>2</v>
      </c>
      <c r="BE643" s="17"/>
    </row>
    <row r="644" spans="1:57" hidden="1">
      <c r="A644" s="17"/>
      <c r="B644" s="17" t="s">
        <v>24</v>
      </c>
      <c r="C644" s="17" t="s">
        <v>609</v>
      </c>
      <c r="D644" s="17" t="s">
        <v>570</v>
      </c>
      <c r="E644" s="17" t="s">
        <v>9</v>
      </c>
      <c r="F644" s="17" t="s">
        <v>175</v>
      </c>
      <c r="G644">
        <v>5811</v>
      </c>
      <c r="H644">
        <v>9</v>
      </c>
      <c r="I644" s="19">
        <v>7965000</v>
      </c>
      <c r="J644" s="15">
        <v>885000</v>
      </c>
      <c r="K644" s="17">
        <v>9</v>
      </c>
      <c r="L644" s="17"/>
      <c r="M644" s="17" t="s">
        <v>151</v>
      </c>
      <c r="N644" s="17" t="s">
        <v>157</v>
      </c>
      <c r="O644" s="17" t="s">
        <v>130</v>
      </c>
      <c r="P644" s="17" t="s">
        <v>625</v>
      </c>
      <c r="Q644" s="17" t="s">
        <v>66</v>
      </c>
      <c r="R644" s="17" t="s">
        <v>132</v>
      </c>
      <c r="S644" s="17">
        <v>1</v>
      </c>
      <c r="T644">
        <v>581101</v>
      </c>
      <c r="U644" t="str">
        <f>IFERROR(VLOOKUP(B644,Listas!$A$21:$B$36,2,FALSE),"")</f>
        <v>07</v>
      </c>
      <c r="V644" s="17">
        <v>4</v>
      </c>
      <c r="W644" t="s">
        <v>633</v>
      </c>
      <c r="X644" s="17"/>
      <c r="Y644" s="20">
        <v>44627</v>
      </c>
      <c r="Z644" s="21">
        <v>15</v>
      </c>
      <c r="AA644" s="14">
        <v>44642</v>
      </c>
      <c r="AB644" s="20">
        <v>44593</v>
      </c>
      <c r="AC644" s="21">
        <v>30</v>
      </c>
      <c r="AD644" s="14">
        <v>44623</v>
      </c>
      <c r="AE644" s="20">
        <v>44624</v>
      </c>
      <c r="AF644" s="21">
        <v>25</v>
      </c>
      <c r="AG644" s="14">
        <v>44649</v>
      </c>
      <c r="AH644" s="20">
        <v>44654</v>
      </c>
      <c r="AI644" s="21">
        <v>21</v>
      </c>
      <c r="AJ644" s="14">
        <v>44675</v>
      </c>
      <c r="AK644" s="21">
        <v>8</v>
      </c>
      <c r="AL644" s="14">
        <v>44919</v>
      </c>
      <c r="AM644" s="14">
        <v>44979</v>
      </c>
      <c r="AN644" s="19"/>
      <c r="AO644" s="19"/>
      <c r="AP644" s="19"/>
      <c r="AQ644" s="19"/>
      <c r="AR644" s="19">
        <v>796500</v>
      </c>
      <c r="AS644" s="19"/>
      <c r="AT644" s="19"/>
      <c r="AU644" s="19">
        <v>7168500</v>
      </c>
      <c r="AV644" s="19"/>
      <c r="AW644" s="19"/>
      <c r="AX644" s="19"/>
      <c r="AY644" s="19"/>
      <c r="AZ644" s="15">
        <f t="shared" si="47"/>
        <v>7965000</v>
      </c>
      <c r="BA644" s="15">
        <f t="shared" si="48"/>
        <v>7965000</v>
      </c>
      <c r="BB644" t="str">
        <f t="shared" si="49"/>
        <v>OK</v>
      </c>
      <c r="BC644">
        <f t="shared" si="50"/>
        <v>2</v>
      </c>
      <c r="BE644" s="17"/>
    </row>
    <row r="645" spans="1:57" hidden="1">
      <c r="A645" s="17"/>
      <c r="B645" s="17" t="s">
        <v>24</v>
      </c>
      <c r="C645" s="17" t="s">
        <v>611</v>
      </c>
      <c r="D645" s="17" t="s">
        <v>570</v>
      </c>
      <c r="E645" s="17" t="s">
        <v>9</v>
      </c>
      <c r="F645" s="17" t="s">
        <v>175</v>
      </c>
      <c r="G645">
        <v>5811</v>
      </c>
      <c r="H645">
        <v>9</v>
      </c>
      <c r="I645" s="19">
        <v>7965000</v>
      </c>
      <c r="J645" s="15">
        <v>885000</v>
      </c>
      <c r="K645" s="17">
        <v>9</v>
      </c>
      <c r="L645" s="17"/>
      <c r="M645" s="17" t="s">
        <v>151</v>
      </c>
      <c r="N645" s="17" t="s">
        <v>157</v>
      </c>
      <c r="O645" s="17" t="s">
        <v>130</v>
      </c>
      <c r="P645" s="17" t="s">
        <v>625</v>
      </c>
      <c r="Q645" s="17" t="s">
        <v>66</v>
      </c>
      <c r="R645" s="17" t="s">
        <v>132</v>
      </c>
      <c r="S645" s="17">
        <v>1</v>
      </c>
      <c r="T645">
        <v>581101</v>
      </c>
      <c r="U645" t="str">
        <f>IFERROR(VLOOKUP(B645,Listas!$A$21:$B$36,2,FALSE),"")</f>
        <v>07</v>
      </c>
      <c r="V645" s="17">
        <v>4</v>
      </c>
      <c r="W645" t="s">
        <v>633</v>
      </c>
      <c r="X645" s="17"/>
      <c r="Y645" s="20">
        <v>44627</v>
      </c>
      <c r="Z645" s="21">
        <v>15</v>
      </c>
      <c r="AA645" s="14">
        <v>44642</v>
      </c>
      <c r="AB645" s="20">
        <v>44593</v>
      </c>
      <c r="AC645" s="21">
        <v>30</v>
      </c>
      <c r="AD645" s="14">
        <v>44623</v>
      </c>
      <c r="AE645" s="20">
        <v>44624</v>
      </c>
      <c r="AF645" s="21">
        <v>25</v>
      </c>
      <c r="AG645" s="14">
        <v>44649</v>
      </c>
      <c r="AH645" s="20">
        <v>44654</v>
      </c>
      <c r="AI645" s="21">
        <v>21</v>
      </c>
      <c r="AJ645" s="14">
        <v>44675</v>
      </c>
      <c r="AK645" s="21">
        <v>8</v>
      </c>
      <c r="AL645" s="14">
        <v>44919</v>
      </c>
      <c r="AM645" s="14">
        <v>44979</v>
      </c>
      <c r="AN645" s="19"/>
      <c r="AO645" s="19"/>
      <c r="AP645" s="19"/>
      <c r="AQ645" s="19"/>
      <c r="AR645" s="19">
        <v>796500</v>
      </c>
      <c r="AS645" s="19"/>
      <c r="AT645" s="19"/>
      <c r="AU645" s="19">
        <v>7168500</v>
      </c>
      <c r="AV645" s="19"/>
      <c r="AW645" s="19"/>
      <c r="AX645" s="19"/>
      <c r="AY645" s="19"/>
      <c r="AZ645" s="15">
        <f t="shared" si="47"/>
        <v>7965000</v>
      </c>
      <c r="BA645" s="15">
        <f t="shared" si="48"/>
        <v>7965000</v>
      </c>
      <c r="BB645" t="str">
        <f t="shared" si="49"/>
        <v>OK</v>
      </c>
      <c r="BC645">
        <f t="shared" si="50"/>
        <v>2</v>
      </c>
      <c r="BE645" s="17"/>
    </row>
    <row r="646" spans="1:57" hidden="1">
      <c r="A646" s="17"/>
      <c r="B646" s="17" t="s">
        <v>24</v>
      </c>
      <c r="C646" s="17" t="s">
        <v>634</v>
      </c>
      <c r="D646" s="17" t="s">
        <v>570</v>
      </c>
      <c r="E646" s="17" t="s">
        <v>9</v>
      </c>
      <c r="F646" s="17" t="s">
        <v>175</v>
      </c>
      <c r="G646">
        <v>5811</v>
      </c>
      <c r="H646">
        <v>12</v>
      </c>
      <c r="I646" s="19">
        <v>10620000</v>
      </c>
      <c r="J646" s="15">
        <v>885000</v>
      </c>
      <c r="K646" s="17">
        <v>12</v>
      </c>
      <c r="L646" s="17"/>
      <c r="M646" s="17" t="s">
        <v>151</v>
      </c>
      <c r="N646" s="17" t="s">
        <v>157</v>
      </c>
      <c r="O646" s="17" t="s">
        <v>130</v>
      </c>
      <c r="P646" s="17" t="s">
        <v>625</v>
      </c>
      <c r="Q646" s="17" t="s">
        <v>66</v>
      </c>
      <c r="R646" s="17" t="s">
        <v>132</v>
      </c>
      <c r="S646" s="17">
        <v>1</v>
      </c>
      <c r="T646">
        <v>581101</v>
      </c>
      <c r="U646" t="str">
        <f>IFERROR(VLOOKUP(B646,Listas!$A$21:$B$36,2,FALSE),"")</f>
        <v>07</v>
      </c>
      <c r="V646" s="17">
        <v>4</v>
      </c>
      <c r="W646" t="s">
        <v>633</v>
      </c>
      <c r="X646" s="17"/>
      <c r="Y646" s="20">
        <v>44627</v>
      </c>
      <c r="Z646" s="21">
        <v>15</v>
      </c>
      <c r="AA646" s="14">
        <v>44642</v>
      </c>
      <c r="AB646" s="20">
        <v>44593</v>
      </c>
      <c r="AC646" s="21">
        <v>30</v>
      </c>
      <c r="AD646" s="14">
        <v>44623</v>
      </c>
      <c r="AE646" s="20">
        <v>44624</v>
      </c>
      <c r="AF646" s="21">
        <v>25</v>
      </c>
      <c r="AG646" s="14">
        <v>44649</v>
      </c>
      <c r="AH646" s="20">
        <v>44654</v>
      </c>
      <c r="AI646" s="21">
        <v>21</v>
      </c>
      <c r="AJ646" s="14">
        <v>44675</v>
      </c>
      <c r="AK646" s="21">
        <v>8</v>
      </c>
      <c r="AL646" s="14">
        <v>44919</v>
      </c>
      <c r="AM646" s="14">
        <v>44979</v>
      </c>
      <c r="AN646" s="19"/>
      <c r="AO646" s="19"/>
      <c r="AP646" s="19"/>
      <c r="AQ646" s="19"/>
      <c r="AR646" s="19">
        <v>1062000</v>
      </c>
      <c r="AS646" s="19"/>
      <c r="AT646" s="19"/>
      <c r="AU646" s="19">
        <v>9558000</v>
      </c>
      <c r="AV646" s="19"/>
      <c r="AW646" s="19"/>
      <c r="AX646" s="19"/>
      <c r="AY646" s="19"/>
      <c r="AZ646" s="15">
        <f t="shared" si="47"/>
        <v>10620000</v>
      </c>
      <c r="BA646" s="15">
        <f t="shared" si="48"/>
        <v>10620000</v>
      </c>
      <c r="BB646" t="str">
        <f t="shared" si="49"/>
        <v>OK</v>
      </c>
      <c r="BC646">
        <f t="shared" si="50"/>
        <v>2</v>
      </c>
      <c r="BE646" s="17"/>
    </row>
    <row r="647" spans="1:57" hidden="1">
      <c r="A647" s="17"/>
      <c r="B647" s="17" t="s">
        <v>24</v>
      </c>
      <c r="C647" s="17" t="s">
        <v>613</v>
      </c>
      <c r="D647" s="17" t="s">
        <v>570</v>
      </c>
      <c r="E647" s="17" t="s">
        <v>9</v>
      </c>
      <c r="F647" s="17" t="s">
        <v>175</v>
      </c>
      <c r="G647">
        <v>5811</v>
      </c>
      <c r="H647">
        <v>9</v>
      </c>
      <c r="I647" s="19">
        <v>7965000</v>
      </c>
      <c r="J647" s="15">
        <v>885000</v>
      </c>
      <c r="K647" s="17">
        <v>9</v>
      </c>
      <c r="L647" s="17"/>
      <c r="M647" s="17" t="s">
        <v>151</v>
      </c>
      <c r="N647" s="17" t="s">
        <v>157</v>
      </c>
      <c r="O647" s="17" t="s">
        <v>130</v>
      </c>
      <c r="P647" s="17" t="s">
        <v>625</v>
      </c>
      <c r="Q647" s="17" t="s">
        <v>66</v>
      </c>
      <c r="R647" s="17" t="s">
        <v>132</v>
      </c>
      <c r="S647" s="17">
        <v>1</v>
      </c>
      <c r="T647">
        <v>581101</v>
      </c>
      <c r="U647" t="str">
        <f>IFERROR(VLOOKUP(B647,Listas!$A$21:$B$36,2,FALSE),"")</f>
        <v>07</v>
      </c>
      <c r="V647" s="17">
        <v>4</v>
      </c>
      <c r="W647" t="s">
        <v>633</v>
      </c>
      <c r="X647" s="17"/>
      <c r="Y647" s="20">
        <v>44627</v>
      </c>
      <c r="Z647" s="21">
        <v>15</v>
      </c>
      <c r="AA647" s="14">
        <v>44642</v>
      </c>
      <c r="AB647" s="20">
        <v>44593</v>
      </c>
      <c r="AC647" s="21">
        <v>30</v>
      </c>
      <c r="AD647" s="14">
        <v>44623</v>
      </c>
      <c r="AE647" s="20">
        <v>44624</v>
      </c>
      <c r="AF647" s="21">
        <v>25</v>
      </c>
      <c r="AG647" s="14">
        <v>44649</v>
      </c>
      <c r="AH647" s="20">
        <v>44654</v>
      </c>
      <c r="AI647" s="21">
        <v>21</v>
      </c>
      <c r="AJ647" s="14">
        <v>44675</v>
      </c>
      <c r="AK647" s="21">
        <v>8</v>
      </c>
      <c r="AL647" s="14">
        <v>44919</v>
      </c>
      <c r="AM647" s="14">
        <v>44979</v>
      </c>
      <c r="AN647" s="19"/>
      <c r="AO647" s="19"/>
      <c r="AP647" s="19"/>
      <c r="AQ647" s="19"/>
      <c r="AR647" s="19">
        <v>796500</v>
      </c>
      <c r="AS647" s="19"/>
      <c r="AT647" s="19"/>
      <c r="AU647" s="19">
        <v>7168500</v>
      </c>
      <c r="AV647" s="19"/>
      <c r="AW647" s="19"/>
      <c r="AX647" s="19"/>
      <c r="AY647" s="19"/>
      <c r="AZ647" s="15">
        <f t="shared" si="47"/>
        <v>7965000</v>
      </c>
      <c r="BA647" s="15">
        <f t="shared" si="48"/>
        <v>7965000</v>
      </c>
      <c r="BB647" t="str">
        <f t="shared" si="49"/>
        <v>OK</v>
      </c>
      <c r="BC647">
        <f t="shared" si="50"/>
        <v>2</v>
      </c>
      <c r="BE647" s="17"/>
    </row>
    <row r="648" spans="1:57" hidden="1">
      <c r="A648" s="17"/>
      <c r="B648" s="17" t="s">
        <v>24</v>
      </c>
      <c r="C648" s="17" t="s">
        <v>612</v>
      </c>
      <c r="D648" s="17" t="s">
        <v>570</v>
      </c>
      <c r="E648" s="17" t="s">
        <v>9</v>
      </c>
      <c r="F648" s="17" t="s">
        <v>175</v>
      </c>
      <c r="G648">
        <v>5811</v>
      </c>
      <c r="H648">
        <v>9</v>
      </c>
      <c r="I648" s="19">
        <v>7965000</v>
      </c>
      <c r="J648" s="15">
        <v>885000</v>
      </c>
      <c r="K648" s="17">
        <v>9</v>
      </c>
      <c r="L648" s="17"/>
      <c r="M648" s="17" t="s">
        <v>151</v>
      </c>
      <c r="N648" s="17" t="s">
        <v>157</v>
      </c>
      <c r="O648" s="17" t="s">
        <v>130</v>
      </c>
      <c r="P648" s="17" t="s">
        <v>625</v>
      </c>
      <c r="Q648" s="17" t="s">
        <v>66</v>
      </c>
      <c r="R648" s="17" t="s">
        <v>132</v>
      </c>
      <c r="S648" s="17">
        <v>1</v>
      </c>
      <c r="T648">
        <v>581101</v>
      </c>
      <c r="U648" t="str">
        <f>IFERROR(VLOOKUP(B648,Listas!$A$21:$B$36,2,FALSE),"")</f>
        <v>07</v>
      </c>
      <c r="V648" s="17">
        <v>4</v>
      </c>
      <c r="W648" t="s">
        <v>633</v>
      </c>
      <c r="X648" s="17"/>
      <c r="Y648" s="20">
        <v>44627</v>
      </c>
      <c r="Z648" s="21">
        <v>15</v>
      </c>
      <c r="AA648" s="14">
        <v>44642</v>
      </c>
      <c r="AB648" s="20">
        <v>44593</v>
      </c>
      <c r="AC648" s="21">
        <v>30</v>
      </c>
      <c r="AD648" s="14">
        <v>44623</v>
      </c>
      <c r="AE648" s="20">
        <v>44624</v>
      </c>
      <c r="AF648" s="21">
        <v>25</v>
      </c>
      <c r="AG648" s="14">
        <v>44649</v>
      </c>
      <c r="AH648" s="20">
        <v>44654</v>
      </c>
      <c r="AI648" s="21">
        <v>21</v>
      </c>
      <c r="AJ648" s="14">
        <v>44675</v>
      </c>
      <c r="AK648" s="21">
        <v>8</v>
      </c>
      <c r="AL648" s="14">
        <v>44919</v>
      </c>
      <c r="AM648" s="14">
        <v>44979</v>
      </c>
      <c r="AN648" s="19"/>
      <c r="AO648" s="19"/>
      <c r="AP648" s="19"/>
      <c r="AQ648" s="19"/>
      <c r="AR648" s="19">
        <v>796500</v>
      </c>
      <c r="AS648" s="19"/>
      <c r="AT648" s="19"/>
      <c r="AU648" s="19">
        <v>7168500</v>
      </c>
      <c r="AV648" s="19"/>
      <c r="AW648" s="19"/>
      <c r="AX648" s="19"/>
      <c r="AY648" s="19"/>
      <c r="AZ648" s="15">
        <f t="shared" si="47"/>
        <v>7965000</v>
      </c>
      <c r="BA648" s="15">
        <f t="shared" si="48"/>
        <v>7965000</v>
      </c>
      <c r="BB648" t="str">
        <f t="shared" si="49"/>
        <v>OK</v>
      </c>
      <c r="BC648">
        <f t="shared" si="50"/>
        <v>2</v>
      </c>
      <c r="BE648" s="17"/>
    </row>
    <row r="649" spans="1:57" hidden="1">
      <c r="A649" s="17"/>
      <c r="B649" s="17" t="s">
        <v>24</v>
      </c>
      <c r="C649" s="17" t="s">
        <v>615</v>
      </c>
      <c r="D649" s="17" t="s">
        <v>570</v>
      </c>
      <c r="E649" s="17" t="s">
        <v>9</v>
      </c>
      <c r="F649" s="17" t="s">
        <v>175</v>
      </c>
      <c r="G649">
        <v>5811</v>
      </c>
      <c r="H649">
        <v>9</v>
      </c>
      <c r="I649" s="19">
        <v>7965000</v>
      </c>
      <c r="J649" s="15">
        <v>885000</v>
      </c>
      <c r="K649" s="17">
        <v>9</v>
      </c>
      <c r="L649" s="17"/>
      <c r="M649" s="17" t="s">
        <v>151</v>
      </c>
      <c r="N649" s="17" t="s">
        <v>157</v>
      </c>
      <c r="O649" s="17" t="s">
        <v>130</v>
      </c>
      <c r="P649" s="17" t="s">
        <v>625</v>
      </c>
      <c r="Q649" s="17" t="s">
        <v>66</v>
      </c>
      <c r="R649" s="17" t="s">
        <v>132</v>
      </c>
      <c r="S649" s="17">
        <v>1</v>
      </c>
      <c r="T649">
        <v>581101</v>
      </c>
      <c r="U649" t="str">
        <f>IFERROR(VLOOKUP(B649,Listas!$A$21:$B$36,2,FALSE),"")</f>
        <v>07</v>
      </c>
      <c r="V649" s="17">
        <v>4</v>
      </c>
      <c r="W649" t="s">
        <v>633</v>
      </c>
      <c r="X649" s="17"/>
      <c r="Y649" s="20">
        <v>44627</v>
      </c>
      <c r="Z649" s="21">
        <v>15</v>
      </c>
      <c r="AA649" s="14">
        <v>44642</v>
      </c>
      <c r="AB649" s="20">
        <v>44593</v>
      </c>
      <c r="AC649" s="21">
        <v>30</v>
      </c>
      <c r="AD649" s="14">
        <v>44623</v>
      </c>
      <c r="AE649" s="20">
        <v>44624</v>
      </c>
      <c r="AF649" s="21">
        <v>25</v>
      </c>
      <c r="AG649" s="14">
        <v>44649</v>
      </c>
      <c r="AH649" s="20">
        <v>44654</v>
      </c>
      <c r="AI649" s="21">
        <v>21</v>
      </c>
      <c r="AJ649" s="14">
        <v>44675</v>
      </c>
      <c r="AK649" s="21">
        <v>8</v>
      </c>
      <c r="AL649" s="14">
        <v>44919</v>
      </c>
      <c r="AM649" s="14">
        <v>44979</v>
      </c>
      <c r="AN649" s="19"/>
      <c r="AO649" s="19"/>
      <c r="AP649" s="19"/>
      <c r="AQ649" s="19"/>
      <c r="AR649" s="19">
        <v>796500</v>
      </c>
      <c r="AS649" s="19"/>
      <c r="AT649" s="19"/>
      <c r="AU649" s="19">
        <v>7168500</v>
      </c>
      <c r="AV649" s="19"/>
      <c r="AW649" s="19"/>
      <c r="AX649" s="19"/>
      <c r="AY649" s="19"/>
      <c r="AZ649" s="15">
        <f t="shared" si="47"/>
        <v>7965000</v>
      </c>
      <c r="BA649" s="15">
        <f t="shared" si="48"/>
        <v>7965000</v>
      </c>
      <c r="BB649" t="str">
        <f t="shared" si="49"/>
        <v>OK</v>
      </c>
      <c r="BC649">
        <f t="shared" si="50"/>
        <v>2</v>
      </c>
      <c r="BE649" s="17"/>
    </row>
    <row r="650" spans="1:57" hidden="1">
      <c r="A650" s="17"/>
      <c r="B650" s="17" t="s">
        <v>24</v>
      </c>
      <c r="C650" s="17" t="s">
        <v>616</v>
      </c>
      <c r="D650" s="17" t="s">
        <v>570</v>
      </c>
      <c r="E650" s="17" t="s">
        <v>9</v>
      </c>
      <c r="F650" s="17" t="s">
        <v>175</v>
      </c>
      <c r="G650">
        <v>5811</v>
      </c>
      <c r="H650">
        <v>9</v>
      </c>
      <c r="I650" s="19">
        <v>7965000</v>
      </c>
      <c r="J650" s="15">
        <v>885000</v>
      </c>
      <c r="K650" s="17">
        <v>9</v>
      </c>
      <c r="L650" s="17"/>
      <c r="M650" s="17" t="s">
        <v>151</v>
      </c>
      <c r="N650" s="17" t="s">
        <v>157</v>
      </c>
      <c r="O650" s="17" t="s">
        <v>130</v>
      </c>
      <c r="P650" s="17" t="s">
        <v>625</v>
      </c>
      <c r="Q650" s="17" t="s">
        <v>66</v>
      </c>
      <c r="R650" s="17" t="s">
        <v>132</v>
      </c>
      <c r="S650" s="17">
        <v>1</v>
      </c>
      <c r="T650">
        <v>581101</v>
      </c>
      <c r="U650" t="str">
        <f>IFERROR(VLOOKUP(B650,Listas!$A$21:$B$36,2,FALSE),"")</f>
        <v>07</v>
      </c>
      <c r="V650" s="17">
        <v>4</v>
      </c>
      <c r="W650" t="s">
        <v>633</v>
      </c>
      <c r="X650" s="17"/>
      <c r="Y650" s="20">
        <v>44627</v>
      </c>
      <c r="Z650" s="21">
        <v>15</v>
      </c>
      <c r="AA650" s="14">
        <v>44642</v>
      </c>
      <c r="AB650" s="20">
        <v>44593</v>
      </c>
      <c r="AC650" s="21">
        <v>30</v>
      </c>
      <c r="AD650" s="14">
        <v>44623</v>
      </c>
      <c r="AE650" s="20">
        <v>44624</v>
      </c>
      <c r="AF650" s="21">
        <v>25</v>
      </c>
      <c r="AG650" s="14">
        <v>44649</v>
      </c>
      <c r="AH650" s="20">
        <v>44654</v>
      </c>
      <c r="AI650" s="21">
        <v>21</v>
      </c>
      <c r="AJ650" s="14">
        <v>44675</v>
      </c>
      <c r="AK650" s="21">
        <v>8</v>
      </c>
      <c r="AL650" s="14">
        <v>44919</v>
      </c>
      <c r="AM650" s="14">
        <v>44979</v>
      </c>
      <c r="AN650" s="19"/>
      <c r="AO650" s="19"/>
      <c r="AP650" s="19"/>
      <c r="AQ650" s="19"/>
      <c r="AR650" s="19">
        <v>796500</v>
      </c>
      <c r="AS650" s="19"/>
      <c r="AT650" s="19"/>
      <c r="AU650" s="19">
        <v>7168500</v>
      </c>
      <c r="AV650" s="19"/>
      <c r="AW650" s="19"/>
      <c r="AX650" s="19"/>
      <c r="AY650" s="19"/>
      <c r="AZ650" s="15">
        <f t="shared" si="47"/>
        <v>7965000</v>
      </c>
      <c r="BA650" s="15">
        <f t="shared" si="48"/>
        <v>7965000</v>
      </c>
      <c r="BB650" t="str">
        <f t="shared" si="49"/>
        <v>OK</v>
      </c>
      <c r="BC650">
        <f t="shared" si="50"/>
        <v>2</v>
      </c>
      <c r="BE650" s="17"/>
    </row>
    <row r="651" spans="1:57" hidden="1">
      <c r="A651" s="17"/>
      <c r="B651" s="17" t="s">
        <v>24</v>
      </c>
      <c r="C651" s="17" t="s">
        <v>617</v>
      </c>
      <c r="D651" s="17" t="s">
        <v>570</v>
      </c>
      <c r="E651" s="17" t="s">
        <v>9</v>
      </c>
      <c r="F651" s="17" t="s">
        <v>175</v>
      </c>
      <c r="G651">
        <v>5811</v>
      </c>
      <c r="H651">
        <v>9</v>
      </c>
      <c r="I651" s="19">
        <v>7965000</v>
      </c>
      <c r="J651" s="15">
        <v>885000</v>
      </c>
      <c r="K651" s="17">
        <v>9</v>
      </c>
      <c r="L651" s="17"/>
      <c r="M651" s="17" t="s">
        <v>151</v>
      </c>
      <c r="N651" s="17" t="s">
        <v>157</v>
      </c>
      <c r="O651" s="17" t="s">
        <v>130</v>
      </c>
      <c r="P651" s="17" t="s">
        <v>625</v>
      </c>
      <c r="Q651" s="17" t="s">
        <v>66</v>
      </c>
      <c r="R651" s="17" t="s">
        <v>132</v>
      </c>
      <c r="S651" s="17">
        <v>1</v>
      </c>
      <c r="T651">
        <v>581101</v>
      </c>
      <c r="U651" t="str">
        <f>IFERROR(VLOOKUP(B651,Listas!$A$21:$B$36,2,FALSE),"")</f>
        <v>07</v>
      </c>
      <c r="V651" s="17">
        <v>4</v>
      </c>
      <c r="W651" t="s">
        <v>633</v>
      </c>
      <c r="X651" s="17"/>
      <c r="Y651" s="20">
        <v>44627</v>
      </c>
      <c r="Z651" s="21">
        <v>15</v>
      </c>
      <c r="AA651" s="14">
        <v>44642</v>
      </c>
      <c r="AB651" s="20">
        <v>44593</v>
      </c>
      <c r="AC651" s="21">
        <v>30</v>
      </c>
      <c r="AD651" s="14">
        <v>44623</v>
      </c>
      <c r="AE651" s="20">
        <v>44624</v>
      </c>
      <c r="AF651" s="21">
        <v>25</v>
      </c>
      <c r="AG651" s="14">
        <v>44649</v>
      </c>
      <c r="AH651" s="20">
        <v>44654</v>
      </c>
      <c r="AI651" s="21">
        <v>21</v>
      </c>
      <c r="AJ651" s="14">
        <v>44675</v>
      </c>
      <c r="AK651" s="21">
        <v>8</v>
      </c>
      <c r="AL651" s="14">
        <v>44919</v>
      </c>
      <c r="AM651" s="14">
        <v>44979</v>
      </c>
      <c r="AN651" s="19"/>
      <c r="AO651" s="19"/>
      <c r="AP651" s="19"/>
      <c r="AQ651" s="19"/>
      <c r="AR651" s="19">
        <v>796500</v>
      </c>
      <c r="AS651" s="19"/>
      <c r="AT651" s="19"/>
      <c r="AU651" s="19">
        <v>7168500</v>
      </c>
      <c r="AV651" s="19"/>
      <c r="AW651" s="19"/>
      <c r="AX651" s="19"/>
      <c r="AY651" s="19"/>
      <c r="AZ651" s="15">
        <f t="shared" si="47"/>
        <v>7965000</v>
      </c>
      <c r="BA651" s="15">
        <f t="shared" si="48"/>
        <v>7965000</v>
      </c>
      <c r="BB651" t="str">
        <f t="shared" si="49"/>
        <v>OK</v>
      </c>
      <c r="BC651">
        <f t="shared" si="50"/>
        <v>2</v>
      </c>
      <c r="BE651" s="17"/>
    </row>
    <row r="652" spans="1:57" hidden="1">
      <c r="A652" s="17"/>
      <c r="B652" s="17" t="s">
        <v>24</v>
      </c>
      <c r="C652" s="17" t="s">
        <v>618</v>
      </c>
      <c r="D652" s="17" t="s">
        <v>570</v>
      </c>
      <c r="E652" s="17" t="s">
        <v>9</v>
      </c>
      <c r="F652" s="17" t="s">
        <v>175</v>
      </c>
      <c r="G652">
        <v>5811</v>
      </c>
      <c r="H652">
        <v>9</v>
      </c>
      <c r="I652" s="19">
        <v>7965000</v>
      </c>
      <c r="J652" s="15">
        <v>885000</v>
      </c>
      <c r="K652" s="17">
        <v>9</v>
      </c>
      <c r="L652" s="17"/>
      <c r="M652" s="17" t="s">
        <v>151</v>
      </c>
      <c r="N652" s="17" t="s">
        <v>157</v>
      </c>
      <c r="O652" s="17" t="s">
        <v>130</v>
      </c>
      <c r="P652" s="17" t="s">
        <v>625</v>
      </c>
      <c r="Q652" s="17" t="s">
        <v>66</v>
      </c>
      <c r="R652" s="17" t="s">
        <v>132</v>
      </c>
      <c r="S652" s="17">
        <v>1</v>
      </c>
      <c r="T652">
        <v>581101</v>
      </c>
      <c r="U652" t="str">
        <f>IFERROR(VLOOKUP(B652,Listas!$A$21:$B$36,2,FALSE),"")</f>
        <v>07</v>
      </c>
      <c r="V652" s="17">
        <v>4</v>
      </c>
      <c r="W652" t="s">
        <v>633</v>
      </c>
      <c r="X652" s="17"/>
      <c r="Y652" s="20">
        <v>44627</v>
      </c>
      <c r="Z652" s="21">
        <v>15</v>
      </c>
      <c r="AA652" s="14">
        <v>44642</v>
      </c>
      <c r="AB652" s="20">
        <v>44593</v>
      </c>
      <c r="AC652" s="21">
        <v>30</v>
      </c>
      <c r="AD652" s="14">
        <v>44623</v>
      </c>
      <c r="AE652" s="20">
        <v>44624</v>
      </c>
      <c r="AF652" s="21">
        <v>25</v>
      </c>
      <c r="AG652" s="14">
        <v>44649</v>
      </c>
      <c r="AH652" s="20">
        <v>44654</v>
      </c>
      <c r="AI652" s="21">
        <v>21</v>
      </c>
      <c r="AJ652" s="14">
        <v>44675</v>
      </c>
      <c r="AK652" s="21">
        <v>8</v>
      </c>
      <c r="AL652" s="14">
        <v>44919</v>
      </c>
      <c r="AM652" s="14">
        <v>44979</v>
      </c>
      <c r="AN652" s="19"/>
      <c r="AO652" s="19"/>
      <c r="AP652" s="19"/>
      <c r="AQ652" s="19"/>
      <c r="AR652" s="19">
        <v>796500</v>
      </c>
      <c r="AS652" s="19"/>
      <c r="AT652" s="19"/>
      <c r="AU652" s="19">
        <v>7168500</v>
      </c>
      <c r="AV652" s="19"/>
      <c r="AW652" s="19"/>
      <c r="AX652" s="19"/>
      <c r="AY652" s="19"/>
      <c r="AZ652" s="15">
        <f t="shared" si="47"/>
        <v>7965000</v>
      </c>
      <c r="BA652" s="15">
        <f t="shared" si="48"/>
        <v>7965000</v>
      </c>
      <c r="BB652" t="str">
        <f t="shared" si="49"/>
        <v>OK</v>
      </c>
      <c r="BC652">
        <f t="shared" si="50"/>
        <v>2</v>
      </c>
      <c r="BE652" s="17"/>
    </row>
    <row r="653" spans="1:57" hidden="1">
      <c r="A653" s="17"/>
      <c r="B653" s="17" t="s">
        <v>24</v>
      </c>
      <c r="C653" s="17" t="s">
        <v>605</v>
      </c>
      <c r="D653" s="17" t="s">
        <v>571</v>
      </c>
      <c r="E653" s="17" t="s">
        <v>9</v>
      </c>
      <c r="F653" s="17" t="s">
        <v>175</v>
      </c>
      <c r="G653">
        <v>5811</v>
      </c>
      <c r="H653">
        <v>20</v>
      </c>
      <c r="I653" s="19">
        <v>17700000</v>
      </c>
      <c r="J653" s="15">
        <v>885000</v>
      </c>
      <c r="K653" s="17">
        <v>20</v>
      </c>
      <c r="L653" s="17"/>
      <c r="M653" s="17" t="s">
        <v>151</v>
      </c>
      <c r="N653" s="17" t="s">
        <v>157</v>
      </c>
      <c r="O653" s="17" t="s">
        <v>130</v>
      </c>
      <c r="P653" s="17" t="s">
        <v>635</v>
      </c>
      <c r="Q653" s="17" t="s">
        <v>65</v>
      </c>
      <c r="R653" s="17" t="s">
        <v>132</v>
      </c>
      <c r="S653" s="17">
        <v>1</v>
      </c>
      <c r="T653">
        <v>581101</v>
      </c>
      <c r="U653" t="str">
        <f>IFERROR(VLOOKUP(B653,Listas!$A$21:$B$36,2,FALSE),"")</f>
        <v>07</v>
      </c>
      <c r="V653" s="17">
        <v>5</v>
      </c>
      <c r="W653" t="s">
        <v>636</v>
      </c>
      <c r="X653" s="17"/>
      <c r="Y653" s="20"/>
      <c r="Z653" s="21"/>
      <c r="AA653" s="14" t="s">
        <v>134</v>
      </c>
      <c r="AB653" s="20">
        <v>44593</v>
      </c>
      <c r="AC653" s="21">
        <v>30</v>
      </c>
      <c r="AD653" s="14">
        <v>44623</v>
      </c>
      <c r="AE653" s="20">
        <v>44624</v>
      </c>
      <c r="AF653" s="21">
        <v>25</v>
      </c>
      <c r="AG653" s="14">
        <v>44649</v>
      </c>
      <c r="AH653" s="20">
        <v>44654</v>
      </c>
      <c r="AI653" s="21">
        <v>21</v>
      </c>
      <c r="AJ653" s="14">
        <v>44675</v>
      </c>
      <c r="AK653" s="21">
        <v>8</v>
      </c>
      <c r="AL653" s="14">
        <v>44919</v>
      </c>
      <c r="AM653" s="14">
        <v>44979</v>
      </c>
      <c r="AN653" s="19"/>
      <c r="AO653" s="19"/>
      <c r="AP653" s="19"/>
      <c r="AQ653" s="19"/>
      <c r="AR653" s="19">
        <v>1770000</v>
      </c>
      <c r="AS653" s="19"/>
      <c r="AT653" s="19"/>
      <c r="AU653" s="19">
        <v>15930000</v>
      </c>
      <c r="AV653" s="19"/>
      <c r="AW653" s="19"/>
      <c r="AX653" s="19"/>
      <c r="AY653" s="19"/>
      <c r="AZ653" s="15">
        <f t="shared" si="47"/>
        <v>17700000</v>
      </c>
      <c r="BA653" s="15">
        <f t="shared" si="48"/>
        <v>17700000</v>
      </c>
      <c r="BB653" t="str">
        <f t="shared" si="49"/>
        <v>OK</v>
      </c>
      <c r="BC653">
        <f t="shared" si="50"/>
        <v>2</v>
      </c>
      <c r="BE653" s="17"/>
    </row>
    <row r="654" spans="1:57" hidden="1">
      <c r="A654" s="17"/>
      <c r="B654" s="17" t="s">
        <v>24</v>
      </c>
      <c r="C654" s="17" t="s">
        <v>634</v>
      </c>
      <c r="D654" s="17" t="s">
        <v>571</v>
      </c>
      <c r="E654" s="17" t="s">
        <v>9</v>
      </c>
      <c r="F654" s="17" t="s">
        <v>175</v>
      </c>
      <c r="G654">
        <v>5811</v>
      </c>
      <c r="H654">
        <v>20</v>
      </c>
      <c r="I654" s="19">
        <v>17700000</v>
      </c>
      <c r="J654" s="15">
        <v>885000</v>
      </c>
      <c r="K654" s="17">
        <v>20</v>
      </c>
      <c r="L654" s="17"/>
      <c r="M654" s="17" t="s">
        <v>151</v>
      </c>
      <c r="N654" s="17" t="s">
        <v>157</v>
      </c>
      <c r="O654" s="17" t="s">
        <v>130</v>
      </c>
      <c r="P654" s="17" t="s">
        <v>635</v>
      </c>
      <c r="Q654" s="17" t="s">
        <v>65</v>
      </c>
      <c r="R654" s="17" t="s">
        <v>132</v>
      </c>
      <c r="S654" s="17">
        <v>1</v>
      </c>
      <c r="T654">
        <v>581101</v>
      </c>
      <c r="U654" t="str">
        <f>IFERROR(VLOOKUP(B654,Listas!$A$21:$B$36,2,FALSE),"")</f>
        <v>07</v>
      </c>
      <c r="V654" s="17">
        <v>5</v>
      </c>
      <c r="W654" t="s">
        <v>636</v>
      </c>
      <c r="X654" s="17"/>
      <c r="Y654" s="20"/>
      <c r="Z654" s="21"/>
      <c r="AA654" s="14" t="s">
        <v>134</v>
      </c>
      <c r="AB654" s="20">
        <v>44593</v>
      </c>
      <c r="AC654" s="21">
        <v>30</v>
      </c>
      <c r="AD654" s="14">
        <v>44623</v>
      </c>
      <c r="AE654" s="20">
        <v>44624</v>
      </c>
      <c r="AF654" s="21">
        <v>25</v>
      </c>
      <c r="AG654" s="14">
        <v>44649</v>
      </c>
      <c r="AH654" s="20">
        <v>44654</v>
      </c>
      <c r="AI654" s="21">
        <v>21</v>
      </c>
      <c r="AJ654" s="14">
        <v>44675</v>
      </c>
      <c r="AK654" s="21">
        <v>8</v>
      </c>
      <c r="AL654" s="14">
        <v>44919</v>
      </c>
      <c r="AM654" s="14">
        <v>44979</v>
      </c>
      <c r="AN654" s="19"/>
      <c r="AO654" s="19"/>
      <c r="AP654" s="19"/>
      <c r="AQ654" s="19"/>
      <c r="AR654" s="19">
        <v>1770000</v>
      </c>
      <c r="AS654" s="19"/>
      <c r="AT654" s="19"/>
      <c r="AU654" s="19">
        <v>15930000</v>
      </c>
      <c r="AV654" s="19"/>
      <c r="AW654" s="19"/>
      <c r="AX654" s="19"/>
      <c r="AY654" s="19"/>
      <c r="AZ654" s="15">
        <f t="shared" si="47"/>
        <v>17700000</v>
      </c>
      <c r="BA654" s="15">
        <f t="shared" si="48"/>
        <v>17700000</v>
      </c>
      <c r="BB654" t="str">
        <f t="shared" si="49"/>
        <v>OK</v>
      </c>
      <c r="BC654">
        <f t="shared" si="50"/>
        <v>2</v>
      </c>
      <c r="BE654" s="17"/>
    </row>
    <row r="655" spans="1:57" hidden="1">
      <c r="A655" s="17"/>
      <c r="B655" s="17" t="s">
        <v>24</v>
      </c>
      <c r="C655" s="17" t="s">
        <v>584</v>
      </c>
      <c r="D655" s="17" t="s">
        <v>473</v>
      </c>
      <c r="E655" s="17" t="s">
        <v>10</v>
      </c>
      <c r="F655" s="17" t="s">
        <v>186</v>
      </c>
      <c r="G655">
        <v>5911</v>
      </c>
      <c r="H655">
        <v>50</v>
      </c>
      <c r="I655" s="19">
        <v>40900000</v>
      </c>
      <c r="J655" s="15">
        <v>818000</v>
      </c>
      <c r="K655" s="17"/>
      <c r="L655" s="17">
        <v>50</v>
      </c>
      <c r="M655" s="17" t="s">
        <v>151</v>
      </c>
      <c r="N655" s="17" t="s">
        <v>157</v>
      </c>
      <c r="O655" s="17" t="s">
        <v>130</v>
      </c>
      <c r="P655" s="17" t="s">
        <v>637</v>
      </c>
      <c r="Q655" s="17" t="s">
        <v>66</v>
      </c>
      <c r="R655" s="17" t="s">
        <v>132</v>
      </c>
      <c r="S655" s="17">
        <v>1</v>
      </c>
      <c r="T655">
        <v>591101</v>
      </c>
      <c r="U655" t="str">
        <f>IFERROR(VLOOKUP(B655,Listas!$A$21:$B$36,2,FALSE),"")</f>
        <v>07</v>
      </c>
      <c r="V655" s="17">
        <v>1</v>
      </c>
      <c r="W655" t="s">
        <v>638</v>
      </c>
      <c r="X655" s="17"/>
      <c r="Y655" s="20">
        <v>44627</v>
      </c>
      <c r="Z655" s="21">
        <v>15</v>
      </c>
      <c r="AA655" s="14">
        <v>44642</v>
      </c>
      <c r="AB655" s="20">
        <v>44593</v>
      </c>
      <c r="AC655" s="21">
        <v>30</v>
      </c>
      <c r="AD655" s="14">
        <v>44623</v>
      </c>
      <c r="AE655" s="20">
        <v>44624</v>
      </c>
      <c r="AF655" s="21">
        <v>26</v>
      </c>
      <c r="AG655" s="14">
        <v>44650</v>
      </c>
      <c r="AH655" s="20">
        <v>44655</v>
      </c>
      <c r="AI655" s="21">
        <v>21</v>
      </c>
      <c r="AJ655" s="14">
        <v>44676</v>
      </c>
      <c r="AK655" s="21">
        <v>8</v>
      </c>
      <c r="AL655" s="14">
        <v>44920</v>
      </c>
      <c r="AM655" s="14">
        <v>44980</v>
      </c>
      <c r="AN655" s="19"/>
      <c r="AO655" s="19"/>
      <c r="AP655" s="19"/>
      <c r="AQ655" s="19"/>
      <c r="AR655" s="19">
        <v>4090000</v>
      </c>
      <c r="AS655" s="19"/>
      <c r="AT655" s="19"/>
      <c r="AU655" s="19">
        <v>36810000</v>
      </c>
      <c r="AV655" s="19"/>
      <c r="AW655" s="19"/>
      <c r="AX655" s="19"/>
      <c r="AY655" s="19"/>
      <c r="AZ655" s="15">
        <f t="shared" si="47"/>
        <v>40900000</v>
      </c>
      <c r="BA655" s="15">
        <f t="shared" si="48"/>
        <v>40900000</v>
      </c>
      <c r="BB655" t="str">
        <f t="shared" si="49"/>
        <v>OK</v>
      </c>
      <c r="BC655">
        <f t="shared" si="50"/>
        <v>2</v>
      </c>
      <c r="BE655" s="17"/>
    </row>
    <row r="656" spans="1:57" hidden="1">
      <c r="A656" s="17"/>
      <c r="B656" s="17" t="s">
        <v>24</v>
      </c>
      <c r="C656" s="17" t="s">
        <v>587</v>
      </c>
      <c r="D656" s="17" t="s">
        <v>473</v>
      </c>
      <c r="E656" s="17" t="s">
        <v>10</v>
      </c>
      <c r="F656" s="17" t="s">
        <v>186</v>
      </c>
      <c r="G656">
        <v>5911</v>
      </c>
      <c r="H656">
        <v>28</v>
      </c>
      <c r="I656" s="19">
        <v>22904000</v>
      </c>
      <c r="J656" s="15">
        <v>818000</v>
      </c>
      <c r="K656" s="17"/>
      <c r="L656" s="17">
        <v>28</v>
      </c>
      <c r="M656" s="17" t="s">
        <v>151</v>
      </c>
      <c r="N656" s="17" t="s">
        <v>157</v>
      </c>
      <c r="O656" s="17" t="s">
        <v>130</v>
      </c>
      <c r="P656" s="17" t="s">
        <v>637</v>
      </c>
      <c r="Q656" s="17" t="s">
        <v>66</v>
      </c>
      <c r="R656" s="17" t="s">
        <v>132</v>
      </c>
      <c r="S656" s="17">
        <v>1</v>
      </c>
      <c r="T656">
        <v>591101</v>
      </c>
      <c r="U656" t="str">
        <f>IFERROR(VLOOKUP(B656,Listas!$A$21:$B$36,2,FALSE),"")</f>
        <v>07</v>
      </c>
      <c r="V656" s="17">
        <v>1</v>
      </c>
      <c r="W656" t="s">
        <v>638</v>
      </c>
      <c r="X656" s="17"/>
      <c r="Y656" s="20">
        <v>44627</v>
      </c>
      <c r="Z656" s="21">
        <v>15</v>
      </c>
      <c r="AA656" s="14">
        <v>44642</v>
      </c>
      <c r="AB656" s="20">
        <v>44593</v>
      </c>
      <c r="AC656" s="21">
        <v>30</v>
      </c>
      <c r="AD656" s="14">
        <v>44623</v>
      </c>
      <c r="AE656" s="20">
        <v>44624</v>
      </c>
      <c r="AF656" s="21">
        <v>26</v>
      </c>
      <c r="AG656" s="14">
        <v>44650</v>
      </c>
      <c r="AH656" s="20">
        <v>44655</v>
      </c>
      <c r="AI656" s="21">
        <v>21</v>
      </c>
      <c r="AJ656" s="14">
        <v>44676</v>
      </c>
      <c r="AK656" s="21">
        <v>8</v>
      </c>
      <c r="AL656" s="14">
        <v>44920</v>
      </c>
      <c r="AM656" s="14">
        <v>44980</v>
      </c>
      <c r="AN656" s="19"/>
      <c r="AO656" s="19"/>
      <c r="AP656" s="19"/>
      <c r="AQ656" s="19"/>
      <c r="AR656" s="19">
        <v>2290400</v>
      </c>
      <c r="AS656" s="19"/>
      <c r="AT656" s="19"/>
      <c r="AU656" s="19">
        <v>20613600</v>
      </c>
      <c r="AV656" s="19"/>
      <c r="AW656" s="19"/>
      <c r="AX656" s="19"/>
      <c r="AY656" s="19"/>
      <c r="AZ656" s="15">
        <f t="shared" si="47"/>
        <v>22904000</v>
      </c>
      <c r="BA656" s="15">
        <f t="shared" si="48"/>
        <v>22904000</v>
      </c>
      <c r="BB656" t="str">
        <f t="shared" si="49"/>
        <v>OK</v>
      </c>
      <c r="BC656">
        <f t="shared" si="50"/>
        <v>2</v>
      </c>
      <c r="BE656" s="17"/>
    </row>
    <row r="657" spans="1:57" hidden="1">
      <c r="A657" s="17"/>
      <c r="B657" s="17" t="s">
        <v>24</v>
      </c>
      <c r="C657" s="17" t="s">
        <v>589</v>
      </c>
      <c r="D657" s="17" t="s">
        <v>473</v>
      </c>
      <c r="E657" s="17" t="s">
        <v>10</v>
      </c>
      <c r="F657" s="17" t="s">
        <v>186</v>
      </c>
      <c r="G657">
        <v>5911</v>
      </c>
      <c r="H657">
        <v>34</v>
      </c>
      <c r="I657" s="19">
        <v>27812000</v>
      </c>
      <c r="J657" s="15">
        <v>818000</v>
      </c>
      <c r="K657" s="17"/>
      <c r="L657" s="17">
        <v>34</v>
      </c>
      <c r="M657" s="17" t="s">
        <v>151</v>
      </c>
      <c r="N657" s="17" t="s">
        <v>157</v>
      </c>
      <c r="O657" s="17" t="s">
        <v>130</v>
      </c>
      <c r="P657" s="17" t="s">
        <v>637</v>
      </c>
      <c r="Q657" s="17" t="s">
        <v>66</v>
      </c>
      <c r="R657" s="17" t="s">
        <v>132</v>
      </c>
      <c r="S657" s="17">
        <v>1</v>
      </c>
      <c r="T657">
        <v>591101</v>
      </c>
      <c r="U657" t="str">
        <f>IFERROR(VLOOKUP(B657,Listas!$A$21:$B$36,2,FALSE),"")</f>
        <v>07</v>
      </c>
      <c r="V657" s="17">
        <v>1</v>
      </c>
      <c r="W657" t="s">
        <v>638</v>
      </c>
      <c r="X657" s="17"/>
      <c r="Y657" s="20">
        <v>44627</v>
      </c>
      <c r="Z657" s="21">
        <v>15</v>
      </c>
      <c r="AA657" s="14">
        <v>44642</v>
      </c>
      <c r="AB657" s="20">
        <v>44593</v>
      </c>
      <c r="AC657" s="21">
        <v>30</v>
      </c>
      <c r="AD657" s="14">
        <v>44623</v>
      </c>
      <c r="AE657" s="20">
        <v>44624</v>
      </c>
      <c r="AF657" s="21">
        <v>26</v>
      </c>
      <c r="AG657" s="14">
        <v>44650</v>
      </c>
      <c r="AH657" s="20">
        <v>44655</v>
      </c>
      <c r="AI657" s="21">
        <v>21</v>
      </c>
      <c r="AJ657" s="14">
        <v>44676</v>
      </c>
      <c r="AK657" s="21">
        <v>8</v>
      </c>
      <c r="AL657" s="14">
        <v>44920</v>
      </c>
      <c r="AM657" s="14">
        <v>44980</v>
      </c>
      <c r="AN657" s="19"/>
      <c r="AO657" s="19"/>
      <c r="AP657" s="19"/>
      <c r="AQ657" s="19"/>
      <c r="AR657" s="19">
        <v>2781200</v>
      </c>
      <c r="AS657" s="19"/>
      <c r="AT657" s="19"/>
      <c r="AU657" s="19">
        <v>25030800</v>
      </c>
      <c r="AV657" s="19"/>
      <c r="AW657" s="19"/>
      <c r="AX657" s="19"/>
      <c r="AY657" s="19"/>
      <c r="AZ657" s="15">
        <f t="shared" si="47"/>
        <v>27812000</v>
      </c>
      <c r="BA657" s="15">
        <f t="shared" si="48"/>
        <v>27812000</v>
      </c>
      <c r="BB657" t="str">
        <f t="shared" si="49"/>
        <v>OK</v>
      </c>
      <c r="BC657">
        <f t="shared" si="50"/>
        <v>2</v>
      </c>
      <c r="BE657" s="17"/>
    </row>
    <row r="658" spans="1:57" hidden="1">
      <c r="A658" s="17"/>
      <c r="B658" s="17" t="s">
        <v>24</v>
      </c>
      <c r="C658" s="17" t="s">
        <v>590</v>
      </c>
      <c r="D658" s="17" t="s">
        <v>556</v>
      </c>
      <c r="E658" s="17" t="s">
        <v>10</v>
      </c>
      <c r="F658" s="17" t="s">
        <v>186</v>
      </c>
      <c r="G658">
        <v>5911</v>
      </c>
      <c r="H658">
        <v>33</v>
      </c>
      <c r="I658" s="19">
        <v>26994000</v>
      </c>
      <c r="J658" s="15">
        <v>818000</v>
      </c>
      <c r="K658" s="17"/>
      <c r="L658" s="17">
        <v>33</v>
      </c>
      <c r="M658" s="17" t="s">
        <v>151</v>
      </c>
      <c r="N658" s="17" t="s">
        <v>157</v>
      </c>
      <c r="O658" s="17" t="s">
        <v>130</v>
      </c>
      <c r="P658" s="17" t="s">
        <v>637</v>
      </c>
      <c r="Q658" s="17" t="s">
        <v>66</v>
      </c>
      <c r="R658" s="17" t="s">
        <v>132</v>
      </c>
      <c r="S658" s="17">
        <v>1</v>
      </c>
      <c r="T658">
        <v>591101</v>
      </c>
      <c r="U658" t="str">
        <f>IFERROR(VLOOKUP(B658,Listas!$A$21:$B$36,2,FALSE),"")</f>
        <v>07</v>
      </c>
      <c r="V658" s="17">
        <v>2</v>
      </c>
      <c r="W658" t="s">
        <v>639</v>
      </c>
      <c r="X658" s="17"/>
      <c r="Y658" s="20">
        <v>44627</v>
      </c>
      <c r="Z658" s="21">
        <v>15</v>
      </c>
      <c r="AA658" s="14">
        <v>44642</v>
      </c>
      <c r="AB658" s="20">
        <v>44593</v>
      </c>
      <c r="AC658" s="21">
        <v>30</v>
      </c>
      <c r="AD658" s="14">
        <v>44623</v>
      </c>
      <c r="AE658" s="20">
        <v>44624</v>
      </c>
      <c r="AF658" s="21">
        <v>26</v>
      </c>
      <c r="AG658" s="14">
        <v>44650</v>
      </c>
      <c r="AH658" s="20">
        <v>44655</v>
      </c>
      <c r="AI658" s="21">
        <v>21</v>
      </c>
      <c r="AJ658" s="14">
        <v>44676</v>
      </c>
      <c r="AK658" s="21">
        <v>8</v>
      </c>
      <c r="AL658" s="14">
        <v>44920</v>
      </c>
      <c r="AM658" s="14">
        <v>44980</v>
      </c>
      <c r="AN658" s="19"/>
      <c r="AO658" s="19"/>
      <c r="AP658" s="19"/>
      <c r="AQ658" s="19"/>
      <c r="AR658" s="19">
        <v>2699400</v>
      </c>
      <c r="AS658" s="19"/>
      <c r="AT658" s="19"/>
      <c r="AU658" s="19">
        <v>24294600</v>
      </c>
      <c r="AV658" s="19"/>
      <c r="AW658" s="19"/>
      <c r="AX658" s="19"/>
      <c r="AY658" s="19"/>
      <c r="AZ658" s="15">
        <f t="shared" si="47"/>
        <v>26994000</v>
      </c>
      <c r="BA658" s="15">
        <f t="shared" si="48"/>
        <v>26994000</v>
      </c>
      <c r="BB658" t="str">
        <f t="shared" si="49"/>
        <v>OK</v>
      </c>
      <c r="BC658">
        <f t="shared" si="50"/>
        <v>2</v>
      </c>
      <c r="BE658" s="17"/>
    </row>
    <row r="659" spans="1:57" hidden="1">
      <c r="A659" s="17"/>
      <c r="B659" s="17" t="s">
        <v>24</v>
      </c>
      <c r="C659" s="17" t="s">
        <v>627</v>
      </c>
      <c r="D659" s="17" t="s">
        <v>556</v>
      </c>
      <c r="E659" s="17" t="s">
        <v>10</v>
      </c>
      <c r="F659" s="17" t="s">
        <v>186</v>
      </c>
      <c r="G659">
        <v>5911</v>
      </c>
      <c r="H659">
        <v>23</v>
      </c>
      <c r="I659" s="19">
        <v>18814000</v>
      </c>
      <c r="J659" s="15">
        <v>818000</v>
      </c>
      <c r="K659" s="17"/>
      <c r="L659" s="17">
        <v>23</v>
      </c>
      <c r="M659" s="17" t="s">
        <v>151</v>
      </c>
      <c r="N659" s="17" t="s">
        <v>157</v>
      </c>
      <c r="O659" s="17" t="s">
        <v>130</v>
      </c>
      <c r="P659" s="17" t="s">
        <v>637</v>
      </c>
      <c r="Q659" s="17" t="s">
        <v>66</v>
      </c>
      <c r="R659" s="17" t="s">
        <v>132</v>
      </c>
      <c r="S659" s="17">
        <v>1</v>
      </c>
      <c r="T659">
        <v>591101</v>
      </c>
      <c r="U659" t="str">
        <f>IFERROR(VLOOKUP(B659,Listas!$A$21:$B$36,2,FALSE),"")</f>
        <v>07</v>
      </c>
      <c r="V659" s="17">
        <v>2</v>
      </c>
      <c r="W659" t="s">
        <v>639</v>
      </c>
      <c r="X659" s="17"/>
      <c r="Y659" s="20">
        <v>44627</v>
      </c>
      <c r="Z659" s="21">
        <v>15</v>
      </c>
      <c r="AA659" s="14">
        <v>44642</v>
      </c>
      <c r="AB659" s="20">
        <v>44593</v>
      </c>
      <c r="AC659" s="21">
        <v>30</v>
      </c>
      <c r="AD659" s="14">
        <v>44623</v>
      </c>
      <c r="AE659" s="20">
        <v>44624</v>
      </c>
      <c r="AF659" s="21">
        <v>26</v>
      </c>
      <c r="AG659" s="14">
        <v>44650</v>
      </c>
      <c r="AH659" s="20">
        <v>44655</v>
      </c>
      <c r="AI659" s="21">
        <v>21</v>
      </c>
      <c r="AJ659" s="14">
        <v>44676</v>
      </c>
      <c r="AK659" s="21">
        <v>8</v>
      </c>
      <c r="AL659" s="14">
        <v>44920</v>
      </c>
      <c r="AM659" s="14">
        <v>44980</v>
      </c>
      <c r="AN659" s="19"/>
      <c r="AO659" s="19"/>
      <c r="AP659" s="19"/>
      <c r="AQ659" s="19"/>
      <c r="AR659" s="19">
        <v>1881400</v>
      </c>
      <c r="AS659" s="19"/>
      <c r="AT659" s="19"/>
      <c r="AU659" s="19">
        <v>16932600</v>
      </c>
      <c r="AV659" s="19"/>
      <c r="AW659" s="19"/>
      <c r="AX659" s="19"/>
      <c r="AY659" s="19"/>
      <c r="AZ659" s="15">
        <f t="shared" si="47"/>
        <v>18814000</v>
      </c>
      <c r="BA659" s="15">
        <f t="shared" si="48"/>
        <v>18814000</v>
      </c>
      <c r="BB659" t="str">
        <f t="shared" si="49"/>
        <v>OK</v>
      </c>
      <c r="BC659">
        <f t="shared" si="50"/>
        <v>2</v>
      </c>
      <c r="BE659" s="17"/>
    </row>
    <row r="660" spans="1:57" hidden="1">
      <c r="A660" s="17"/>
      <c r="B660" s="17" t="s">
        <v>24</v>
      </c>
      <c r="C660" s="17" t="s">
        <v>628</v>
      </c>
      <c r="D660" s="17" t="s">
        <v>556</v>
      </c>
      <c r="E660" s="17" t="s">
        <v>10</v>
      </c>
      <c r="F660" s="17" t="s">
        <v>186</v>
      </c>
      <c r="G660">
        <v>5911</v>
      </c>
      <c r="H660">
        <v>35</v>
      </c>
      <c r="I660" s="19">
        <v>28630000</v>
      </c>
      <c r="J660" s="15">
        <v>818000</v>
      </c>
      <c r="K660" s="17"/>
      <c r="L660" s="17">
        <v>35</v>
      </c>
      <c r="M660" s="17" t="s">
        <v>151</v>
      </c>
      <c r="N660" s="17" t="s">
        <v>157</v>
      </c>
      <c r="O660" s="17" t="s">
        <v>130</v>
      </c>
      <c r="P660" s="17" t="s">
        <v>637</v>
      </c>
      <c r="Q660" s="17" t="s">
        <v>66</v>
      </c>
      <c r="R660" s="17" t="s">
        <v>132</v>
      </c>
      <c r="S660" s="17">
        <v>1</v>
      </c>
      <c r="T660">
        <v>591101</v>
      </c>
      <c r="U660" t="str">
        <f>IFERROR(VLOOKUP(B660,Listas!$A$21:$B$36,2,FALSE),"")</f>
        <v>07</v>
      </c>
      <c r="V660" s="17">
        <v>2</v>
      </c>
      <c r="W660" t="s">
        <v>639</v>
      </c>
      <c r="X660" s="17"/>
      <c r="Y660" s="20">
        <v>44627</v>
      </c>
      <c r="Z660" s="21">
        <v>15</v>
      </c>
      <c r="AA660" s="14">
        <v>44642</v>
      </c>
      <c r="AB660" s="20">
        <v>44593</v>
      </c>
      <c r="AC660" s="21">
        <v>30</v>
      </c>
      <c r="AD660" s="14">
        <v>44623</v>
      </c>
      <c r="AE660" s="20">
        <v>44624</v>
      </c>
      <c r="AF660" s="21">
        <v>26</v>
      </c>
      <c r="AG660" s="14">
        <v>44650</v>
      </c>
      <c r="AH660" s="20">
        <v>44655</v>
      </c>
      <c r="AI660" s="21">
        <v>21</v>
      </c>
      <c r="AJ660" s="14">
        <v>44676</v>
      </c>
      <c r="AK660" s="21">
        <v>8</v>
      </c>
      <c r="AL660" s="14">
        <v>44920</v>
      </c>
      <c r="AM660" s="14">
        <v>44980</v>
      </c>
      <c r="AN660" s="19"/>
      <c r="AO660" s="19"/>
      <c r="AP660" s="19"/>
      <c r="AQ660" s="19"/>
      <c r="AR660" s="19">
        <v>2863000</v>
      </c>
      <c r="AS660" s="19"/>
      <c r="AT660" s="19"/>
      <c r="AU660" s="19">
        <v>25767000</v>
      </c>
      <c r="AV660" s="19"/>
      <c r="AW660" s="19"/>
      <c r="AX660" s="19"/>
      <c r="AY660" s="19"/>
      <c r="AZ660" s="15">
        <f t="shared" si="47"/>
        <v>28630000</v>
      </c>
      <c r="BA660" s="15">
        <f t="shared" si="48"/>
        <v>28630000</v>
      </c>
      <c r="BB660" t="str">
        <f t="shared" si="49"/>
        <v>OK</v>
      </c>
      <c r="BC660">
        <f t="shared" si="50"/>
        <v>2</v>
      </c>
      <c r="BE660" s="17"/>
    </row>
    <row r="661" spans="1:57" hidden="1">
      <c r="A661" s="17"/>
      <c r="B661" s="17" t="s">
        <v>24</v>
      </c>
      <c r="C661" s="17" t="s">
        <v>593</v>
      </c>
      <c r="D661" s="17" t="s">
        <v>556</v>
      </c>
      <c r="E661" s="17" t="s">
        <v>10</v>
      </c>
      <c r="F661" s="17" t="s">
        <v>186</v>
      </c>
      <c r="G661">
        <v>5911</v>
      </c>
      <c r="H661">
        <v>50</v>
      </c>
      <c r="I661" s="19">
        <v>40900000</v>
      </c>
      <c r="J661" s="15">
        <v>818000</v>
      </c>
      <c r="K661" s="17"/>
      <c r="L661" s="17">
        <v>50</v>
      </c>
      <c r="M661" s="17" t="s">
        <v>151</v>
      </c>
      <c r="N661" s="17" t="s">
        <v>157</v>
      </c>
      <c r="O661" s="17" t="s">
        <v>130</v>
      </c>
      <c r="P661" s="17" t="s">
        <v>637</v>
      </c>
      <c r="Q661" s="17" t="s">
        <v>66</v>
      </c>
      <c r="R661" s="17" t="s">
        <v>132</v>
      </c>
      <c r="S661" s="17">
        <v>1</v>
      </c>
      <c r="T661">
        <v>591101</v>
      </c>
      <c r="U661" t="str">
        <f>IFERROR(VLOOKUP(B661,Listas!$A$21:$B$36,2,FALSE),"")</f>
        <v>07</v>
      </c>
      <c r="V661" s="17">
        <v>2</v>
      </c>
      <c r="W661" t="s">
        <v>639</v>
      </c>
      <c r="X661" s="17"/>
      <c r="Y661" s="20">
        <v>44627</v>
      </c>
      <c r="Z661" s="21">
        <v>15</v>
      </c>
      <c r="AA661" s="14">
        <v>44642</v>
      </c>
      <c r="AB661" s="20">
        <v>44593</v>
      </c>
      <c r="AC661" s="21">
        <v>30</v>
      </c>
      <c r="AD661" s="14">
        <v>44623</v>
      </c>
      <c r="AE661" s="20">
        <v>44624</v>
      </c>
      <c r="AF661" s="21">
        <v>26</v>
      </c>
      <c r="AG661" s="14">
        <v>44650</v>
      </c>
      <c r="AH661" s="20">
        <v>44655</v>
      </c>
      <c r="AI661" s="21">
        <v>21</v>
      </c>
      <c r="AJ661" s="14">
        <v>44676</v>
      </c>
      <c r="AK661" s="21">
        <v>8</v>
      </c>
      <c r="AL661" s="14">
        <v>44920</v>
      </c>
      <c r="AM661" s="14">
        <v>44980</v>
      </c>
      <c r="AN661" s="19"/>
      <c r="AO661" s="19"/>
      <c r="AP661" s="19"/>
      <c r="AQ661" s="19"/>
      <c r="AR661" s="19">
        <v>4090000</v>
      </c>
      <c r="AS661" s="19"/>
      <c r="AT661" s="19"/>
      <c r="AU661" s="19">
        <v>36810000</v>
      </c>
      <c r="AV661" s="19"/>
      <c r="AW661" s="19"/>
      <c r="AX661" s="19"/>
      <c r="AY661" s="19"/>
      <c r="AZ661" s="15">
        <f t="shared" si="47"/>
        <v>40900000</v>
      </c>
      <c r="BA661" s="15">
        <f t="shared" si="48"/>
        <v>40900000</v>
      </c>
      <c r="BB661" t="str">
        <f t="shared" si="49"/>
        <v>OK</v>
      </c>
      <c r="BC661">
        <f t="shared" si="50"/>
        <v>2</v>
      </c>
      <c r="BE661" s="17"/>
    </row>
    <row r="662" spans="1:57" hidden="1">
      <c r="A662" s="17"/>
      <c r="B662" s="17" t="s">
        <v>24</v>
      </c>
      <c r="C662" s="17" t="s">
        <v>600</v>
      </c>
      <c r="D662" s="17" t="s">
        <v>568</v>
      </c>
      <c r="E662" s="17" t="s">
        <v>10</v>
      </c>
      <c r="F662" s="17" t="s">
        <v>186</v>
      </c>
      <c r="G662">
        <v>5911</v>
      </c>
      <c r="H662">
        <v>35</v>
      </c>
      <c r="I662" s="19">
        <v>28630000</v>
      </c>
      <c r="J662" s="15">
        <v>818000</v>
      </c>
      <c r="K662" s="17"/>
      <c r="L662" s="17">
        <v>35</v>
      </c>
      <c r="M662" s="17" t="s">
        <v>151</v>
      </c>
      <c r="N662" s="17" t="s">
        <v>157</v>
      </c>
      <c r="O662" s="17" t="s">
        <v>130</v>
      </c>
      <c r="P662" s="17" t="s">
        <v>637</v>
      </c>
      <c r="Q662" s="17" t="s">
        <v>66</v>
      </c>
      <c r="R662" s="17" t="s">
        <v>132</v>
      </c>
      <c r="S662" s="17">
        <v>1</v>
      </c>
      <c r="T662">
        <v>591101</v>
      </c>
      <c r="U662" t="str">
        <f>IFERROR(VLOOKUP(B662,Listas!$A$21:$B$36,2,FALSE),"")</f>
        <v>07</v>
      </c>
      <c r="V662" s="17">
        <v>3</v>
      </c>
      <c r="W662" t="s">
        <v>640</v>
      </c>
      <c r="X662" s="17"/>
      <c r="Y662" s="20">
        <v>44627</v>
      </c>
      <c r="Z662" s="21">
        <v>15</v>
      </c>
      <c r="AA662" s="14">
        <v>44642</v>
      </c>
      <c r="AB662" s="20">
        <v>44593</v>
      </c>
      <c r="AC662" s="21">
        <v>30</v>
      </c>
      <c r="AD662" s="14">
        <v>44623</v>
      </c>
      <c r="AE662" s="20">
        <v>44624</v>
      </c>
      <c r="AF662" s="21">
        <v>26</v>
      </c>
      <c r="AG662" s="14">
        <v>44650</v>
      </c>
      <c r="AH662" s="20">
        <v>44655</v>
      </c>
      <c r="AI662" s="21">
        <v>21</v>
      </c>
      <c r="AJ662" s="14">
        <v>44676</v>
      </c>
      <c r="AK662" s="21">
        <v>8</v>
      </c>
      <c r="AL662" s="14">
        <v>44920</v>
      </c>
      <c r="AM662" s="14">
        <v>44980</v>
      </c>
      <c r="AN662" s="19"/>
      <c r="AO662" s="19"/>
      <c r="AP662" s="19"/>
      <c r="AQ662" s="19"/>
      <c r="AR662" s="19">
        <v>2863000</v>
      </c>
      <c r="AS662" s="19"/>
      <c r="AT662" s="19"/>
      <c r="AU662" s="19">
        <v>25767000</v>
      </c>
      <c r="AV662" s="19"/>
      <c r="AW662" s="19"/>
      <c r="AX662" s="19"/>
      <c r="AY662" s="19"/>
      <c r="AZ662" s="15">
        <f t="shared" si="47"/>
        <v>28630000</v>
      </c>
      <c r="BA662" s="15">
        <f t="shared" si="48"/>
        <v>28630000</v>
      </c>
      <c r="BB662" t="str">
        <f t="shared" si="49"/>
        <v>OK</v>
      </c>
      <c r="BC662">
        <f t="shared" si="50"/>
        <v>2</v>
      </c>
      <c r="BE662" s="17"/>
    </row>
    <row r="663" spans="1:57" hidden="1">
      <c r="A663" s="17"/>
      <c r="B663" s="17" t="s">
        <v>24</v>
      </c>
      <c r="C663" s="17" t="s">
        <v>595</v>
      </c>
      <c r="D663" s="17" t="s">
        <v>568</v>
      </c>
      <c r="E663" s="17" t="s">
        <v>10</v>
      </c>
      <c r="F663" s="17" t="s">
        <v>186</v>
      </c>
      <c r="G663">
        <v>5911</v>
      </c>
      <c r="H663">
        <v>35</v>
      </c>
      <c r="I663" s="19">
        <v>28630000</v>
      </c>
      <c r="J663" s="15">
        <v>818000</v>
      </c>
      <c r="K663" s="17"/>
      <c r="L663" s="17">
        <v>35</v>
      </c>
      <c r="M663" s="17" t="s">
        <v>151</v>
      </c>
      <c r="N663" s="17" t="s">
        <v>157</v>
      </c>
      <c r="O663" s="17" t="s">
        <v>130</v>
      </c>
      <c r="P663" s="17" t="s">
        <v>637</v>
      </c>
      <c r="Q663" s="17" t="s">
        <v>66</v>
      </c>
      <c r="R663" s="17" t="s">
        <v>132</v>
      </c>
      <c r="S663" s="17">
        <v>1</v>
      </c>
      <c r="T663">
        <v>591101</v>
      </c>
      <c r="U663" t="str">
        <f>IFERROR(VLOOKUP(B663,Listas!$A$21:$B$36,2,FALSE),"")</f>
        <v>07</v>
      </c>
      <c r="V663" s="17">
        <v>3</v>
      </c>
      <c r="W663" t="s">
        <v>640</v>
      </c>
      <c r="X663" s="17"/>
      <c r="Y663" s="20">
        <v>44627</v>
      </c>
      <c r="Z663" s="21">
        <v>15</v>
      </c>
      <c r="AA663" s="14">
        <v>44642</v>
      </c>
      <c r="AB663" s="20">
        <v>44593</v>
      </c>
      <c r="AC663" s="21">
        <v>30</v>
      </c>
      <c r="AD663" s="14">
        <v>44623</v>
      </c>
      <c r="AE663" s="20">
        <v>44624</v>
      </c>
      <c r="AF663" s="21">
        <v>26</v>
      </c>
      <c r="AG663" s="14">
        <v>44650</v>
      </c>
      <c r="AH663" s="20">
        <v>44655</v>
      </c>
      <c r="AI663" s="21">
        <v>21</v>
      </c>
      <c r="AJ663" s="14">
        <v>44676</v>
      </c>
      <c r="AK663" s="21">
        <v>8</v>
      </c>
      <c r="AL663" s="14">
        <v>44920</v>
      </c>
      <c r="AM663" s="14">
        <v>44980</v>
      </c>
      <c r="AN663" s="19"/>
      <c r="AO663" s="19"/>
      <c r="AP663" s="19"/>
      <c r="AQ663" s="19"/>
      <c r="AR663" s="19">
        <v>2863000</v>
      </c>
      <c r="AS663" s="19"/>
      <c r="AT663" s="19"/>
      <c r="AU663" s="19">
        <v>25767000</v>
      </c>
      <c r="AV663" s="19"/>
      <c r="AW663" s="19"/>
      <c r="AX663" s="19"/>
      <c r="AY663" s="19"/>
      <c r="AZ663" s="15">
        <f t="shared" si="47"/>
        <v>28630000</v>
      </c>
      <c r="BA663" s="15">
        <f t="shared" si="48"/>
        <v>28630000</v>
      </c>
      <c r="BB663" t="str">
        <f t="shared" si="49"/>
        <v>OK</v>
      </c>
      <c r="BC663">
        <f t="shared" si="50"/>
        <v>2</v>
      </c>
      <c r="BE663" s="17"/>
    </row>
    <row r="664" spans="1:57" hidden="1">
      <c r="A664" s="17"/>
      <c r="B664" s="17" t="s">
        <v>24</v>
      </c>
      <c r="C664" s="17" t="s">
        <v>596</v>
      </c>
      <c r="D664" s="17" t="s">
        <v>568</v>
      </c>
      <c r="E664" s="17" t="s">
        <v>10</v>
      </c>
      <c r="F664" s="17" t="s">
        <v>186</v>
      </c>
      <c r="G664">
        <v>5911</v>
      </c>
      <c r="H664">
        <v>35</v>
      </c>
      <c r="I664" s="19">
        <v>28630000</v>
      </c>
      <c r="J664" s="15">
        <v>818000</v>
      </c>
      <c r="K664" s="17"/>
      <c r="L664" s="17">
        <v>35</v>
      </c>
      <c r="M664" s="17" t="s">
        <v>151</v>
      </c>
      <c r="N664" s="17" t="s">
        <v>157</v>
      </c>
      <c r="O664" s="17" t="s">
        <v>130</v>
      </c>
      <c r="P664" s="17" t="s">
        <v>637</v>
      </c>
      <c r="Q664" s="17" t="s">
        <v>66</v>
      </c>
      <c r="R664" s="17" t="s">
        <v>132</v>
      </c>
      <c r="S664" s="17">
        <v>1</v>
      </c>
      <c r="T664">
        <v>591101</v>
      </c>
      <c r="U664" t="str">
        <f>IFERROR(VLOOKUP(B664,Listas!$A$21:$B$36,2,FALSE),"")</f>
        <v>07</v>
      </c>
      <c r="V664" s="17">
        <v>3</v>
      </c>
      <c r="W664" t="s">
        <v>640</v>
      </c>
      <c r="X664" s="17"/>
      <c r="Y664" s="20">
        <v>44627</v>
      </c>
      <c r="Z664" s="21">
        <v>15</v>
      </c>
      <c r="AA664" s="14">
        <v>44642</v>
      </c>
      <c r="AB664" s="20">
        <v>44593</v>
      </c>
      <c r="AC664" s="21">
        <v>30</v>
      </c>
      <c r="AD664" s="14">
        <v>44623</v>
      </c>
      <c r="AE664" s="20">
        <v>44624</v>
      </c>
      <c r="AF664" s="21">
        <v>26</v>
      </c>
      <c r="AG664" s="14">
        <v>44650</v>
      </c>
      <c r="AH664" s="20">
        <v>44655</v>
      </c>
      <c r="AI664" s="21">
        <v>21</v>
      </c>
      <c r="AJ664" s="14">
        <v>44676</v>
      </c>
      <c r="AK664" s="21">
        <v>8</v>
      </c>
      <c r="AL664" s="14">
        <v>44920</v>
      </c>
      <c r="AM664" s="14">
        <v>44980</v>
      </c>
      <c r="AN664" s="19"/>
      <c r="AO664" s="19"/>
      <c r="AP664" s="19"/>
      <c r="AQ664" s="19"/>
      <c r="AR664" s="19">
        <v>2863000</v>
      </c>
      <c r="AS664" s="19"/>
      <c r="AT664" s="19"/>
      <c r="AU664" s="19">
        <v>25767000</v>
      </c>
      <c r="AV664" s="19"/>
      <c r="AW664" s="19"/>
      <c r="AX664" s="19"/>
      <c r="AY664" s="19"/>
      <c r="AZ664" s="15">
        <f t="shared" si="47"/>
        <v>28630000</v>
      </c>
      <c r="BA664" s="15">
        <f t="shared" si="48"/>
        <v>28630000</v>
      </c>
      <c r="BB664" t="str">
        <f t="shared" si="49"/>
        <v>OK</v>
      </c>
      <c r="BC664">
        <f t="shared" si="50"/>
        <v>2</v>
      </c>
      <c r="BE664" s="17"/>
    </row>
    <row r="665" spans="1:57" hidden="1">
      <c r="A665" s="17"/>
      <c r="B665" s="17" t="s">
        <v>24</v>
      </c>
      <c r="C665" s="17" t="s">
        <v>598</v>
      </c>
      <c r="D665" s="17" t="s">
        <v>568</v>
      </c>
      <c r="E665" s="17" t="s">
        <v>10</v>
      </c>
      <c r="F665" s="17" t="s">
        <v>186</v>
      </c>
      <c r="G665">
        <v>5911</v>
      </c>
      <c r="H665">
        <v>22</v>
      </c>
      <c r="I665" s="19">
        <v>17996000</v>
      </c>
      <c r="J665" s="15">
        <v>818000</v>
      </c>
      <c r="K665" s="17"/>
      <c r="L665" s="17">
        <v>22</v>
      </c>
      <c r="M665" s="17" t="s">
        <v>151</v>
      </c>
      <c r="N665" s="17" t="s">
        <v>157</v>
      </c>
      <c r="O665" s="17" t="s">
        <v>130</v>
      </c>
      <c r="P665" s="17" t="s">
        <v>637</v>
      </c>
      <c r="Q665" s="17" t="s">
        <v>66</v>
      </c>
      <c r="R665" s="17" t="s">
        <v>132</v>
      </c>
      <c r="S665" s="17">
        <v>1</v>
      </c>
      <c r="T665">
        <v>591101</v>
      </c>
      <c r="U665" t="str">
        <f>IFERROR(VLOOKUP(B665,Listas!$A$21:$B$36,2,FALSE),"")</f>
        <v>07</v>
      </c>
      <c r="V665" s="17">
        <v>3</v>
      </c>
      <c r="W665" t="s">
        <v>640</v>
      </c>
      <c r="X665" s="17"/>
      <c r="Y665" s="20">
        <v>44627</v>
      </c>
      <c r="Z665" s="21">
        <v>15</v>
      </c>
      <c r="AA665" s="14">
        <v>44642</v>
      </c>
      <c r="AB665" s="20">
        <v>44593</v>
      </c>
      <c r="AC665" s="21">
        <v>30</v>
      </c>
      <c r="AD665" s="14">
        <v>44623</v>
      </c>
      <c r="AE665" s="20">
        <v>44624</v>
      </c>
      <c r="AF665" s="21">
        <v>26</v>
      </c>
      <c r="AG665" s="14">
        <v>44650</v>
      </c>
      <c r="AH665" s="20">
        <v>44655</v>
      </c>
      <c r="AI665" s="21">
        <v>21</v>
      </c>
      <c r="AJ665" s="14">
        <v>44676</v>
      </c>
      <c r="AK665" s="21">
        <v>8</v>
      </c>
      <c r="AL665" s="14">
        <v>44920</v>
      </c>
      <c r="AM665" s="14">
        <v>44980</v>
      </c>
      <c r="AN665" s="19"/>
      <c r="AO665" s="19"/>
      <c r="AP665" s="19"/>
      <c r="AQ665" s="19"/>
      <c r="AR665" s="19">
        <v>1799600</v>
      </c>
      <c r="AS665" s="19"/>
      <c r="AT665" s="19"/>
      <c r="AU665" s="19">
        <v>16196400</v>
      </c>
      <c r="AV665" s="19"/>
      <c r="AW665" s="19"/>
      <c r="AX665" s="19"/>
      <c r="AY665" s="19"/>
      <c r="AZ665" s="15">
        <f t="shared" si="47"/>
        <v>17996000</v>
      </c>
      <c r="BA665" s="15">
        <f t="shared" si="48"/>
        <v>17996000</v>
      </c>
      <c r="BB665" t="str">
        <f t="shared" si="49"/>
        <v>OK</v>
      </c>
      <c r="BC665">
        <f t="shared" si="50"/>
        <v>2</v>
      </c>
      <c r="BE665" s="17"/>
    </row>
    <row r="666" spans="1:57" hidden="1">
      <c r="A666" s="17"/>
      <c r="B666" s="17" t="s">
        <v>24</v>
      </c>
      <c r="C666" s="17" t="s">
        <v>601</v>
      </c>
      <c r="D666" s="17" t="s">
        <v>570</v>
      </c>
      <c r="E666" s="17" t="s">
        <v>10</v>
      </c>
      <c r="F666" s="17" t="s">
        <v>186</v>
      </c>
      <c r="G666">
        <v>5911</v>
      </c>
      <c r="H666">
        <v>22</v>
      </c>
      <c r="I666" s="19">
        <v>17996000</v>
      </c>
      <c r="J666" s="15">
        <v>818000</v>
      </c>
      <c r="K666" s="17"/>
      <c r="L666" s="17">
        <v>22</v>
      </c>
      <c r="M666" s="17" t="s">
        <v>151</v>
      </c>
      <c r="N666" s="17" t="s">
        <v>157</v>
      </c>
      <c r="O666" s="17" t="s">
        <v>130</v>
      </c>
      <c r="P666" s="17" t="s">
        <v>637</v>
      </c>
      <c r="Q666" s="17" t="s">
        <v>66</v>
      </c>
      <c r="R666" s="17" t="s">
        <v>132</v>
      </c>
      <c r="S666" s="17">
        <v>1</v>
      </c>
      <c r="T666">
        <v>591101</v>
      </c>
      <c r="U666" t="str">
        <f>IFERROR(VLOOKUP(B666,Listas!$A$21:$B$36,2,FALSE),"")</f>
        <v>07</v>
      </c>
      <c r="V666" s="17">
        <v>4</v>
      </c>
      <c r="W666" t="s">
        <v>641</v>
      </c>
      <c r="X666" s="17"/>
      <c r="Y666" s="20">
        <v>44627</v>
      </c>
      <c r="Z666" s="21">
        <v>15</v>
      </c>
      <c r="AA666" s="14">
        <v>44642</v>
      </c>
      <c r="AB666" s="20">
        <v>44593</v>
      </c>
      <c r="AC666" s="21">
        <v>30</v>
      </c>
      <c r="AD666" s="14">
        <v>44623</v>
      </c>
      <c r="AE666" s="20">
        <v>44624</v>
      </c>
      <c r="AF666" s="21">
        <v>26</v>
      </c>
      <c r="AG666" s="14">
        <v>44650</v>
      </c>
      <c r="AH666" s="20">
        <v>44655</v>
      </c>
      <c r="AI666" s="21">
        <v>21</v>
      </c>
      <c r="AJ666" s="14">
        <v>44676</v>
      </c>
      <c r="AK666" s="21">
        <v>8</v>
      </c>
      <c r="AL666" s="14">
        <v>44920</v>
      </c>
      <c r="AM666" s="14">
        <v>44980</v>
      </c>
      <c r="AN666" s="19"/>
      <c r="AO666" s="19"/>
      <c r="AP666" s="19"/>
      <c r="AQ666" s="19"/>
      <c r="AR666" s="19">
        <v>1799600</v>
      </c>
      <c r="AS666" s="19"/>
      <c r="AT666" s="19"/>
      <c r="AU666" s="19">
        <v>16196400</v>
      </c>
      <c r="AV666" s="19"/>
      <c r="AW666" s="19"/>
      <c r="AX666" s="19"/>
      <c r="AY666" s="19"/>
      <c r="AZ666" s="15">
        <f t="shared" si="47"/>
        <v>17996000</v>
      </c>
      <c r="BA666" s="15">
        <f t="shared" si="48"/>
        <v>17996000</v>
      </c>
      <c r="BB666" t="str">
        <f t="shared" si="49"/>
        <v>OK</v>
      </c>
      <c r="BC666">
        <f t="shared" si="50"/>
        <v>2</v>
      </c>
      <c r="BE666" s="17"/>
    </row>
    <row r="667" spans="1:57" hidden="1">
      <c r="A667" s="17"/>
      <c r="B667" s="17" t="s">
        <v>24</v>
      </c>
      <c r="C667" s="17" t="s">
        <v>630</v>
      </c>
      <c r="D667" s="17" t="s">
        <v>570</v>
      </c>
      <c r="E667" s="17" t="s">
        <v>10</v>
      </c>
      <c r="F667" s="17" t="s">
        <v>186</v>
      </c>
      <c r="G667">
        <v>5911</v>
      </c>
      <c r="H667">
        <v>19</v>
      </c>
      <c r="I667" s="19">
        <v>15542000</v>
      </c>
      <c r="J667" s="15">
        <v>818000</v>
      </c>
      <c r="K667" s="17"/>
      <c r="L667" s="17">
        <v>19</v>
      </c>
      <c r="M667" s="17" t="s">
        <v>151</v>
      </c>
      <c r="N667" s="17" t="s">
        <v>157</v>
      </c>
      <c r="O667" s="17" t="s">
        <v>130</v>
      </c>
      <c r="P667" s="17" t="s">
        <v>637</v>
      </c>
      <c r="Q667" s="17" t="s">
        <v>66</v>
      </c>
      <c r="R667" s="17" t="s">
        <v>132</v>
      </c>
      <c r="S667" s="17">
        <v>1</v>
      </c>
      <c r="T667">
        <v>591101</v>
      </c>
      <c r="U667" t="str">
        <f>IFERROR(VLOOKUP(B667,Listas!$A$21:$B$36,2,FALSE),"")</f>
        <v>07</v>
      </c>
      <c r="V667" s="17">
        <v>4</v>
      </c>
      <c r="W667" t="s">
        <v>641</v>
      </c>
      <c r="X667" s="17"/>
      <c r="Y667" s="20">
        <v>44627</v>
      </c>
      <c r="Z667" s="21">
        <v>15</v>
      </c>
      <c r="AA667" s="14">
        <v>44642</v>
      </c>
      <c r="AB667" s="20">
        <v>44593</v>
      </c>
      <c r="AC667" s="21">
        <v>30</v>
      </c>
      <c r="AD667" s="14">
        <v>44623</v>
      </c>
      <c r="AE667" s="20">
        <v>44624</v>
      </c>
      <c r="AF667" s="21">
        <v>26</v>
      </c>
      <c r="AG667" s="14">
        <v>44650</v>
      </c>
      <c r="AH667" s="20">
        <v>44655</v>
      </c>
      <c r="AI667" s="21">
        <v>21</v>
      </c>
      <c r="AJ667" s="14">
        <v>44676</v>
      </c>
      <c r="AK667" s="21">
        <v>8</v>
      </c>
      <c r="AL667" s="14">
        <v>44920</v>
      </c>
      <c r="AM667" s="14">
        <v>44980</v>
      </c>
      <c r="AN667" s="19"/>
      <c r="AO667" s="19"/>
      <c r="AP667" s="19"/>
      <c r="AQ667" s="19"/>
      <c r="AR667" s="19">
        <v>1554200</v>
      </c>
      <c r="AS667" s="19"/>
      <c r="AT667" s="19"/>
      <c r="AU667" s="19">
        <v>13987800</v>
      </c>
      <c r="AV667" s="19"/>
      <c r="AW667" s="19"/>
      <c r="AX667" s="19"/>
      <c r="AY667" s="19"/>
      <c r="AZ667" s="15">
        <f t="shared" si="47"/>
        <v>15542000</v>
      </c>
      <c r="BA667" s="15">
        <f t="shared" si="48"/>
        <v>15542000</v>
      </c>
      <c r="BB667" t="str">
        <f t="shared" si="49"/>
        <v>OK</v>
      </c>
      <c r="BC667">
        <f t="shared" si="50"/>
        <v>2</v>
      </c>
      <c r="BE667" s="17"/>
    </row>
    <row r="668" spans="1:57" hidden="1">
      <c r="A668" s="17"/>
      <c r="B668" s="17" t="s">
        <v>24</v>
      </c>
      <c r="C668" s="17" t="s">
        <v>603</v>
      </c>
      <c r="D668" s="17" t="s">
        <v>570</v>
      </c>
      <c r="E668" s="17" t="s">
        <v>10</v>
      </c>
      <c r="F668" s="17" t="s">
        <v>186</v>
      </c>
      <c r="G668">
        <v>5911</v>
      </c>
      <c r="H668">
        <v>45</v>
      </c>
      <c r="I668" s="19">
        <v>36810000</v>
      </c>
      <c r="J668" s="15">
        <v>818000</v>
      </c>
      <c r="K668" s="17"/>
      <c r="L668" s="17">
        <v>45</v>
      </c>
      <c r="M668" s="17" t="s">
        <v>151</v>
      </c>
      <c r="N668" s="17" t="s">
        <v>157</v>
      </c>
      <c r="O668" s="17" t="s">
        <v>130</v>
      </c>
      <c r="P668" s="17" t="s">
        <v>637</v>
      </c>
      <c r="Q668" s="17" t="s">
        <v>66</v>
      </c>
      <c r="R668" s="17" t="s">
        <v>132</v>
      </c>
      <c r="S668" s="17">
        <v>1</v>
      </c>
      <c r="T668">
        <v>591101</v>
      </c>
      <c r="U668" t="str">
        <f>IFERROR(VLOOKUP(B668,Listas!$A$21:$B$36,2,FALSE),"")</f>
        <v>07</v>
      </c>
      <c r="V668" s="17">
        <v>4</v>
      </c>
      <c r="W668" t="s">
        <v>641</v>
      </c>
      <c r="X668" s="17"/>
      <c r="Y668" s="20">
        <v>44627</v>
      </c>
      <c r="Z668" s="21">
        <v>15</v>
      </c>
      <c r="AA668" s="14">
        <v>44642</v>
      </c>
      <c r="AB668" s="20">
        <v>44593</v>
      </c>
      <c r="AC668" s="21">
        <v>30</v>
      </c>
      <c r="AD668" s="14">
        <v>44623</v>
      </c>
      <c r="AE668" s="20">
        <v>44624</v>
      </c>
      <c r="AF668" s="21">
        <v>26</v>
      </c>
      <c r="AG668" s="14">
        <v>44650</v>
      </c>
      <c r="AH668" s="20">
        <v>44655</v>
      </c>
      <c r="AI668" s="21">
        <v>21</v>
      </c>
      <c r="AJ668" s="14">
        <v>44676</v>
      </c>
      <c r="AK668" s="21">
        <v>8</v>
      </c>
      <c r="AL668" s="14">
        <v>44920</v>
      </c>
      <c r="AM668" s="14">
        <v>44980</v>
      </c>
      <c r="AN668" s="19"/>
      <c r="AO668" s="19"/>
      <c r="AP668" s="19"/>
      <c r="AQ668" s="19"/>
      <c r="AR668" s="19">
        <v>3681000</v>
      </c>
      <c r="AS668" s="19"/>
      <c r="AT668" s="19"/>
      <c r="AU668" s="19">
        <v>33129000</v>
      </c>
      <c r="AV668" s="19"/>
      <c r="AW668" s="19"/>
      <c r="AX668" s="19"/>
      <c r="AY668" s="19"/>
      <c r="AZ668" s="15">
        <f t="shared" si="47"/>
        <v>36810000</v>
      </c>
      <c r="BA668" s="15">
        <f t="shared" si="48"/>
        <v>36810000</v>
      </c>
      <c r="BB668" t="str">
        <f t="shared" si="49"/>
        <v>OK</v>
      </c>
      <c r="BC668">
        <f t="shared" si="50"/>
        <v>2</v>
      </c>
      <c r="BE668" s="17"/>
    </row>
    <row r="669" spans="1:57" hidden="1">
      <c r="A669" s="17"/>
      <c r="B669" s="17" t="s">
        <v>24</v>
      </c>
      <c r="C669" s="17" t="s">
        <v>631</v>
      </c>
      <c r="D669" s="17" t="s">
        <v>570</v>
      </c>
      <c r="E669" s="17" t="s">
        <v>10</v>
      </c>
      <c r="F669" s="17" t="s">
        <v>186</v>
      </c>
      <c r="G669">
        <v>5911</v>
      </c>
      <c r="H669">
        <v>25</v>
      </c>
      <c r="I669" s="19">
        <v>20450000</v>
      </c>
      <c r="J669" s="15">
        <v>818000</v>
      </c>
      <c r="K669" s="17"/>
      <c r="L669" s="17">
        <v>25</v>
      </c>
      <c r="M669" s="17" t="s">
        <v>151</v>
      </c>
      <c r="N669" s="17" t="s">
        <v>157</v>
      </c>
      <c r="O669" s="17" t="s">
        <v>130</v>
      </c>
      <c r="P669" s="17" t="s">
        <v>637</v>
      </c>
      <c r="Q669" s="17" t="s">
        <v>66</v>
      </c>
      <c r="R669" s="17" t="s">
        <v>132</v>
      </c>
      <c r="S669" s="17">
        <v>1</v>
      </c>
      <c r="T669">
        <v>591101</v>
      </c>
      <c r="U669" t="str">
        <f>IFERROR(VLOOKUP(B669,Listas!$A$21:$B$36,2,FALSE),"")</f>
        <v>07</v>
      </c>
      <c r="V669" s="17">
        <v>4</v>
      </c>
      <c r="W669" t="s">
        <v>641</v>
      </c>
      <c r="X669" s="17"/>
      <c r="Y669" s="20">
        <v>44627</v>
      </c>
      <c r="Z669" s="21">
        <v>15</v>
      </c>
      <c r="AA669" s="14">
        <v>44642</v>
      </c>
      <c r="AB669" s="20">
        <v>44593</v>
      </c>
      <c r="AC669" s="21">
        <v>30</v>
      </c>
      <c r="AD669" s="14">
        <v>44623</v>
      </c>
      <c r="AE669" s="20">
        <v>44624</v>
      </c>
      <c r="AF669" s="21">
        <v>26</v>
      </c>
      <c r="AG669" s="14">
        <v>44650</v>
      </c>
      <c r="AH669" s="20">
        <v>44655</v>
      </c>
      <c r="AI669" s="21">
        <v>21</v>
      </c>
      <c r="AJ669" s="14">
        <v>44676</v>
      </c>
      <c r="AK669" s="21">
        <v>8</v>
      </c>
      <c r="AL669" s="14">
        <v>44920</v>
      </c>
      <c r="AM669" s="14">
        <v>44980</v>
      </c>
      <c r="AN669" s="19"/>
      <c r="AO669" s="19"/>
      <c r="AP669" s="19"/>
      <c r="AQ669" s="19"/>
      <c r="AR669" s="19">
        <v>2045000</v>
      </c>
      <c r="AS669" s="19"/>
      <c r="AT669" s="19"/>
      <c r="AU669" s="19">
        <v>18405000</v>
      </c>
      <c r="AV669" s="19"/>
      <c r="AW669" s="19"/>
      <c r="AX669" s="19"/>
      <c r="AY669" s="19"/>
      <c r="AZ669" s="15">
        <f t="shared" si="47"/>
        <v>20450000</v>
      </c>
      <c r="BA669" s="15">
        <f t="shared" si="48"/>
        <v>20450000</v>
      </c>
      <c r="BB669" t="str">
        <f t="shared" si="49"/>
        <v>OK</v>
      </c>
      <c r="BC669">
        <f t="shared" si="50"/>
        <v>2</v>
      </c>
      <c r="BE669" s="17"/>
    </row>
    <row r="670" spans="1:57" hidden="1">
      <c r="A670" s="17"/>
      <c r="B670" s="17" t="s">
        <v>24</v>
      </c>
      <c r="C670" s="17" t="s">
        <v>605</v>
      </c>
      <c r="D670" s="17" t="s">
        <v>570</v>
      </c>
      <c r="E670" s="17" t="s">
        <v>10</v>
      </c>
      <c r="F670" s="17" t="s">
        <v>186</v>
      </c>
      <c r="G670">
        <v>5911</v>
      </c>
      <c r="H670">
        <v>70</v>
      </c>
      <c r="I670" s="19">
        <v>57260000</v>
      </c>
      <c r="J670" s="15">
        <v>818000</v>
      </c>
      <c r="K670" s="17"/>
      <c r="L670" s="17">
        <v>70</v>
      </c>
      <c r="M670" s="17" t="s">
        <v>151</v>
      </c>
      <c r="N670" s="17" t="s">
        <v>157</v>
      </c>
      <c r="O670" s="17" t="s">
        <v>130</v>
      </c>
      <c r="P670" s="17" t="s">
        <v>637</v>
      </c>
      <c r="Q670" s="17" t="s">
        <v>66</v>
      </c>
      <c r="R670" s="17" t="s">
        <v>132</v>
      </c>
      <c r="S670" s="17">
        <v>1</v>
      </c>
      <c r="T670">
        <v>591101</v>
      </c>
      <c r="U670" t="str">
        <f>IFERROR(VLOOKUP(B670,Listas!$A$21:$B$36,2,FALSE),"")</f>
        <v>07</v>
      </c>
      <c r="V670" s="17">
        <v>4</v>
      </c>
      <c r="W670" t="s">
        <v>641</v>
      </c>
      <c r="X670" s="17"/>
      <c r="Y670" s="20">
        <v>44627</v>
      </c>
      <c r="Z670" s="21">
        <v>15</v>
      </c>
      <c r="AA670" s="14">
        <v>44642</v>
      </c>
      <c r="AB670" s="20">
        <v>44593</v>
      </c>
      <c r="AC670" s="21">
        <v>30</v>
      </c>
      <c r="AD670" s="14">
        <v>44623</v>
      </c>
      <c r="AE670" s="20">
        <v>44624</v>
      </c>
      <c r="AF670" s="21">
        <v>26</v>
      </c>
      <c r="AG670" s="14">
        <v>44650</v>
      </c>
      <c r="AH670" s="20">
        <v>44655</v>
      </c>
      <c r="AI670" s="21">
        <v>21</v>
      </c>
      <c r="AJ670" s="14">
        <v>44676</v>
      </c>
      <c r="AK670" s="21">
        <v>8</v>
      </c>
      <c r="AL670" s="14">
        <v>44920</v>
      </c>
      <c r="AM670" s="14">
        <v>44980</v>
      </c>
      <c r="AN670" s="19"/>
      <c r="AO670" s="19"/>
      <c r="AP670" s="19"/>
      <c r="AQ670" s="19"/>
      <c r="AR670" s="19">
        <v>5726000</v>
      </c>
      <c r="AS670" s="19"/>
      <c r="AT670" s="19"/>
      <c r="AU670" s="19">
        <v>51534000</v>
      </c>
      <c r="AV670" s="19"/>
      <c r="AW670" s="19"/>
      <c r="AX670" s="19"/>
      <c r="AY670" s="19"/>
      <c r="AZ670" s="15">
        <f t="shared" si="47"/>
        <v>57260000</v>
      </c>
      <c r="BA670" s="15">
        <f t="shared" si="48"/>
        <v>57260000</v>
      </c>
      <c r="BB670" t="str">
        <f t="shared" si="49"/>
        <v>OK</v>
      </c>
      <c r="BC670">
        <f t="shared" si="50"/>
        <v>2</v>
      </c>
      <c r="BE670" s="17"/>
    </row>
    <row r="671" spans="1:57" hidden="1">
      <c r="A671" s="17"/>
      <c r="B671" s="17" t="s">
        <v>24</v>
      </c>
      <c r="C671" s="17" t="s">
        <v>599</v>
      </c>
      <c r="D671" s="17" t="s">
        <v>571</v>
      </c>
      <c r="E671" s="17" t="s">
        <v>10</v>
      </c>
      <c r="F671" s="17" t="s">
        <v>186</v>
      </c>
      <c r="G671">
        <v>5911</v>
      </c>
      <c r="H671">
        <v>23</v>
      </c>
      <c r="I671" s="19">
        <v>18814000</v>
      </c>
      <c r="J671" s="15">
        <v>818000</v>
      </c>
      <c r="K671" s="17"/>
      <c r="L671" s="17">
        <v>23</v>
      </c>
      <c r="M671" s="17" t="s">
        <v>151</v>
      </c>
      <c r="N671" s="17" t="s">
        <v>157</v>
      </c>
      <c r="O671" s="17" t="s">
        <v>130</v>
      </c>
      <c r="P671" s="17" t="s">
        <v>637</v>
      </c>
      <c r="Q671" s="17" t="s">
        <v>66</v>
      </c>
      <c r="R671" s="17" t="s">
        <v>132</v>
      </c>
      <c r="S671" s="17">
        <v>1</v>
      </c>
      <c r="T671">
        <v>591101</v>
      </c>
      <c r="U671" t="str">
        <f>IFERROR(VLOOKUP(B671,Listas!$A$21:$B$36,2,FALSE),"")</f>
        <v>07</v>
      </c>
      <c r="V671" s="17">
        <v>5</v>
      </c>
      <c r="W671" t="s">
        <v>642</v>
      </c>
      <c r="X671" s="17"/>
      <c r="Y671" s="20">
        <v>44627</v>
      </c>
      <c r="Z671" s="21">
        <v>15</v>
      </c>
      <c r="AA671" s="14">
        <v>44642</v>
      </c>
      <c r="AB671" s="20">
        <v>44593</v>
      </c>
      <c r="AC671" s="21">
        <v>30</v>
      </c>
      <c r="AD671" s="14">
        <v>44623</v>
      </c>
      <c r="AE671" s="20">
        <v>44624</v>
      </c>
      <c r="AF671" s="21">
        <v>26</v>
      </c>
      <c r="AG671" s="14">
        <v>44650</v>
      </c>
      <c r="AH671" s="20">
        <v>44655</v>
      </c>
      <c r="AI671" s="21">
        <v>21</v>
      </c>
      <c r="AJ671" s="14">
        <v>44676</v>
      </c>
      <c r="AK671" s="21">
        <v>8</v>
      </c>
      <c r="AL671" s="14">
        <v>44920</v>
      </c>
      <c r="AM671" s="14">
        <v>44980</v>
      </c>
      <c r="AN671" s="19"/>
      <c r="AO671" s="19"/>
      <c r="AP671" s="19"/>
      <c r="AQ671" s="19"/>
      <c r="AR671" s="19">
        <v>1881400</v>
      </c>
      <c r="AS671" s="19"/>
      <c r="AT671" s="19"/>
      <c r="AU671" s="19">
        <v>16932600</v>
      </c>
      <c r="AV671" s="19"/>
      <c r="AW671" s="19"/>
      <c r="AX671" s="19"/>
      <c r="AY671" s="19"/>
      <c r="AZ671" s="15">
        <f t="shared" si="47"/>
        <v>18814000</v>
      </c>
      <c r="BA671" s="15">
        <f t="shared" si="48"/>
        <v>18814000</v>
      </c>
      <c r="BB671" t="str">
        <f t="shared" si="49"/>
        <v>OK</v>
      </c>
      <c r="BC671">
        <f t="shared" si="50"/>
        <v>2</v>
      </c>
      <c r="BE671" s="17"/>
    </row>
    <row r="672" spans="1:57" hidden="1">
      <c r="A672" s="17"/>
      <c r="B672" s="17" t="s">
        <v>24</v>
      </c>
      <c r="C672" s="17" t="s">
        <v>588</v>
      </c>
      <c r="D672" s="17" t="s">
        <v>571</v>
      </c>
      <c r="E672" s="17" t="s">
        <v>10</v>
      </c>
      <c r="F672" s="17" t="s">
        <v>186</v>
      </c>
      <c r="G672">
        <v>5911</v>
      </c>
      <c r="H672">
        <v>23</v>
      </c>
      <c r="I672" s="19">
        <v>18814000</v>
      </c>
      <c r="J672" s="15">
        <v>818000</v>
      </c>
      <c r="K672" s="17"/>
      <c r="L672" s="17">
        <v>23</v>
      </c>
      <c r="M672" s="17" t="s">
        <v>151</v>
      </c>
      <c r="N672" s="17" t="s">
        <v>157</v>
      </c>
      <c r="O672" s="17" t="s">
        <v>130</v>
      </c>
      <c r="P672" s="17" t="s">
        <v>637</v>
      </c>
      <c r="Q672" s="17" t="s">
        <v>66</v>
      </c>
      <c r="R672" s="17" t="s">
        <v>132</v>
      </c>
      <c r="S672" s="17">
        <v>1</v>
      </c>
      <c r="T672">
        <v>591101</v>
      </c>
      <c r="U672" t="str">
        <f>IFERROR(VLOOKUP(B672,Listas!$A$21:$B$36,2,FALSE),"")</f>
        <v>07</v>
      </c>
      <c r="V672" s="17">
        <v>5</v>
      </c>
      <c r="W672" t="s">
        <v>642</v>
      </c>
      <c r="X672" s="17"/>
      <c r="Y672" s="20">
        <v>44627</v>
      </c>
      <c r="Z672" s="21">
        <v>15</v>
      </c>
      <c r="AA672" s="14">
        <v>44642</v>
      </c>
      <c r="AB672" s="20">
        <v>44593</v>
      </c>
      <c r="AC672" s="21">
        <v>30</v>
      </c>
      <c r="AD672" s="14">
        <v>44623</v>
      </c>
      <c r="AE672" s="20">
        <v>44624</v>
      </c>
      <c r="AF672" s="21">
        <v>26</v>
      </c>
      <c r="AG672" s="14">
        <v>44650</v>
      </c>
      <c r="AH672" s="20">
        <v>44655</v>
      </c>
      <c r="AI672" s="21">
        <v>21</v>
      </c>
      <c r="AJ672" s="14">
        <v>44676</v>
      </c>
      <c r="AK672" s="21">
        <v>8</v>
      </c>
      <c r="AL672" s="14">
        <v>44920</v>
      </c>
      <c r="AM672" s="14">
        <v>44980</v>
      </c>
      <c r="AN672" s="19"/>
      <c r="AO672" s="19"/>
      <c r="AP672" s="19"/>
      <c r="AQ672" s="19"/>
      <c r="AR672" s="19">
        <v>1881400</v>
      </c>
      <c r="AS672" s="19"/>
      <c r="AT672" s="19"/>
      <c r="AU672" s="19">
        <v>16932600</v>
      </c>
      <c r="AV672" s="19"/>
      <c r="AW672" s="19"/>
      <c r="AX672" s="19"/>
      <c r="AY672" s="19"/>
      <c r="AZ672" s="15">
        <f t="shared" si="47"/>
        <v>18814000</v>
      </c>
      <c r="BA672" s="15">
        <f t="shared" si="48"/>
        <v>18814000</v>
      </c>
      <c r="BB672" t="str">
        <f t="shared" si="49"/>
        <v>OK</v>
      </c>
      <c r="BC672">
        <f t="shared" si="50"/>
        <v>2</v>
      </c>
      <c r="BE672" s="17"/>
    </row>
    <row r="673" spans="1:57" hidden="1">
      <c r="A673" s="17"/>
      <c r="B673" s="17" t="s">
        <v>24</v>
      </c>
      <c r="C673" s="17" t="s">
        <v>606</v>
      </c>
      <c r="D673" s="17" t="s">
        <v>571</v>
      </c>
      <c r="E673" s="17" t="s">
        <v>10</v>
      </c>
      <c r="F673" s="17" t="s">
        <v>186</v>
      </c>
      <c r="G673">
        <v>5911</v>
      </c>
      <c r="H673">
        <v>25</v>
      </c>
      <c r="I673" s="19">
        <v>20450000</v>
      </c>
      <c r="J673" s="15">
        <v>818000</v>
      </c>
      <c r="K673" s="17"/>
      <c r="L673" s="17">
        <v>25</v>
      </c>
      <c r="M673" s="17" t="s">
        <v>151</v>
      </c>
      <c r="N673" s="17" t="s">
        <v>157</v>
      </c>
      <c r="O673" s="17" t="s">
        <v>130</v>
      </c>
      <c r="P673" s="17" t="s">
        <v>637</v>
      </c>
      <c r="Q673" s="17" t="s">
        <v>66</v>
      </c>
      <c r="R673" s="17" t="s">
        <v>132</v>
      </c>
      <c r="S673" s="17">
        <v>1</v>
      </c>
      <c r="T673">
        <v>591101</v>
      </c>
      <c r="U673" t="str">
        <f>IFERROR(VLOOKUP(B673,Listas!$A$21:$B$36,2,FALSE),"")</f>
        <v>07</v>
      </c>
      <c r="V673" s="17">
        <v>5</v>
      </c>
      <c r="W673" t="s">
        <v>642</v>
      </c>
      <c r="X673" s="17"/>
      <c r="Y673" s="20">
        <v>44627</v>
      </c>
      <c r="Z673" s="21">
        <v>15</v>
      </c>
      <c r="AA673" s="14">
        <v>44642</v>
      </c>
      <c r="AB673" s="20">
        <v>44593</v>
      </c>
      <c r="AC673" s="21">
        <v>30</v>
      </c>
      <c r="AD673" s="14">
        <v>44623</v>
      </c>
      <c r="AE673" s="20">
        <v>44624</v>
      </c>
      <c r="AF673" s="21">
        <v>26</v>
      </c>
      <c r="AG673" s="14">
        <v>44650</v>
      </c>
      <c r="AH673" s="20">
        <v>44655</v>
      </c>
      <c r="AI673" s="21">
        <v>21</v>
      </c>
      <c r="AJ673" s="14">
        <v>44676</v>
      </c>
      <c r="AK673" s="21">
        <v>8</v>
      </c>
      <c r="AL673" s="14">
        <v>44920</v>
      </c>
      <c r="AM673" s="14">
        <v>44980</v>
      </c>
      <c r="AN673" s="19"/>
      <c r="AO673" s="19"/>
      <c r="AP673" s="19"/>
      <c r="AQ673" s="19"/>
      <c r="AR673" s="19">
        <v>2045000</v>
      </c>
      <c r="AS673" s="19"/>
      <c r="AT673" s="19"/>
      <c r="AU673" s="19">
        <v>18405000</v>
      </c>
      <c r="AV673" s="19"/>
      <c r="AW673" s="19"/>
      <c r="AX673" s="19"/>
      <c r="AY673" s="19"/>
      <c r="AZ673" s="15">
        <f t="shared" si="47"/>
        <v>20450000</v>
      </c>
      <c r="BA673" s="15">
        <f t="shared" si="48"/>
        <v>20450000</v>
      </c>
      <c r="BB673" t="str">
        <f t="shared" si="49"/>
        <v>OK</v>
      </c>
      <c r="BC673">
        <f t="shared" si="50"/>
        <v>2</v>
      </c>
      <c r="BE673" s="17"/>
    </row>
    <row r="674" spans="1:57" hidden="1">
      <c r="A674" s="17"/>
      <c r="B674" s="17" t="s">
        <v>24</v>
      </c>
      <c r="C674" s="17" t="s">
        <v>597</v>
      </c>
      <c r="D674" s="17" t="s">
        <v>571</v>
      </c>
      <c r="E674" s="17" t="s">
        <v>10</v>
      </c>
      <c r="F674" s="17" t="s">
        <v>186</v>
      </c>
      <c r="G674">
        <v>5911</v>
      </c>
      <c r="H674">
        <v>35</v>
      </c>
      <c r="I674" s="19">
        <v>28630000</v>
      </c>
      <c r="J674" s="15">
        <v>818000</v>
      </c>
      <c r="K674" s="17"/>
      <c r="L674" s="17">
        <v>35</v>
      </c>
      <c r="M674" s="17" t="s">
        <v>151</v>
      </c>
      <c r="N674" s="17" t="s">
        <v>157</v>
      </c>
      <c r="O674" s="17" t="s">
        <v>130</v>
      </c>
      <c r="P674" s="17" t="s">
        <v>637</v>
      </c>
      <c r="Q674" s="17" t="s">
        <v>66</v>
      </c>
      <c r="R674" s="17" t="s">
        <v>132</v>
      </c>
      <c r="S674" s="17">
        <v>1</v>
      </c>
      <c r="T674">
        <v>591101</v>
      </c>
      <c r="U674" t="str">
        <f>IFERROR(VLOOKUP(B674,Listas!$A$21:$B$36,2,FALSE),"")</f>
        <v>07</v>
      </c>
      <c r="V674" s="17">
        <v>5</v>
      </c>
      <c r="W674" t="s">
        <v>642</v>
      </c>
      <c r="X674" s="17"/>
      <c r="Y674" s="20">
        <v>44627</v>
      </c>
      <c r="Z674" s="21">
        <v>15</v>
      </c>
      <c r="AA674" s="14">
        <v>44642</v>
      </c>
      <c r="AB674" s="20">
        <v>44593</v>
      </c>
      <c r="AC674" s="21">
        <v>30</v>
      </c>
      <c r="AD674" s="14">
        <v>44623</v>
      </c>
      <c r="AE674" s="20">
        <v>44624</v>
      </c>
      <c r="AF674" s="21">
        <v>26</v>
      </c>
      <c r="AG674" s="14">
        <v>44650</v>
      </c>
      <c r="AH674" s="20">
        <v>44655</v>
      </c>
      <c r="AI674" s="21">
        <v>21</v>
      </c>
      <c r="AJ674" s="14">
        <v>44676</v>
      </c>
      <c r="AK674" s="21">
        <v>8</v>
      </c>
      <c r="AL674" s="14">
        <v>44920</v>
      </c>
      <c r="AM674" s="14">
        <v>44980</v>
      </c>
      <c r="AN674" s="19"/>
      <c r="AO674" s="19"/>
      <c r="AP674" s="19"/>
      <c r="AQ674" s="19"/>
      <c r="AR674" s="19">
        <v>2863000</v>
      </c>
      <c r="AS674" s="19"/>
      <c r="AT674" s="19"/>
      <c r="AU674" s="19">
        <v>25767000</v>
      </c>
      <c r="AV674" s="19"/>
      <c r="AW674" s="19"/>
      <c r="AX674" s="19"/>
      <c r="AY674" s="19"/>
      <c r="AZ674" s="15">
        <f t="shared" si="47"/>
        <v>28630000</v>
      </c>
      <c r="BA674" s="15">
        <f t="shared" si="48"/>
        <v>28630000</v>
      </c>
      <c r="BB674" t="str">
        <f t="shared" si="49"/>
        <v>OK</v>
      </c>
      <c r="BC674">
        <f t="shared" si="50"/>
        <v>2</v>
      </c>
      <c r="BE674" s="17"/>
    </row>
    <row r="675" spans="1:57" hidden="1">
      <c r="A675" s="17"/>
      <c r="B675" s="17" t="s">
        <v>24</v>
      </c>
      <c r="C675" s="17" t="s">
        <v>607</v>
      </c>
      <c r="D675" s="17" t="s">
        <v>571</v>
      </c>
      <c r="E675" s="17" t="s">
        <v>10</v>
      </c>
      <c r="F675" s="17" t="s">
        <v>186</v>
      </c>
      <c r="G675">
        <v>5911</v>
      </c>
      <c r="H675">
        <v>28</v>
      </c>
      <c r="I675" s="19">
        <v>22904000</v>
      </c>
      <c r="J675" s="15">
        <v>818000</v>
      </c>
      <c r="K675" s="17"/>
      <c r="L675" s="17">
        <v>28</v>
      </c>
      <c r="M675" s="17" t="s">
        <v>151</v>
      </c>
      <c r="N675" s="17" t="s">
        <v>157</v>
      </c>
      <c r="O675" s="17" t="s">
        <v>130</v>
      </c>
      <c r="P675" s="17" t="s">
        <v>637</v>
      </c>
      <c r="Q675" s="17" t="s">
        <v>66</v>
      </c>
      <c r="R675" s="17" t="s">
        <v>132</v>
      </c>
      <c r="S675" s="17">
        <v>1</v>
      </c>
      <c r="T675">
        <v>591101</v>
      </c>
      <c r="U675" t="str">
        <f>IFERROR(VLOOKUP(B675,Listas!$A$21:$B$36,2,FALSE),"")</f>
        <v>07</v>
      </c>
      <c r="V675" s="17">
        <v>5</v>
      </c>
      <c r="W675" t="s">
        <v>642</v>
      </c>
      <c r="X675" s="17"/>
      <c r="Y675" s="20">
        <v>44627</v>
      </c>
      <c r="Z675" s="21">
        <v>15</v>
      </c>
      <c r="AA675" s="14">
        <v>44642</v>
      </c>
      <c r="AB675" s="20">
        <v>44593</v>
      </c>
      <c r="AC675" s="21">
        <v>30</v>
      </c>
      <c r="AD675" s="14">
        <v>44623</v>
      </c>
      <c r="AE675" s="20">
        <v>44624</v>
      </c>
      <c r="AF675" s="21">
        <v>26</v>
      </c>
      <c r="AG675" s="14">
        <v>44650</v>
      </c>
      <c r="AH675" s="20">
        <v>44655</v>
      </c>
      <c r="AI675" s="21">
        <v>21</v>
      </c>
      <c r="AJ675" s="14">
        <v>44676</v>
      </c>
      <c r="AK675" s="21">
        <v>8</v>
      </c>
      <c r="AL675" s="14">
        <v>44920</v>
      </c>
      <c r="AM675" s="14">
        <v>44980</v>
      </c>
      <c r="AN675" s="19"/>
      <c r="AO675" s="19"/>
      <c r="AP675" s="19"/>
      <c r="AQ675" s="19"/>
      <c r="AR675" s="19">
        <v>2290400</v>
      </c>
      <c r="AS675" s="19"/>
      <c r="AT675" s="19"/>
      <c r="AU675" s="19">
        <v>20613600</v>
      </c>
      <c r="AV675" s="19"/>
      <c r="AW675" s="19"/>
      <c r="AX675" s="19"/>
      <c r="AY675" s="19"/>
      <c r="AZ675" s="15">
        <f t="shared" si="47"/>
        <v>22904000</v>
      </c>
      <c r="BA675" s="15">
        <f t="shared" si="48"/>
        <v>22904000</v>
      </c>
      <c r="BB675" t="str">
        <f t="shared" si="49"/>
        <v>OK</v>
      </c>
      <c r="BC675">
        <f t="shared" si="50"/>
        <v>2</v>
      </c>
      <c r="BE675" s="17"/>
    </row>
    <row r="676" spans="1:57" hidden="1">
      <c r="A676" s="17"/>
      <c r="B676" s="17" t="s">
        <v>24</v>
      </c>
      <c r="C676" s="17" t="s">
        <v>634</v>
      </c>
      <c r="D676" s="17" t="s">
        <v>572</v>
      </c>
      <c r="E676" s="17" t="s">
        <v>10</v>
      </c>
      <c r="F676" s="17" t="s">
        <v>186</v>
      </c>
      <c r="G676">
        <v>5911</v>
      </c>
      <c r="H676">
        <v>61</v>
      </c>
      <c r="I676" s="19">
        <v>49898000</v>
      </c>
      <c r="J676" s="15">
        <v>818000</v>
      </c>
      <c r="K676" s="17"/>
      <c r="L676" s="17">
        <v>61</v>
      </c>
      <c r="M676" s="17" t="s">
        <v>151</v>
      </c>
      <c r="N676" s="17" t="s">
        <v>157</v>
      </c>
      <c r="O676" s="17" t="s">
        <v>130</v>
      </c>
      <c r="P676" s="17" t="s">
        <v>637</v>
      </c>
      <c r="Q676" s="17" t="s">
        <v>66</v>
      </c>
      <c r="R676" s="17" t="s">
        <v>132</v>
      </c>
      <c r="S676" s="17">
        <v>1</v>
      </c>
      <c r="T676">
        <v>591101</v>
      </c>
      <c r="U676" t="str">
        <f>IFERROR(VLOOKUP(B676,Listas!$A$21:$B$36,2,FALSE),"")</f>
        <v>07</v>
      </c>
      <c r="V676" s="17">
        <v>6</v>
      </c>
      <c r="W676" t="s">
        <v>643</v>
      </c>
      <c r="X676" s="17"/>
      <c r="Y676" s="20">
        <v>44627</v>
      </c>
      <c r="Z676" s="21">
        <v>15</v>
      </c>
      <c r="AA676" s="14">
        <v>44642</v>
      </c>
      <c r="AB676" s="20">
        <v>44593</v>
      </c>
      <c r="AC676" s="21">
        <v>30</v>
      </c>
      <c r="AD676" s="14">
        <v>44623</v>
      </c>
      <c r="AE676" s="20">
        <v>44624</v>
      </c>
      <c r="AF676" s="21">
        <v>26</v>
      </c>
      <c r="AG676" s="14">
        <v>44650</v>
      </c>
      <c r="AH676" s="20">
        <v>44655</v>
      </c>
      <c r="AI676" s="21">
        <v>21</v>
      </c>
      <c r="AJ676" s="14">
        <v>44676</v>
      </c>
      <c r="AK676" s="21">
        <v>8</v>
      </c>
      <c r="AL676" s="14">
        <v>44920</v>
      </c>
      <c r="AM676" s="14">
        <v>44980</v>
      </c>
      <c r="AN676" s="19"/>
      <c r="AO676" s="19"/>
      <c r="AP676" s="19"/>
      <c r="AQ676" s="19"/>
      <c r="AR676" s="19">
        <v>4989800</v>
      </c>
      <c r="AS676" s="19"/>
      <c r="AT676" s="19"/>
      <c r="AU676" s="19">
        <v>44908200</v>
      </c>
      <c r="AV676" s="19"/>
      <c r="AW676" s="19"/>
      <c r="AX676" s="19"/>
      <c r="AY676" s="19"/>
      <c r="AZ676" s="15">
        <f t="shared" si="47"/>
        <v>49898000</v>
      </c>
      <c r="BA676" s="15">
        <f t="shared" si="48"/>
        <v>49898000</v>
      </c>
      <c r="BB676" t="str">
        <f t="shared" si="49"/>
        <v>OK</v>
      </c>
      <c r="BC676">
        <f t="shared" si="50"/>
        <v>2</v>
      </c>
      <c r="BE676" s="17"/>
    </row>
    <row r="677" spans="1:57" hidden="1">
      <c r="A677" s="17"/>
      <c r="B677" s="17" t="s">
        <v>24</v>
      </c>
      <c r="C677" s="17" t="s">
        <v>609</v>
      </c>
      <c r="D677" s="17" t="s">
        <v>572</v>
      </c>
      <c r="E677" s="17" t="s">
        <v>10</v>
      </c>
      <c r="F677" s="17" t="s">
        <v>186</v>
      </c>
      <c r="G677">
        <v>5911</v>
      </c>
      <c r="H677">
        <v>25</v>
      </c>
      <c r="I677" s="19">
        <v>20450000</v>
      </c>
      <c r="J677" s="15">
        <v>818000</v>
      </c>
      <c r="K677" s="17"/>
      <c r="L677" s="17">
        <v>25</v>
      </c>
      <c r="M677" s="17" t="s">
        <v>151</v>
      </c>
      <c r="N677" s="17" t="s">
        <v>157</v>
      </c>
      <c r="O677" s="17" t="s">
        <v>130</v>
      </c>
      <c r="P677" s="17" t="s">
        <v>637</v>
      </c>
      <c r="Q677" s="17" t="s">
        <v>66</v>
      </c>
      <c r="R677" s="17" t="s">
        <v>132</v>
      </c>
      <c r="S677" s="17">
        <v>1</v>
      </c>
      <c r="T677">
        <v>591101</v>
      </c>
      <c r="U677" t="str">
        <f>IFERROR(VLOOKUP(B677,Listas!$A$21:$B$36,2,FALSE),"")</f>
        <v>07</v>
      </c>
      <c r="V677" s="17">
        <v>6</v>
      </c>
      <c r="W677" t="s">
        <v>643</v>
      </c>
      <c r="X677" s="17"/>
      <c r="Y677" s="20">
        <v>44627</v>
      </c>
      <c r="Z677" s="21">
        <v>15</v>
      </c>
      <c r="AA677" s="14">
        <v>44642</v>
      </c>
      <c r="AB677" s="20">
        <v>44593</v>
      </c>
      <c r="AC677" s="21">
        <v>30</v>
      </c>
      <c r="AD677" s="14">
        <v>44623</v>
      </c>
      <c r="AE677" s="20">
        <v>44624</v>
      </c>
      <c r="AF677" s="21">
        <v>26</v>
      </c>
      <c r="AG677" s="14">
        <v>44650</v>
      </c>
      <c r="AH677" s="20">
        <v>44655</v>
      </c>
      <c r="AI677" s="21">
        <v>21</v>
      </c>
      <c r="AJ677" s="14">
        <v>44676</v>
      </c>
      <c r="AK677" s="21">
        <v>8</v>
      </c>
      <c r="AL677" s="14">
        <v>44920</v>
      </c>
      <c r="AM677" s="14">
        <v>44980</v>
      </c>
      <c r="AN677" s="19"/>
      <c r="AO677" s="19"/>
      <c r="AP677" s="19"/>
      <c r="AQ677" s="19"/>
      <c r="AR677" s="19">
        <v>2045000</v>
      </c>
      <c r="AS677" s="19"/>
      <c r="AT677" s="19"/>
      <c r="AU677" s="19">
        <v>18405000</v>
      </c>
      <c r="AV677" s="19"/>
      <c r="AW677" s="19"/>
      <c r="AX677" s="19"/>
      <c r="AY677" s="19"/>
      <c r="AZ677" s="15">
        <f t="shared" si="47"/>
        <v>20450000</v>
      </c>
      <c r="BA677" s="15">
        <f t="shared" si="48"/>
        <v>20450000</v>
      </c>
      <c r="BB677" t="str">
        <f t="shared" si="49"/>
        <v>OK</v>
      </c>
      <c r="BC677">
        <f t="shared" si="50"/>
        <v>2</v>
      </c>
      <c r="BE677" s="17"/>
    </row>
    <row r="678" spans="1:57" hidden="1">
      <c r="A678" s="17"/>
      <c r="B678" s="17" t="s">
        <v>24</v>
      </c>
      <c r="C678" s="17" t="s">
        <v>611</v>
      </c>
      <c r="D678" s="17" t="s">
        <v>572</v>
      </c>
      <c r="E678" s="17" t="s">
        <v>10</v>
      </c>
      <c r="F678" s="17" t="s">
        <v>186</v>
      </c>
      <c r="G678">
        <v>5911</v>
      </c>
      <c r="H678">
        <v>25</v>
      </c>
      <c r="I678" s="19">
        <v>20450000</v>
      </c>
      <c r="J678" s="15">
        <v>818000</v>
      </c>
      <c r="K678" s="17"/>
      <c r="L678" s="17">
        <v>25</v>
      </c>
      <c r="M678" s="17" t="s">
        <v>151</v>
      </c>
      <c r="N678" s="17" t="s">
        <v>157</v>
      </c>
      <c r="O678" s="17" t="s">
        <v>130</v>
      </c>
      <c r="P678" s="17" t="s">
        <v>637</v>
      </c>
      <c r="Q678" s="17" t="s">
        <v>66</v>
      </c>
      <c r="R678" s="17" t="s">
        <v>132</v>
      </c>
      <c r="S678" s="17">
        <v>1</v>
      </c>
      <c r="T678">
        <v>591101</v>
      </c>
      <c r="U678" t="str">
        <f>IFERROR(VLOOKUP(B678,Listas!$A$21:$B$36,2,FALSE),"")</f>
        <v>07</v>
      </c>
      <c r="V678" s="17">
        <v>6</v>
      </c>
      <c r="W678" t="s">
        <v>643</v>
      </c>
      <c r="X678" s="17"/>
      <c r="Y678" s="20">
        <v>44627</v>
      </c>
      <c r="Z678" s="21">
        <v>15</v>
      </c>
      <c r="AA678" s="14">
        <v>44642</v>
      </c>
      <c r="AB678" s="20">
        <v>44593</v>
      </c>
      <c r="AC678" s="21">
        <v>30</v>
      </c>
      <c r="AD678" s="14">
        <v>44623</v>
      </c>
      <c r="AE678" s="20">
        <v>44624</v>
      </c>
      <c r="AF678" s="21">
        <v>26</v>
      </c>
      <c r="AG678" s="14">
        <v>44650</v>
      </c>
      <c r="AH678" s="20">
        <v>44655</v>
      </c>
      <c r="AI678" s="21">
        <v>21</v>
      </c>
      <c r="AJ678" s="14">
        <v>44676</v>
      </c>
      <c r="AK678" s="21">
        <v>8</v>
      </c>
      <c r="AL678" s="14">
        <v>44920</v>
      </c>
      <c r="AM678" s="14">
        <v>44980</v>
      </c>
      <c r="AN678" s="19"/>
      <c r="AO678" s="19"/>
      <c r="AP678" s="19"/>
      <c r="AQ678" s="19"/>
      <c r="AR678" s="19">
        <v>2045000</v>
      </c>
      <c r="AS678" s="19"/>
      <c r="AT678" s="19"/>
      <c r="AU678" s="19">
        <v>18405000</v>
      </c>
      <c r="AV678" s="19"/>
      <c r="AW678" s="19"/>
      <c r="AX678" s="19"/>
      <c r="AY678" s="19"/>
      <c r="AZ678" s="15">
        <f t="shared" si="47"/>
        <v>20450000</v>
      </c>
      <c r="BA678" s="15">
        <f t="shared" si="48"/>
        <v>20450000</v>
      </c>
      <c r="BB678" t="str">
        <f t="shared" si="49"/>
        <v>OK</v>
      </c>
      <c r="BC678">
        <f t="shared" si="50"/>
        <v>2</v>
      </c>
      <c r="BE678" s="17"/>
    </row>
    <row r="679" spans="1:57" hidden="1">
      <c r="A679" s="17"/>
      <c r="B679" s="17" t="s">
        <v>24</v>
      </c>
      <c r="C679" s="17" t="s">
        <v>613</v>
      </c>
      <c r="D679" s="17" t="s">
        <v>572</v>
      </c>
      <c r="E679" s="17" t="s">
        <v>10</v>
      </c>
      <c r="F679" s="17" t="s">
        <v>186</v>
      </c>
      <c r="G679">
        <v>5911</v>
      </c>
      <c r="H679">
        <v>25</v>
      </c>
      <c r="I679" s="19">
        <v>20450000</v>
      </c>
      <c r="J679" s="15">
        <v>818000</v>
      </c>
      <c r="K679" s="17"/>
      <c r="L679" s="17">
        <v>25</v>
      </c>
      <c r="M679" s="17" t="s">
        <v>151</v>
      </c>
      <c r="N679" s="17" t="s">
        <v>157</v>
      </c>
      <c r="O679" s="17" t="s">
        <v>130</v>
      </c>
      <c r="P679" s="17" t="s">
        <v>637</v>
      </c>
      <c r="Q679" s="17" t="s">
        <v>66</v>
      </c>
      <c r="R679" s="17" t="s">
        <v>132</v>
      </c>
      <c r="S679" s="17">
        <v>1</v>
      </c>
      <c r="T679">
        <v>591101</v>
      </c>
      <c r="U679" t="str">
        <f>IFERROR(VLOOKUP(B679,Listas!$A$21:$B$36,2,FALSE),"")</f>
        <v>07</v>
      </c>
      <c r="V679" s="17">
        <v>6</v>
      </c>
      <c r="W679" t="s">
        <v>643</v>
      </c>
      <c r="X679" s="17"/>
      <c r="Y679" s="20">
        <v>44627</v>
      </c>
      <c r="Z679" s="21">
        <v>15</v>
      </c>
      <c r="AA679" s="14">
        <v>44642</v>
      </c>
      <c r="AB679" s="20">
        <v>44593</v>
      </c>
      <c r="AC679" s="21">
        <v>30</v>
      </c>
      <c r="AD679" s="14">
        <v>44623</v>
      </c>
      <c r="AE679" s="20">
        <v>44624</v>
      </c>
      <c r="AF679" s="21">
        <v>26</v>
      </c>
      <c r="AG679" s="14">
        <v>44650</v>
      </c>
      <c r="AH679" s="20">
        <v>44655</v>
      </c>
      <c r="AI679" s="21">
        <v>21</v>
      </c>
      <c r="AJ679" s="14">
        <v>44676</v>
      </c>
      <c r="AK679" s="21">
        <v>8</v>
      </c>
      <c r="AL679" s="14">
        <v>44920</v>
      </c>
      <c r="AM679" s="14">
        <v>44980</v>
      </c>
      <c r="AN679" s="19"/>
      <c r="AO679" s="19"/>
      <c r="AP679" s="19"/>
      <c r="AQ679" s="19"/>
      <c r="AR679" s="19">
        <v>2045000</v>
      </c>
      <c r="AS679" s="19"/>
      <c r="AT679" s="19"/>
      <c r="AU679" s="19">
        <v>18405000</v>
      </c>
      <c r="AV679" s="19"/>
      <c r="AW679" s="19"/>
      <c r="AX679" s="19"/>
      <c r="AY679" s="19"/>
      <c r="AZ679" s="15">
        <f t="shared" si="47"/>
        <v>20450000</v>
      </c>
      <c r="BA679" s="15">
        <f t="shared" si="48"/>
        <v>20450000</v>
      </c>
      <c r="BB679" t="str">
        <f t="shared" si="49"/>
        <v>OK</v>
      </c>
      <c r="BC679">
        <f t="shared" si="50"/>
        <v>2</v>
      </c>
      <c r="BE679" s="17"/>
    </row>
    <row r="680" spans="1:57" hidden="1">
      <c r="A680" s="17"/>
      <c r="B680" s="17" t="s">
        <v>24</v>
      </c>
      <c r="C680" s="17" t="s">
        <v>612</v>
      </c>
      <c r="D680" s="17" t="s">
        <v>644</v>
      </c>
      <c r="E680" s="17" t="s">
        <v>10</v>
      </c>
      <c r="F680" s="17" t="s">
        <v>186</v>
      </c>
      <c r="G680">
        <v>5911</v>
      </c>
      <c r="H680">
        <v>25</v>
      </c>
      <c r="I680" s="19">
        <v>20450000</v>
      </c>
      <c r="J680" s="15">
        <v>818000</v>
      </c>
      <c r="K680" s="17"/>
      <c r="L680" s="17">
        <v>25</v>
      </c>
      <c r="M680" s="17" t="s">
        <v>151</v>
      </c>
      <c r="N680" s="17" t="s">
        <v>157</v>
      </c>
      <c r="O680" s="17" t="s">
        <v>130</v>
      </c>
      <c r="P680" s="17" t="s">
        <v>637</v>
      </c>
      <c r="Q680" s="17" t="s">
        <v>66</v>
      </c>
      <c r="R680" s="17" t="s">
        <v>132</v>
      </c>
      <c r="S680" s="17">
        <v>1</v>
      </c>
      <c r="T680">
        <v>591101</v>
      </c>
      <c r="U680" t="str">
        <f>IFERROR(VLOOKUP(B680,Listas!$A$21:$B$36,2,FALSE),"")</f>
        <v>07</v>
      </c>
      <c r="V680" s="17">
        <v>7</v>
      </c>
      <c r="W680" t="s">
        <v>645</v>
      </c>
      <c r="X680" s="17"/>
      <c r="Y680" s="20">
        <v>44627</v>
      </c>
      <c r="Z680" s="21">
        <v>15</v>
      </c>
      <c r="AA680" s="14">
        <v>44642</v>
      </c>
      <c r="AB680" s="20">
        <v>44593</v>
      </c>
      <c r="AC680" s="21">
        <v>30</v>
      </c>
      <c r="AD680" s="14">
        <v>44623</v>
      </c>
      <c r="AE680" s="20">
        <v>44624</v>
      </c>
      <c r="AF680" s="21">
        <v>26</v>
      </c>
      <c r="AG680" s="14">
        <v>44650</v>
      </c>
      <c r="AH680" s="20">
        <v>44655</v>
      </c>
      <c r="AI680" s="21">
        <v>21</v>
      </c>
      <c r="AJ680" s="14">
        <v>44676</v>
      </c>
      <c r="AK680" s="21">
        <v>8</v>
      </c>
      <c r="AL680" s="14">
        <v>44920</v>
      </c>
      <c r="AM680" s="14">
        <v>44980</v>
      </c>
      <c r="AN680" s="19"/>
      <c r="AO680" s="19"/>
      <c r="AP680" s="19"/>
      <c r="AQ680" s="19"/>
      <c r="AR680" s="19">
        <v>2045000</v>
      </c>
      <c r="AS680" s="19"/>
      <c r="AT680" s="19"/>
      <c r="AU680" s="19">
        <v>18405000</v>
      </c>
      <c r="AV680" s="19"/>
      <c r="AW680" s="19"/>
      <c r="AX680" s="19"/>
      <c r="AY680" s="19"/>
      <c r="AZ680" s="15">
        <f t="shared" si="47"/>
        <v>20450000</v>
      </c>
      <c r="BA680" s="15">
        <f t="shared" si="48"/>
        <v>20450000</v>
      </c>
      <c r="BB680" t="str">
        <f t="shared" si="49"/>
        <v>OK</v>
      </c>
      <c r="BC680">
        <f t="shared" si="50"/>
        <v>2</v>
      </c>
      <c r="BE680" s="17"/>
    </row>
    <row r="681" spans="1:57" hidden="1">
      <c r="A681" s="17"/>
      <c r="B681" s="17" t="s">
        <v>24</v>
      </c>
      <c r="C681" s="17" t="s">
        <v>615</v>
      </c>
      <c r="D681" s="17" t="s">
        <v>644</v>
      </c>
      <c r="E681" s="17" t="s">
        <v>10</v>
      </c>
      <c r="F681" s="17" t="s">
        <v>186</v>
      </c>
      <c r="G681">
        <v>5911</v>
      </c>
      <c r="H681">
        <v>25</v>
      </c>
      <c r="I681" s="19">
        <v>20450000</v>
      </c>
      <c r="J681" s="15">
        <v>818000</v>
      </c>
      <c r="K681" s="17"/>
      <c r="L681" s="17">
        <v>25</v>
      </c>
      <c r="M681" s="17" t="s">
        <v>151</v>
      </c>
      <c r="N681" s="17" t="s">
        <v>157</v>
      </c>
      <c r="O681" s="17" t="s">
        <v>130</v>
      </c>
      <c r="P681" s="17" t="s">
        <v>637</v>
      </c>
      <c r="Q681" s="17" t="s">
        <v>66</v>
      </c>
      <c r="R681" s="17" t="s">
        <v>132</v>
      </c>
      <c r="S681" s="17">
        <v>1</v>
      </c>
      <c r="T681">
        <v>591101</v>
      </c>
      <c r="U681" t="str">
        <f>IFERROR(VLOOKUP(B681,Listas!$A$21:$B$36,2,FALSE),"")</f>
        <v>07</v>
      </c>
      <c r="V681" s="17">
        <v>7</v>
      </c>
      <c r="W681" t="s">
        <v>645</v>
      </c>
      <c r="X681" s="17"/>
      <c r="Y681" s="20">
        <v>44627</v>
      </c>
      <c r="Z681" s="21">
        <v>15</v>
      </c>
      <c r="AA681" s="14">
        <v>44642</v>
      </c>
      <c r="AB681" s="20">
        <v>44593</v>
      </c>
      <c r="AC681" s="21">
        <v>30</v>
      </c>
      <c r="AD681" s="14">
        <v>44623</v>
      </c>
      <c r="AE681" s="20">
        <v>44624</v>
      </c>
      <c r="AF681" s="21">
        <v>26</v>
      </c>
      <c r="AG681" s="14">
        <v>44650</v>
      </c>
      <c r="AH681" s="20">
        <v>44655</v>
      </c>
      <c r="AI681" s="21">
        <v>21</v>
      </c>
      <c r="AJ681" s="14">
        <v>44676</v>
      </c>
      <c r="AK681" s="21">
        <v>8</v>
      </c>
      <c r="AL681" s="14">
        <v>44920</v>
      </c>
      <c r="AM681" s="14">
        <v>44980</v>
      </c>
      <c r="AN681" s="19"/>
      <c r="AO681" s="19"/>
      <c r="AP681" s="19"/>
      <c r="AQ681" s="19"/>
      <c r="AR681" s="19">
        <v>2045000</v>
      </c>
      <c r="AS681" s="19"/>
      <c r="AT681" s="19"/>
      <c r="AU681" s="19">
        <v>18405000</v>
      </c>
      <c r="AV681" s="19"/>
      <c r="AW681" s="19"/>
      <c r="AX681" s="19"/>
      <c r="AY681" s="19"/>
      <c r="AZ681" s="15">
        <f t="shared" si="47"/>
        <v>20450000</v>
      </c>
      <c r="BA681" s="15">
        <f t="shared" si="48"/>
        <v>20450000</v>
      </c>
      <c r="BB681" t="str">
        <f t="shared" si="49"/>
        <v>OK</v>
      </c>
      <c r="BC681">
        <f t="shared" si="50"/>
        <v>2</v>
      </c>
      <c r="BE681" s="17"/>
    </row>
    <row r="682" spans="1:57" hidden="1">
      <c r="A682" s="17"/>
      <c r="B682" s="17" t="s">
        <v>24</v>
      </c>
      <c r="C682" s="17" t="s">
        <v>616</v>
      </c>
      <c r="D682" s="17" t="s">
        <v>644</v>
      </c>
      <c r="E682" s="17" t="s">
        <v>10</v>
      </c>
      <c r="F682" s="17" t="s">
        <v>186</v>
      </c>
      <c r="G682">
        <v>5911</v>
      </c>
      <c r="H682">
        <v>25</v>
      </c>
      <c r="I682" s="19">
        <v>20450000</v>
      </c>
      <c r="J682" s="15">
        <v>818000</v>
      </c>
      <c r="K682" s="17"/>
      <c r="L682" s="17">
        <v>25</v>
      </c>
      <c r="M682" s="17" t="s">
        <v>151</v>
      </c>
      <c r="N682" s="17" t="s">
        <v>157</v>
      </c>
      <c r="O682" s="17" t="s">
        <v>130</v>
      </c>
      <c r="P682" s="17" t="s">
        <v>637</v>
      </c>
      <c r="Q682" s="17" t="s">
        <v>66</v>
      </c>
      <c r="R682" s="17" t="s">
        <v>132</v>
      </c>
      <c r="S682" s="17">
        <v>1</v>
      </c>
      <c r="T682">
        <v>591101</v>
      </c>
      <c r="U682" t="str">
        <f>IFERROR(VLOOKUP(B682,Listas!$A$21:$B$36,2,FALSE),"")</f>
        <v>07</v>
      </c>
      <c r="V682" s="17">
        <v>7</v>
      </c>
      <c r="W682" t="s">
        <v>645</v>
      </c>
      <c r="X682" s="17"/>
      <c r="Y682" s="20">
        <v>44627</v>
      </c>
      <c r="Z682" s="21">
        <v>15</v>
      </c>
      <c r="AA682" s="14">
        <v>44642</v>
      </c>
      <c r="AB682" s="20">
        <v>44593</v>
      </c>
      <c r="AC682" s="21">
        <v>30</v>
      </c>
      <c r="AD682" s="14">
        <v>44623</v>
      </c>
      <c r="AE682" s="20">
        <v>44624</v>
      </c>
      <c r="AF682" s="21">
        <v>26</v>
      </c>
      <c r="AG682" s="14">
        <v>44650</v>
      </c>
      <c r="AH682" s="20">
        <v>44655</v>
      </c>
      <c r="AI682" s="21">
        <v>21</v>
      </c>
      <c r="AJ682" s="14">
        <v>44676</v>
      </c>
      <c r="AK682" s="21">
        <v>8</v>
      </c>
      <c r="AL682" s="14">
        <v>44920</v>
      </c>
      <c r="AM682" s="14">
        <v>44980</v>
      </c>
      <c r="AN682" s="19"/>
      <c r="AO682" s="19"/>
      <c r="AP682" s="19"/>
      <c r="AQ682" s="19"/>
      <c r="AR682" s="19">
        <v>2045000</v>
      </c>
      <c r="AS682" s="19"/>
      <c r="AT682" s="19"/>
      <c r="AU682" s="19">
        <v>18405000</v>
      </c>
      <c r="AV682" s="19"/>
      <c r="AW682" s="19"/>
      <c r="AX682" s="19"/>
      <c r="AY682" s="19"/>
      <c r="AZ682" s="15">
        <f t="shared" si="47"/>
        <v>20450000</v>
      </c>
      <c r="BA682" s="15">
        <f t="shared" si="48"/>
        <v>20450000</v>
      </c>
      <c r="BB682" t="str">
        <f t="shared" si="49"/>
        <v>OK</v>
      </c>
      <c r="BC682">
        <f t="shared" si="50"/>
        <v>2</v>
      </c>
      <c r="BE682" s="17"/>
    </row>
    <row r="683" spans="1:57" hidden="1">
      <c r="A683" s="17"/>
      <c r="B683" s="17" t="s">
        <v>24</v>
      </c>
      <c r="C683" s="17" t="s">
        <v>617</v>
      </c>
      <c r="D683" s="17" t="s">
        <v>644</v>
      </c>
      <c r="E683" s="17" t="s">
        <v>10</v>
      </c>
      <c r="F683" s="17" t="s">
        <v>186</v>
      </c>
      <c r="G683">
        <v>5911</v>
      </c>
      <c r="H683">
        <v>25</v>
      </c>
      <c r="I683" s="19">
        <v>20450000</v>
      </c>
      <c r="J683" s="15">
        <v>818000</v>
      </c>
      <c r="K683" s="17"/>
      <c r="L683" s="17">
        <v>25</v>
      </c>
      <c r="M683" s="17" t="s">
        <v>151</v>
      </c>
      <c r="N683" s="17" t="s">
        <v>157</v>
      </c>
      <c r="O683" s="17" t="s">
        <v>130</v>
      </c>
      <c r="P683" s="17" t="s">
        <v>637</v>
      </c>
      <c r="Q683" s="17" t="s">
        <v>66</v>
      </c>
      <c r="R683" s="17" t="s">
        <v>132</v>
      </c>
      <c r="S683" s="17">
        <v>1</v>
      </c>
      <c r="T683">
        <v>591101</v>
      </c>
      <c r="U683" t="str">
        <f>IFERROR(VLOOKUP(B683,Listas!$A$21:$B$36,2,FALSE),"")</f>
        <v>07</v>
      </c>
      <c r="V683" s="17">
        <v>7</v>
      </c>
      <c r="W683" t="s">
        <v>645</v>
      </c>
      <c r="X683" s="17"/>
      <c r="Y683" s="20">
        <v>44627</v>
      </c>
      <c r="Z683" s="21">
        <v>15</v>
      </c>
      <c r="AA683" s="14">
        <v>44642</v>
      </c>
      <c r="AB683" s="20">
        <v>44593</v>
      </c>
      <c r="AC683" s="21">
        <v>30</v>
      </c>
      <c r="AD683" s="14">
        <v>44623</v>
      </c>
      <c r="AE683" s="20">
        <v>44624</v>
      </c>
      <c r="AF683" s="21">
        <v>26</v>
      </c>
      <c r="AG683" s="14">
        <v>44650</v>
      </c>
      <c r="AH683" s="20">
        <v>44655</v>
      </c>
      <c r="AI683" s="21">
        <v>21</v>
      </c>
      <c r="AJ683" s="14">
        <v>44676</v>
      </c>
      <c r="AK683" s="21">
        <v>8</v>
      </c>
      <c r="AL683" s="14">
        <v>44920</v>
      </c>
      <c r="AM683" s="14">
        <v>44980</v>
      </c>
      <c r="AN683" s="19"/>
      <c r="AO683" s="19"/>
      <c r="AP683" s="19"/>
      <c r="AQ683" s="19"/>
      <c r="AR683" s="19">
        <v>2045000</v>
      </c>
      <c r="AS683" s="19"/>
      <c r="AT683" s="19"/>
      <c r="AU683" s="19">
        <v>18405000</v>
      </c>
      <c r="AV683" s="19"/>
      <c r="AW683" s="19"/>
      <c r="AX683" s="19"/>
      <c r="AY683" s="19"/>
      <c r="AZ683" s="15">
        <f t="shared" si="47"/>
        <v>20450000</v>
      </c>
      <c r="BA683" s="15">
        <f t="shared" si="48"/>
        <v>20450000</v>
      </c>
      <c r="BB683" t="str">
        <f t="shared" si="49"/>
        <v>OK</v>
      </c>
      <c r="BC683">
        <f t="shared" si="50"/>
        <v>2</v>
      </c>
      <c r="BE683" s="17"/>
    </row>
    <row r="684" spans="1:57" hidden="1">
      <c r="A684" s="17"/>
      <c r="B684" s="17" t="s">
        <v>24</v>
      </c>
      <c r="C684" s="17" t="s">
        <v>618</v>
      </c>
      <c r="D684" s="17" t="s">
        <v>644</v>
      </c>
      <c r="E684" s="17" t="s">
        <v>10</v>
      </c>
      <c r="F684" s="17" t="s">
        <v>186</v>
      </c>
      <c r="G684">
        <v>5911</v>
      </c>
      <c r="H684">
        <v>25</v>
      </c>
      <c r="I684" s="19">
        <v>20450000</v>
      </c>
      <c r="J684" s="15">
        <v>818000</v>
      </c>
      <c r="K684" s="17"/>
      <c r="L684" s="17">
        <v>25</v>
      </c>
      <c r="M684" s="17" t="s">
        <v>151</v>
      </c>
      <c r="N684" s="17" t="s">
        <v>157</v>
      </c>
      <c r="O684" s="17" t="s">
        <v>130</v>
      </c>
      <c r="P684" s="17" t="s">
        <v>637</v>
      </c>
      <c r="Q684" s="17" t="s">
        <v>66</v>
      </c>
      <c r="R684" s="17" t="s">
        <v>132</v>
      </c>
      <c r="S684" s="17">
        <v>1</v>
      </c>
      <c r="T684">
        <v>591101</v>
      </c>
      <c r="U684" t="str">
        <f>IFERROR(VLOOKUP(B684,Listas!$A$21:$B$36,2,FALSE),"")</f>
        <v>07</v>
      </c>
      <c r="V684" s="17">
        <v>7</v>
      </c>
      <c r="W684" t="s">
        <v>645</v>
      </c>
      <c r="X684" s="17"/>
      <c r="Y684" s="20">
        <v>44627</v>
      </c>
      <c r="Z684" s="21">
        <v>15</v>
      </c>
      <c r="AA684" s="14">
        <v>44642</v>
      </c>
      <c r="AB684" s="20">
        <v>44593</v>
      </c>
      <c r="AC684" s="21">
        <v>30</v>
      </c>
      <c r="AD684" s="14">
        <v>44623</v>
      </c>
      <c r="AE684" s="20">
        <v>44624</v>
      </c>
      <c r="AF684" s="21">
        <v>26</v>
      </c>
      <c r="AG684" s="14">
        <v>44650</v>
      </c>
      <c r="AH684" s="20">
        <v>44655</v>
      </c>
      <c r="AI684" s="21">
        <v>21</v>
      </c>
      <c r="AJ684" s="14">
        <v>44676</v>
      </c>
      <c r="AK684" s="21">
        <v>8</v>
      </c>
      <c r="AL684" s="14">
        <v>44920</v>
      </c>
      <c r="AM684" s="14">
        <v>44980</v>
      </c>
      <c r="AN684" s="19"/>
      <c r="AO684" s="19"/>
      <c r="AP684" s="19"/>
      <c r="AQ684" s="19"/>
      <c r="AR684" s="19">
        <v>2045000</v>
      </c>
      <c r="AS684" s="19"/>
      <c r="AT684" s="19"/>
      <c r="AU684" s="19">
        <v>18405000</v>
      </c>
      <c r="AV684" s="19"/>
      <c r="AW684" s="19"/>
      <c r="AX684" s="19"/>
      <c r="AY684" s="19"/>
      <c r="AZ684" s="15">
        <f t="shared" si="47"/>
        <v>20450000</v>
      </c>
      <c r="BA684" s="15">
        <f t="shared" si="48"/>
        <v>20450000</v>
      </c>
      <c r="BB684" t="str">
        <f t="shared" si="49"/>
        <v>OK</v>
      </c>
      <c r="BC684">
        <f t="shared" si="50"/>
        <v>2</v>
      </c>
      <c r="BE684" s="17"/>
    </row>
    <row r="685" spans="1:57" hidden="1">
      <c r="A685" s="17"/>
      <c r="B685" s="17" t="s">
        <v>26</v>
      </c>
      <c r="C685" s="17" t="s">
        <v>646</v>
      </c>
      <c r="D685" s="17" t="s">
        <v>647</v>
      </c>
      <c r="E685" s="17" t="s">
        <v>5</v>
      </c>
      <c r="F685" s="17" t="s">
        <v>137</v>
      </c>
      <c r="G685">
        <v>3881</v>
      </c>
      <c r="H685">
        <v>30</v>
      </c>
      <c r="I685" s="19">
        <v>18000000</v>
      </c>
      <c r="J685" s="15">
        <v>600000</v>
      </c>
      <c r="K685" s="17">
        <v>30</v>
      </c>
      <c r="L685" s="17">
        <v>0</v>
      </c>
      <c r="M685" s="17" t="s">
        <v>128</v>
      </c>
      <c r="N685" s="17" t="s">
        <v>129</v>
      </c>
      <c r="O685" s="17" t="s">
        <v>648</v>
      </c>
      <c r="P685" s="17"/>
      <c r="Q685" s="17" t="s">
        <v>64</v>
      </c>
      <c r="R685" s="17" t="s">
        <v>132</v>
      </c>
      <c r="S685" s="17">
        <v>1</v>
      </c>
      <c r="T685">
        <v>388101</v>
      </c>
      <c r="U685" t="str">
        <f>IFERROR(VLOOKUP(B685,Listas!$A$21:$B$36,2,FALSE),"")</f>
        <v>08</v>
      </c>
      <c r="V685" s="17">
        <v>1</v>
      </c>
      <c r="W685" t="s">
        <v>649</v>
      </c>
      <c r="X685" s="17"/>
      <c r="Y685" s="20"/>
      <c r="Z685" s="21"/>
      <c r="AA685" s="14" t="s">
        <v>134</v>
      </c>
      <c r="AB685" s="20">
        <v>44617</v>
      </c>
      <c r="AC685" s="21">
        <v>20</v>
      </c>
      <c r="AD685" s="14">
        <v>44637</v>
      </c>
      <c r="AE685" s="20">
        <v>44641</v>
      </c>
      <c r="AF685" s="21">
        <v>15</v>
      </c>
      <c r="AG685" s="14">
        <v>44656</v>
      </c>
      <c r="AH685" s="20">
        <v>44662</v>
      </c>
      <c r="AI685" s="21">
        <v>10</v>
      </c>
      <c r="AJ685" s="14">
        <v>44672</v>
      </c>
      <c r="AK685" s="21">
        <v>10</v>
      </c>
      <c r="AL685" s="14">
        <v>44978</v>
      </c>
      <c r="AM685" s="14">
        <v>45038</v>
      </c>
      <c r="AN685" s="19"/>
      <c r="AO685" s="19"/>
      <c r="AP685" s="19"/>
      <c r="AQ685" s="19"/>
      <c r="AR685" s="19">
        <v>1800000</v>
      </c>
      <c r="AS685" s="19"/>
      <c r="AT685" s="19"/>
      <c r="AU685" s="19">
        <v>16200000</v>
      </c>
      <c r="AV685" s="19"/>
      <c r="AW685" s="19"/>
      <c r="AX685" s="19"/>
      <c r="AY685" s="19"/>
      <c r="AZ685" s="15">
        <f t="shared" si="47"/>
        <v>18000000</v>
      </c>
      <c r="BA685" s="15">
        <f t="shared" si="48"/>
        <v>18000000</v>
      </c>
      <c r="BB685" t="str">
        <f t="shared" si="49"/>
        <v>OK</v>
      </c>
      <c r="BC685">
        <f t="shared" si="50"/>
        <v>2</v>
      </c>
      <c r="BE685" s="17"/>
    </row>
    <row r="686" spans="1:57" hidden="1">
      <c r="A686" s="17"/>
      <c r="B686" s="17" t="s">
        <v>26</v>
      </c>
      <c r="C686" s="17" t="s">
        <v>650</v>
      </c>
      <c r="D686" s="17" t="s">
        <v>647</v>
      </c>
      <c r="E686" s="17" t="s">
        <v>5</v>
      </c>
      <c r="F686" s="17" t="s">
        <v>137</v>
      </c>
      <c r="G686">
        <v>3881</v>
      </c>
      <c r="H686">
        <v>36</v>
      </c>
      <c r="I686" s="19">
        <v>21636000</v>
      </c>
      <c r="J686" s="15">
        <v>601000</v>
      </c>
      <c r="K686" s="17">
        <v>36</v>
      </c>
      <c r="L686" s="17">
        <v>0</v>
      </c>
      <c r="M686" s="17" t="s">
        <v>128</v>
      </c>
      <c r="N686" s="17" t="s">
        <v>129</v>
      </c>
      <c r="O686" s="17" t="s">
        <v>648</v>
      </c>
      <c r="P686" s="17"/>
      <c r="Q686" s="17" t="s">
        <v>64</v>
      </c>
      <c r="R686" s="17" t="s">
        <v>132</v>
      </c>
      <c r="S686" s="17">
        <v>1</v>
      </c>
      <c r="T686">
        <v>388101</v>
      </c>
      <c r="U686" t="str">
        <f>IFERROR(VLOOKUP(B686,Listas!$A$21:$B$36,2,FALSE),"")</f>
        <v>08</v>
      </c>
      <c r="V686" s="17">
        <v>1</v>
      </c>
      <c r="W686" t="s">
        <v>649</v>
      </c>
      <c r="X686" s="17"/>
      <c r="Y686" s="20"/>
      <c r="Z686" s="21"/>
      <c r="AA686" s="14" t="s">
        <v>134</v>
      </c>
      <c r="AB686" s="20">
        <v>44617</v>
      </c>
      <c r="AC686" s="21">
        <v>20</v>
      </c>
      <c r="AD686" s="14">
        <v>44637</v>
      </c>
      <c r="AE686" s="20">
        <v>44641</v>
      </c>
      <c r="AF686" s="21">
        <v>15</v>
      </c>
      <c r="AG686" s="14">
        <v>44656</v>
      </c>
      <c r="AH686" s="20">
        <v>44662</v>
      </c>
      <c r="AI686" s="21">
        <v>10</v>
      </c>
      <c r="AJ686" s="14">
        <v>44672</v>
      </c>
      <c r="AK686" s="21">
        <v>10</v>
      </c>
      <c r="AL686" s="14">
        <v>44978</v>
      </c>
      <c r="AM686" s="14">
        <v>45038</v>
      </c>
      <c r="AN686" s="19"/>
      <c r="AO686" s="19"/>
      <c r="AP686" s="19"/>
      <c r="AQ686" s="19"/>
      <c r="AR686" s="19">
        <v>2163600</v>
      </c>
      <c r="AS686" s="19"/>
      <c r="AT686" s="19"/>
      <c r="AU686" s="19">
        <v>19472400</v>
      </c>
      <c r="AV686" s="19"/>
      <c r="AW686" s="19"/>
      <c r="AX686" s="19"/>
      <c r="AY686" s="19"/>
      <c r="AZ686" s="15">
        <f t="shared" si="47"/>
        <v>21636000</v>
      </c>
      <c r="BA686" s="15">
        <f t="shared" si="48"/>
        <v>21636000</v>
      </c>
      <c r="BB686" t="str">
        <f t="shared" si="49"/>
        <v>OK</v>
      </c>
      <c r="BC686">
        <f t="shared" si="50"/>
        <v>2</v>
      </c>
      <c r="BE686" s="17"/>
    </row>
    <row r="687" spans="1:57" hidden="1">
      <c r="A687" s="17"/>
      <c r="B687" s="17" t="s">
        <v>26</v>
      </c>
      <c r="C687" s="17" t="s">
        <v>651</v>
      </c>
      <c r="D687" s="17" t="s">
        <v>652</v>
      </c>
      <c r="E687" s="17" t="s">
        <v>5</v>
      </c>
      <c r="F687" s="17" t="s">
        <v>137</v>
      </c>
      <c r="G687">
        <v>3881</v>
      </c>
      <c r="H687">
        <v>30</v>
      </c>
      <c r="I687" s="19">
        <v>18000000</v>
      </c>
      <c r="J687" s="15">
        <v>600000</v>
      </c>
      <c r="K687" s="17">
        <v>30</v>
      </c>
      <c r="L687" s="17">
        <v>0</v>
      </c>
      <c r="M687" s="17" t="s">
        <v>128</v>
      </c>
      <c r="N687" s="17" t="s">
        <v>129</v>
      </c>
      <c r="O687" s="17" t="s">
        <v>648</v>
      </c>
      <c r="P687" s="17"/>
      <c r="Q687" s="17" t="s">
        <v>64</v>
      </c>
      <c r="R687" s="17" t="s">
        <v>132</v>
      </c>
      <c r="S687" s="17">
        <v>1</v>
      </c>
      <c r="T687">
        <v>388101</v>
      </c>
      <c r="U687" t="str">
        <f>IFERROR(VLOOKUP(B687,Listas!$A$21:$B$36,2,FALSE),"")</f>
        <v>08</v>
      </c>
      <c r="V687" s="17">
        <v>2</v>
      </c>
      <c r="W687" t="s">
        <v>653</v>
      </c>
      <c r="X687" s="17"/>
      <c r="Y687" s="20"/>
      <c r="Z687" s="21"/>
      <c r="AA687" s="14" t="s">
        <v>134</v>
      </c>
      <c r="AB687" s="20">
        <v>44617</v>
      </c>
      <c r="AC687" s="21">
        <v>20</v>
      </c>
      <c r="AD687" s="14">
        <v>44637</v>
      </c>
      <c r="AE687" s="20">
        <v>44641</v>
      </c>
      <c r="AF687" s="21">
        <v>15</v>
      </c>
      <c r="AG687" s="14">
        <v>44656</v>
      </c>
      <c r="AH687" s="20">
        <v>44662</v>
      </c>
      <c r="AI687" s="21">
        <v>10</v>
      </c>
      <c r="AJ687" s="14">
        <v>44672</v>
      </c>
      <c r="AK687" s="21">
        <v>10</v>
      </c>
      <c r="AL687" s="14">
        <v>44978</v>
      </c>
      <c r="AM687" s="14">
        <v>45038</v>
      </c>
      <c r="AN687" s="19"/>
      <c r="AO687" s="19"/>
      <c r="AP687" s="19"/>
      <c r="AQ687" s="19"/>
      <c r="AR687" s="19">
        <v>1800000</v>
      </c>
      <c r="AS687" s="19"/>
      <c r="AT687" s="19"/>
      <c r="AU687" s="19">
        <v>16200000</v>
      </c>
      <c r="AV687" s="19"/>
      <c r="AW687" s="19"/>
      <c r="AX687" s="19"/>
      <c r="AY687" s="19"/>
      <c r="AZ687" s="15">
        <f t="shared" si="47"/>
        <v>18000000</v>
      </c>
      <c r="BA687" s="15">
        <f t="shared" si="48"/>
        <v>18000000</v>
      </c>
      <c r="BB687" t="str">
        <f t="shared" si="49"/>
        <v>OK</v>
      </c>
      <c r="BC687">
        <f t="shared" si="50"/>
        <v>2</v>
      </c>
      <c r="BE687" s="17"/>
    </row>
    <row r="688" spans="1:57" hidden="1">
      <c r="A688" s="17"/>
      <c r="B688" s="17" t="s">
        <v>26</v>
      </c>
      <c r="C688" s="17" t="s">
        <v>654</v>
      </c>
      <c r="D688" s="17" t="s">
        <v>652</v>
      </c>
      <c r="E688" s="17" t="s">
        <v>5</v>
      </c>
      <c r="F688" s="17" t="s">
        <v>137</v>
      </c>
      <c r="G688">
        <v>3881</v>
      </c>
      <c r="H688">
        <v>30</v>
      </c>
      <c r="I688" s="19">
        <v>18000000</v>
      </c>
      <c r="J688" s="15">
        <v>600000</v>
      </c>
      <c r="K688" s="17">
        <v>30</v>
      </c>
      <c r="L688" s="17">
        <v>0</v>
      </c>
      <c r="M688" s="17" t="s">
        <v>128</v>
      </c>
      <c r="N688" s="17" t="s">
        <v>129</v>
      </c>
      <c r="O688" s="17" t="s">
        <v>648</v>
      </c>
      <c r="P688" s="17"/>
      <c r="Q688" s="17" t="s">
        <v>64</v>
      </c>
      <c r="R688" s="17" t="s">
        <v>132</v>
      </c>
      <c r="S688" s="17">
        <v>1</v>
      </c>
      <c r="T688">
        <v>388101</v>
      </c>
      <c r="U688" t="str">
        <f>IFERROR(VLOOKUP(B688,Listas!$A$21:$B$36,2,FALSE),"")</f>
        <v>08</v>
      </c>
      <c r="V688" s="17">
        <v>2</v>
      </c>
      <c r="W688" t="s">
        <v>653</v>
      </c>
      <c r="X688" s="17"/>
      <c r="Y688" s="20"/>
      <c r="Z688" s="21"/>
      <c r="AA688" s="14" t="s">
        <v>134</v>
      </c>
      <c r="AB688" s="20">
        <v>44617</v>
      </c>
      <c r="AC688" s="21">
        <v>20</v>
      </c>
      <c r="AD688" s="14">
        <v>44637</v>
      </c>
      <c r="AE688" s="20">
        <v>44641</v>
      </c>
      <c r="AF688" s="21">
        <v>15</v>
      </c>
      <c r="AG688" s="14">
        <v>44656</v>
      </c>
      <c r="AH688" s="20">
        <v>44662</v>
      </c>
      <c r="AI688" s="21">
        <v>10</v>
      </c>
      <c r="AJ688" s="14">
        <v>44672</v>
      </c>
      <c r="AK688" s="21">
        <v>10</v>
      </c>
      <c r="AL688" s="14">
        <v>44978</v>
      </c>
      <c r="AM688" s="14">
        <v>45038</v>
      </c>
      <c r="AN688" s="19"/>
      <c r="AO688" s="19"/>
      <c r="AP688" s="19"/>
      <c r="AQ688" s="19"/>
      <c r="AR688" s="19">
        <v>1800000</v>
      </c>
      <c r="AS688" s="19"/>
      <c r="AT688" s="19"/>
      <c r="AU688" s="19">
        <v>16200000</v>
      </c>
      <c r="AV688" s="19"/>
      <c r="AW688" s="19"/>
      <c r="AX688" s="19"/>
      <c r="AY688" s="19"/>
      <c r="AZ688" s="15">
        <f t="shared" si="47"/>
        <v>18000000</v>
      </c>
      <c r="BA688" s="15">
        <f t="shared" si="48"/>
        <v>18000000</v>
      </c>
      <c r="BB688" t="str">
        <f t="shared" si="49"/>
        <v>OK</v>
      </c>
      <c r="BC688">
        <f t="shared" si="50"/>
        <v>2</v>
      </c>
      <c r="BE688" s="17"/>
    </row>
    <row r="689" spans="1:57" hidden="1">
      <c r="A689" s="17"/>
      <c r="B689" s="17" t="s">
        <v>26</v>
      </c>
      <c r="C689" s="17" t="s">
        <v>655</v>
      </c>
      <c r="D689" s="17" t="s">
        <v>652</v>
      </c>
      <c r="E689" s="17" t="s">
        <v>5</v>
      </c>
      <c r="F689" s="17" t="s">
        <v>137</v>
      </c>
      <c r="G689">
        <v>3881</v>
      </c>
      <c r="H689">
        <v>35</v>
      </c>
      <c r="I689" s="19">
        <v>21035000</v>
      </c>
      <c r="J689" s="15">
        <v>601000</v>
      </c>
      <c r="K689" s="17">
        <v>35</v>
      </c>
      <c r="L689" s="17">
        <v>0</v>
      </c>
      <c r="M689" s="17" t="s">
        <v>128</v>
      </c>
      <c r="N689" s="17" t="s">
        <v>129</v>
      </c>
      <c r="O689" s="17" t="s">
        <v>648</v>
      </c>
      <c r="P689" s="17"/>
      <c r="Q689" s="17" t="s">
        <v>64</v>
      </c>
      <c r="R689" s="17" t="s">
        <v>132</v>
      </c>
      <c r="S689" s="17">
        <v>1</v>
      </c>
      <c r="T689">
        <v>388101</v>
      </c>
      <c r="U689" t="str">
        <f>IFERROR(VLOOKUP(B689,Listas!$A$21:$B$36,2,FALSE),"")</f>
        <v>08</v>
      </c>
      <c r="V689" s="17">
        <v>2</v>
      </c>
      <c r="W689" t="s">
        <v>653</v>
      </c>
      <c r="X689" s="17"/>
      <c r="Y689" s="20"/>
      <c r="Z689" s="21"/>
      <c r="AA689" s="14" t="s">
        <v>134</v>
      </c>
      <c r="AB689" s="20">
        <v>44617</v>
      </c>
      <c r="AC689" s="21">
        <v>20</v>
      </c>
      <c r="AD689" s="14">
        <v>44637</v>
      </c>
      <c r="AE689" s="20">
        <v>44641</v>
      </c>
      <c r="AF689" s="21">
        <v>15</v>
      </c>
      <c r="AG689" s="14">
        <v>44656</v>
      </c>
      <c r="AH689" s="20">
        <v>44662</v>
      </c>
      <c r="AI689" s="21">
        <v>10</v>
      </c>
      <c r="AJ689" s="14">
        <v>44672</v>
      </c>
      <c r="AK689" s="21">
        <v>10</v>
      </c>
      <c r="AL689" s="14">
        <v>44978</v>
      </c>
      <c r="AM689" s="14">
        <v>45038</v>
      </c>
      <c r="AN689" s="19"/>
      <c r="AO689" s="19"/>
      <c r="AP689" s="19"/>
      <c r="AQ689" s="19"/>
      <c r="AR689" s="19">
        <v>2103500</v>
      </c>
      <c r="AS689" s="19"/>
      <c r="AT689" s="19"/>
      <c r="AU689" s="19">
        <v>18931500</v>
      </c>
      <c r="AV689" s="19"/>
      <c r="AW689" s="19"/>
      <c r="AX689" s="19"/>
      <c r="AY689" s="19"/>
      <c r="AZ689" s="15">
        <f t="shared" si="47"/>
        <v>21035000</v>
      </c>
      <c r="BA689" s="15">
        <f t="shared" si="48"/>
        <v>21035000</v>
      </c>
      <c r="BB689" t="str">
        <f t="shared" si="49"/>
        <v>OK</v>
      </c>
      <c r="BC689">
        <f t="shared" si="50"/>
        <v>2</v>
      </c>
      <c r="BE689" s="17"/>
    </row>
    <row r="690" spans="1:57" hidden="1">
      <c r="A690" s="17"/>
      <c r="B690" s="17" t="s">
        <v>26</v>
      </c>
      <c r="C690" s="17" t="s">
        <v>656</v>
      </c>
      <c r="D690" s="17" t="s">
        <v>657</v>
      </c>
      <c r="E690" s="17" t="s">
        <v>5</v>
      </c>
      <c r="F690" s="17" t="s">
        <v>137</v>
      </c>
      <c r="G690">
        <v>3881</v>
      </c>
      <c r="H690">
        <v>30</v>
      </c>
      <c r="I690" s="19">
        <v>18000000</v>
      </c>
      <c r="J690" s="15">
        <v>600000</v>
      </c>
      <c r="K690" s="17">
        <v>30</v>
      </c>
      <c r="L690" s="17">
        <v>0</v>
      </c>
      <c r="M690" s="17" t="s">
        <v>128</v>
      </c>
      <c r="N690" s="17" t="s">
        <v>129</v>
      </c>
      <c r="O690" s="17" t="s">
        <v>648</v>
      </c>
      <c r="P690" s="17"/>
      <c r="Q690" s="17" t="s">
        <v>64</v>
      </c>
      <c r="R690" s="17" t="s">
        <v>132</v>
      </c>
      <c r="S690" s="17">
        <v>1</v>
      </c>
      <c r="T690">
        <v>388101</v>
      </c>
      <c r="U690" t="str">
        <f>IFERROR(VLOOKUP(B690,Listas!$A$21:$B$36,2,FALSE),"")</f>
        <v>08</v>
      </c>
      <c r="V690" s="17">
        <v>3</v>
      </c>
      <c r="W690" t="s">
        <v>658</v>
      </c>
      <c r="X690" s="17"/>
      <c r="Y690" s="20"/>
      <c r="Z690" s="21"/>
      <c r="AA690" s="14" t="s">
        <v>134</v>
      </c>
      <c r="AB690" s="20">
        <v>44617</v>
      </c>
      <c r="AC690" s="21">
        <v>20</v>
      </c>
      <c r="AD690" s="14">
        <v>44637</v>
      </c>
      <c r="AE690" s="20">
        <v>44641</v>
      </c>
      <c r="AF690" s="21">
        <v>15</v>
      </c>
      <c r="AG690" s="14">
        <v>44656</v>
      </c>
      <c r="AH690" s="20">
        <v>44662</v>
      </c>
      <c r="AI690" s="21">
        <v>10</v>
      </c>
      <c r="AJ690" s="14">
        <v>44672</v>
      </c>
      <c r="AK690" s="21">
        <v>10</v>
      </c>
      <c r="AL690" s="14">
        <v>44978</v>
      </c>
      <c r="AM690" s="14">
        <v>45038</v>
      </c>
      <c r="AN690" s="19"/>
      <c r="AO690" s="19"/>
      <c r="AP690" s="19"/>
      <c r="AQ690" s="19"/>
      <c r="AR690" s="19">
        <v>1800000</v>
      </c>
      <c r="AS690" s="19"/>
      <c r="AT690" s="19"/>
      <c r="AU690" s="19">
        <v>16200000</v>
      </c>
      <c r="AV690" s="19"/>
      <c r="AW690" s="19"/>
      <c r="AX690" s="19"/>
      <c r="AY690" s="19"/>
      <c r="AZ690" s="15">
        <f t="shared" si="47"/>
        <v>18000000</v>
      </c>
      <c r="BA690" s="15">
        <f t="shared" si="48"/>
        <v>18000000</v>
      </c>
      <c r="BB690" t="str">
        <f t="shared" si="49"/>
        <v>OK</v>
      </c>
      <c r="BC690">
        <f t="shared" si="50"/>
        <v>2</v>
      </c>
      <c r="BE690" s="17"/>
    </row>
    <row r="691" spans="1:57" hidden="1">
      <c r="A691" s="17"/>
      <c r="B691" s="17" t="s">
        <v>26</v>
      </c>
      <c r="C691" s="17" t="s">
        <v>659</v>
      </c>
      <c r="D691" s="17" t="s">
        <v>657</v>
      </c>
      <c r="E691" s="17" t="s">
        <v>5</v>
      </c>
      <c r="F691" s="17" t="s">
        <v>137</v>
      </c>
      <c r="G691">
        <v>3881</v>
      </c>
      <c r="H691">
        <v>35</v>
      </c>
      <c r="I691" s="19">
        <v>21013366</v>
      </c>
      <c r="J691" s="15">
        <v>600382</v>
      </c>
      <c r="K691" s="17">
        <v>35</v>
      </c>
      <c r="L691" s="17">
        <v>0</v>
      </c>
      <c r="M691" s="17" t="s">
        <v>128</v>
      </c>
      <c r="N691" s="17" t="s">
        <v>129</v>
      </c>
      <c r="O691" s="17" t="s">
        <v>648</v>
      </c>
      <c r="P691" s="17"/>
      <c r="Q691" s="17" t="s">
        <v>64</v>
      </c>
      <c r="R691" s="17" t="s">
        <v>132</v>
      </c>
      <c r="S691" s="17">
        <v>1</v>
      </c>
      <c r="T691">
        <v>388101</v>
      </c>
      <c r="U691" t="str">
        <f>IFERROR(VLOOKUP(B691,Listas!$A$21:$B$36,2,FALSE),"")</f>
        <v>08</v>
      </c>
      <c r="V691" s="17">
        <v>3</v>
      </c>
      <c r="W691" t="s">
        <v>658</v>
      </c>
      <c r="X691" s="17"/>
      <c r="Y691" s="20"/>
      <c r="Z691" s="21"/>
      <c r="AA691" s="14" t="s">
        <v>134</v>
      </c>
      <c r="AB691" s="20">
        <v>44617</v>
      </c>
      <c r="AC691" s="21">
        <v>20</v>
      </c>
      <c r="AD691" s="14">
        <v>44637</v>
      </c>
      <c r="AE691" s="20">
        <v>44641</v>
      </c>
      <c r="AF691" s="21">
        <v>15</v>
      </c>
      <c r="AG691" s="14">
        <v>44656</v>
      </c>
      <c r="AH691" s="20">
        <v>44662</v>
      </c>
      <c r="AI691" s="21">
        <v>10</v>
      </c>
      <c r="AJ691" s="14">
        <v>44672</v>
      </c>
      <c r="AK691" s="21">
        <v>10</v>
      </c>
      <c r="AL691" s="14">
        <v>44978</v>
      </c>
      <c r="AM691" s="14">
        <v>45038</v>
      </c>
      <c r="AN691" s="19"/>
      <c r="AO691" s="19"/>
      <c r="AP691" s="19"/>
      <c r="AQ691" s="19"/>
      <c r="AR691" s="19">
        <v>2101337</v>
      </c>
      <c r="AS691" s="19"/>
      <c r="AT691" s="19"/>
      <c r="AU691" s="19">
        <v>18912029</v>
      </c>
      <c r="AV691" s="19"/>
      <c r="AW691" s="19"/>
      <c r="AX691" s="19"/>
      <c r="AY691" s="19"/>
      <c r="AZ691" s="15">
        <f t="shared" si="47"/>
        <v>21013366</v>
      </c>
      <c r="BA691" s="15">
        <f t="shared" si="48"/>
        <v>21013366</v>
      </c>
      <c r="BB691" t="str">
        <f t="shared" si="49"/>
        <v>OK</v>
      </c>
      <c r="BC691">
        <f t="shared" si="50"/>
        <v>2</v>
      </c>
      <c r="BE691" s="17"/>
    </row>
    <row r="692" spans="1:57" hidden="1">
      <c r="A692" s="17"/>
      <c r="B692" s="17" t="s">
        <v>26</v>
      </c>
      <c r="C692" s="17" t="s">
        <v>660</v>
      </c>
      <c r="D692" s="17" t="s">
        <v>657</v>
      </c>
      <c r="E692" s="17" t="s">
        <v>5</v>
      </c>
      <c r="F692" s="17" t="s">
        <v>137</v>
      </c>
      <c r="G692">
        <v>3881</v>
      </c>
      <c r="H692">
        <v>32</v>
      </c>
      <c r="I692" s="19">
        <v>19200000</v>
      </c>
      <c r="J692" s="15">
        <v>600000</v>
      </c>
      <c r="K692" s="17">
        <v>32</v>
      </c>
      <c r="L692" s="17">
        <v>0</v>
      </c>
      <c r="M692" s="17" t="s">
        <v>128</v>
      </c>
      <c r="N692" s="17" t="s">
        <v>129</v>
      </c>
      <c r="O692" s="17" t="s">
        <v>648</v>
      </c>
      <c r="P692" s="17"/>
      <c r="Q692" s="17" t="s">
        <v>64</v>
      </c>
      <c r="R692" s="17" t="s">
        <v>132</v>
      </c>
      <c r="S692" s="17">
        <v>1</v>
      </c>
      <c r="T692">
        <v>388101</v>
      </c>
      <c r="U692" t="str">
        <f>IFERROR(VLOOKUP(B692,Listas!$A$21:$B$36,2,FALSE),"")</f>
        <v>08</v>
      </c>
      <c r="V692" s="17">
        <v>3</v>
      </c>
      <c r="W692" t="s">
        <v>658</v>
      </c>
      <c r="X692" s="17"/>
      <c r="Y692" s="20"/>
      <c r="Z692" s="21"/>
      <c r="AA692" s="14" t="s">
        <v>134</v>
      </c>
      <c r="AB692" s="20">
        <v>44617</v>
      </c>
      <c r="AC692" s="21">
        <v>20</v>
      </c>
      <c r="AD692" s="14">
        <v>44637</v>
      </c>
      <c r="AE692" s="20">
        <v>44641</v>
      </c>
      <c r="AF692" s="21">
        <v>15</v>
      </c>
      <c r="AG692" s="14">
        <v>44656</v>
      </c>
      <c r="AH692" s="20">
        <v>44662</v>
      </c>
      <c r="AI692" s="21">
        <v>10</v>
      </c>
      <c r="AJ692" s="14">
        <v>44672</v>
      </c>
      <c r="AK692" s="21">
        <v>10</v>
      </c>
      <c r="AL692" s="14">
        <v>44978</v>
      </c>
      <c r="AM692" s="14">
        <v>45038</v>
      </c>
      <c r="AN692" s="19"/>
      <c r="AO692" s="19"/>
      <c r="AP692" s="19"/>
      <c r="AQ692" s="19"/>
      <c r="AR692" s="19">
        <v>1920000</v>
      </c>
      <c r="AS692" s="19"/>
      <c r="AT692" s="19"/>
      <c r="AU692" s="19">
        <v>17280000</v>
      </c>
      <c r="AV692" s="19"/>
      <c r="AW692" s="19"/>
      <c r="AX692" s="19"/>
      <c r="AY692" s="19"/>
      <c r="AZ692" s="15">
        <f t="shared" si="47"/>
        <v>19200000</v>
      </c>
      <c r="BA692" s="15">
        <f t="shared" si="48"/>
        <v>19200000</v>
      </c>
      <c r="BB692" t="str">
        <f t="shared" si="49"/>
        <v>OK</v>
      </c>
      <c r="BC692">
        <f t="shared" si="50"/>
        <v>2</v>
      </c>
      <c r="BE692" s="17"/>
    </row>
    <row r="693" spans="1:57" hidden="1">
      <c r="A693" s="17"/>
      <c r="B693" s="17" t="s">
        <v>26</v>
      </c>
      <c r="C693" s="17" t="s">
        <v>170</v>
      </c>
      <c r="D693" s="17" t="s">
        <v>647</v>
      </c>
      <c r="E693" s="17" t="s">
        <v>140</v>
      </c>
      <c r="F693" s="17" t="s">
        <v>141</v>
      </c>
      <c r="G693">
        <v>3701</v>
      </c>
      <c r="H693">
        <v>3</v>
      </c>
      <c r="I693" s="19">
        <v>6264000</v>
      </c>
      <c r="J693" s="15">
        <v>2088000</v>
      </c>
      <c r="K693" s="17">
        <v>3</v>
      </c>
      <c r="L693" s="17">
        <v>0</v>
      </c>
      <c r="M693" s="17" t="s">
        <v>128</v>
      </c>
      <c r="N693" s="17" t="s">
        <v>142</v>
      </c>
      <c r="O693" s="17" t="s">
        <v>130</v>
      </c>
      <c r="P693" s="17" t="s">
        <v>661</v>
      </c>
      <c r="Q693" s="17" t="s">
        <v>63</v>
      </c>
      <c r="R693" s="17" t="s">
        <v>132</v>
      </c>
      <c r="S693" s="17">
        <v>1</v>
      </c>
      <c r="T693">
        <v>370101</v>
      </c>
      <c r="U693" t="str">
        <f>IFERROR(VLOOKUP(B693,Listas!$A$21:$B$36,2,FALSE),"")</f>
        <v>08</v>
      </c>
      <c r="V693" s="17">
        <v>1</v>
      </c>
      <c r="W693" t="s">
        <v>662</v>
      </c>
      <c r="X693" s="17"/>
      <c r="Y693" s="20"/>
      <c r="Z693" s="21"/>
      <c r="AA693" s="14" t="s">
        <v>134</v>
      </c>
      <c r="AB693" s="20">
        <v>44661</v>
      </c>
      <c r="AC693" s="21">
        <v>15</v>
      </c>
      <c r="AD693" s="14">
        <v>44676</v>
      </c>
      <c r="AE693" s="20">
        <v>44679</v>
      </c>
      <c r="AF693" s="21">
        <v>15</v>
      </c>
      <c r="AG693" s="14">
        <v>44694</v>
      </c>
      <c r="AH693" s="20">
        <v>44706</v>
      </c>
      <c r="AI693" s="21">
        <v>10</v>
      </c>
      <c r="AJ693" s="14">
        <v>44716</v>
      </c>
      <c r="AK693" s="21">
        <v>6</v>
      </c>
      <c r="AL693" s="14">
        <v>44899</v>
      </c>
      <c r="AM693" s="14">
        <v>44959</v>
      </c>
      <c r="AN693" s="19"/>
      <c r="AO693" s="19"/>
      <c r="AP693" s="19"/>
      <c r="AQ693" s="19"/>
      <c r="AR693" s="19"/>
      <c r="AS693" s="19">
        <v>6264000</v>
      </c>
      <c r="AT693" s="19"/>
      <c r="AU693" s="19"/>
      <c r="AV693" s="19"/>
      <c r="AW693" s="19"/>
      <c r="AX693" s="19"/>
      <c r="AY693" s="19"/>
      <c r="AZ693" s="15">
        <f t="shared" si="47"/>
        <v>6264000</v>
      </c>
      <c r="BA693" s="15">
        <f t="shared" si="48"/>
        <v>6264000</v>
      </c>
      <c r="BB693" t="str">
        <f t="shared" si="49"/>
        <v>OK</v>
      </c>
      <c r="BC693">
        <f t="shared" si="50"/>
        <v>1</v>
      </c>
      <c r="BE693" s="17"/>
    </row>
    <row r="694" spans="1:57" hidden="1">
      <c r="A694" s="17"/>
      <c r="B694" s="17" t="s">
        <v>26</v>
      </c>
      <c r="C694" s="17" t="s">
        <v>170</v>
      </c>
      <c r="D694" s="17" t="s">
        <v>652</v>
      </c>
      <c r="E694" s="17" t="s">
        <v>140</v>
      </c>
      <c r="F694" s="17" t="s">
        <v>141</v>
      </c>
      <c r="G694">
        <v>3701</v>
      </c>
      <c r="H694">
        <v>3</v>
      </c>
      <c r="I694" s="19">
        <v>6264000</v>
      </c>
      <c r="J694" s="15">
        <v>2088000</v>
      </c>
      <c r="K694" s="17">
        <v>3</v>
      </c>
      <c r="L694" s="17">
        <v>0</v>
      </c>
      <c r="M694" s="17" t="s">
        <v>128</v>
      </c>
      <c r="N694" s="17" t="s">
        <v>142</v>
      </c>
      <c r="O694" s="17" t="s">
        <v>130</v>
      </c>
      <c r="P694" s="17" t="s">
        <v>661</v>
      </c>
      <c r="Q694" s="17" t="s">
        <v>63</v>
      </c>
      <c r="R694" s="17" t="s">
        <v>132</v>
      </c>
      <c r="S694" s="17">
        <v>1</v>
      </c>
      <c r="T694">
        <v>370101</v>
      </c>
      <c r="U694" t="str">
        <f>IFERROR(VLOOKUP(B694,Listas!$A$21:$B$36,2,FALSE),"")</f>
        <v>08</v>
      </c>
      <c r="V694" s="17">
        <v>1</v>
      </c>
      <c r="W694" t="s">
        <v>662</v>
      </c>
      <c r="X694" s="17"/>
      <c r="Y694" s="20"/>
      <c r="Z694" s="21"/>
      <c r="AA694" s="14" t="s">
        <v>134</v>
      </c>
      <c r="AB694" s="20">
        <v>44661</v>
      </c>
      <c r="AC694" s="21">
        <v>15</v>
      </c>
      <c r="AD694" s="14">
        <v>44676</v>
      </c>
      <c r="AE694" s="20">
        <v>44679</v>
      </c>
      <c r="AF694" s="21">
        <v>15</v>
      </c>
      <c r="AG694" s="14">
        <v>44694</v>
      </c>
      <c r="AH694" s="20">
        <v>44706</v>
      </c>
      <c r="AI694" s="21">
        <v>10</v>
      </c>
      <c r="AJ694" s="14">
        <v>44716</v>
      </c>
      <c r="AK694" s="21">
        <v>6</v>
      </c>
      <c r="AL694" s="14">
        <v>44899</v>
      </c>
      <c r="AM694" s="14">
        <v>44959</v>
      </c>
      <c r="AN694" s="19"/>
      <c r="AO694" s="19"/>
      <c r="AP694" s="19"/>
      <c r="AQ694" s="19"/>
      <c r="AR694" s="19"/>
      <c r="AS694" s="19">
        <v>6264000</v>
      </c>
      <c r="AT694" s="19"/>
      <c r="AU694" s="19"/>
      <c r="AV694" s="19"/>
      <c r="AW694" s="19"/>
      <c r="AX694" s="19"/>
      <c r="AY694" s="19"/>
      <c r="AZ694" s="15">
        <f t="shared" si="47"/>
        <v>6264000</v>
      </c>
      <c r="BA694" s="15">
        <f t="shared" si="48"/>
        <v>6264000</v>
      </c>
      <c r="BB694" t="str">
        <f t="shared" si="49"/>
        <v>OK</v>
      </c>
      <c r="BC694">
        <f t="shared" si="50"/>
        <v>1</v>
      </c>
      <c r="BE694" s="17"/>
    </row>
    <row r="695" spans="1:57" hidden="1">
      <c r="A695" s="17"/>
      <c r="B695" s="17" t="s">
        <v>26</v>
      </c>
      <c r="C695" s="17" t="s">
        <v>170</v>
      </c>
      <c r="D695" s="17" t="s">
        <v>657</v>
      </c>
      <c r="E695" s="17" t="s">
        <v>140</v>
      </c>
      <c r="F695" s="17" t="s">
        <v>141</v>
      </c>
      <c r="G695">
        <v>3701</v>
      </c>
      <c r="H695">
        <v>4</v>
      </c>
      <c r="I695" s="19">
        <v>8352000</v>
      </c>
      <c r="J695" s="15">
        <v>2088000</v>
      </c>
      <c r="K695" s="17">
        <v>4</v>
      </c>
      <c r="L695" s="17">
        <v>0</v>
      </c>
      <c r="M695" s="17" t="s">
        <v>128</v>
      </c>
      <c r="N695" s="17" t="s">
        <v>142</v>
      </c>
      <c r="O695" s="17" t="s">
        <v>130</v>
      </c>
      <c r="P695" s="17" t="s">
        <v>661</v>
      </c>
      <c r="Q695" s="17" t="s">
        <v>63</v>
      </c>
      <c r="R695" s="17" t="s">
        <v>132</v>
      </c>
      <c r="S695" s="17">
        <v>1</v>
      </c>
      <c r="T695">
        <v>370101</v>
      </c>
      <c r="U695" t="str">
        <f>IFERROR(VLOOKUP(B695,Listas!$A$21:$B$36,2,FALSE),"")</f>
        <v>08</v>
      </c>
      <c r="V695" s="17">
        <v>1</v>
      </c>
      <c r="W695" t="s">
        <v>662</v>
      </c>
      <c r="X695" s="17"/>
      <c r="Y695" s="20"/>
      <c r="Z695" s="21"/>
      <c r="AA695" s="14" t="s">
        <v>134</v>
      </c>
      <c r="AB695" s="20">
        <v>44661</v>
      </c>
      <c r="AC695" s="21">
        <v>15</v>
      </c>
      <c r="AD695" s="14">
        <v>44676</v>
      </c>
      <c r="AE695" s="20">
        <v>44679</v>
      </c>
      <c r="AF695" s="21">
        <v>15</v>
      </c>
      <c r="AG695" s="14">
        <v>44694</v>
      </c>
      <c r="AH695" s="20">
        <v>44706</v>
      </c>
      <c r="AI695" s="21">
        <v>10</v>
      </c>
      <c r="AJ695" s="14">
        <v>44716</v>
      </c>
      <c r="AK695" s="21">
        <v>6</v>
      </c>
      <c r="AL695" s="14">
        <v>44899</v>
      </c>
      <c r="AM695" s="14">
        <v>44959</v>
      </c>
      <c r="AN695" s="19"/>
      <c r="AO695" s="19"/>
      <c r="AP695" s="19"/>
      <c r="AQ695" s="19"/>
      <c r="AR695" s="19"/>
      <c r="AS695" s="19">
        <v>8352000</v>
      </c>
      <c r="AT695" s="19"/>
      <c r="AU695" s="19"/>
      <c r="AV695" s="19"/>
      <c r="AW695" s="19"/>
      <c r="AX695" s="19"/>
      <c r="AY695" s="19"/>
      <c r="AZ695" s="15">
        <f t="shared" si="47"/>
        <v>8352000</v>
      </c>
      <c r="BA695" s="15">
        <f t="shared" si="48"/>
        <v>8352000</v>
      </c>
      <c r="BB695" t="str">
        <f t="shared" si="49"/>
        <v>OK</v>
      </c>
      <c r="BC695">
        <f t="shared" si="50"/>
        <v>1</v>
      </c>
      <c r="BE695" s="17"/>
    </row>
    <row r="696" spans="1:57" hidden="1">
      <c r="A696" s="17"/>
      <c r="B696" s="17" t="s">
        <v>26</v>
      </c>
      <c r="C696" s="17" t="s">
        <v>663</v>
      </c>
      <c r="D696" s="17" t="s">
        <v>657</v>
      </c>
      <c r="E696" s="17" t="s">
        <v>6</v>
      </c>
      <c r="F696" s="17" t="s">
        <v>150</v>
      </c>
      <c r="G696">
        <v>7233</v>
      </c>
      <c r="H696">
        <v>1</v>
      </c>
      <c r="I696" s="19">
        <v>35700000</v>
      </c>
      <c r="J696" s="15">
        <v>35700000</v>
      </c>
      <c r="K696" s="17">
        <v>1</v>
      </c>
      <c r="L696" s="17">
        <v>0</v>
      </c>
      <c r="M696" s="17" t="s">
        <v>151</v>
      </c>
      <c r="N696" s="17" t="s">
        <v>152</v>
      </c>
      <c r="O696" s="17" t="s">
        <v>130</v>
      </c>
      <c r="P696" s="17" t="s">
        <v>664</v>
      </c>
      <c r="Q696" s="17" t="s">
        <v>64</v>
      </c>
      <c r="R696" s="17" t="s">
        <v>132</v>
      </c>
      <c r="S696" s="17">
        <v>1</v>
      </c>
      <c r="T696">
        <v>723301</v>
      </c>
      <c r="U696" t="str">
        <f>IFERROR(VLOOKUP(B696,Listas!$A$21:$B$36,2,FALSE),"")</f>
        <v>08</v>
      </c>
      <c r="V696" s="17">
        <v>1</v>
      </c>
      <c r="W696" t="s">
        <v>665</v>
      </c>
      <c r="X696" s="17"/>
      <c r="Y696" s="20"/>
      <c r="Z696" s="21"/>
      <c r="AA696" s="14" t="s">
        <v>134</v>
      </c>
      <c r="AB696" s="20">
        <v>44641</v>
      </c>
      <c r="AC696" s="21">
        <v>15</v>
      </c>
      <c r="AD696" s="14">
        <v>44656</v>
      </c>
      <c r="AE696" s="20">
        <v>44658</v>
      </c>
      <c r="AF696" s="21">
        <v>15</v>
      </c>
      <c r="AG696" s="14">
        <v>44673</v>
      </c>
      <c r="AH696" s="20">
        <v>44679</v>
      </c>
      <c r="AI696" s="21">
        <v>10</v>
      </c>
      <c r="AJ696" s="14">
        <v>44689</v>
      </c>
      <c r="AK696" s="21">
        <v>11</v>
      </c>
      <c r="AL696" s="14">
        <v>45024</v>
      </c>
      <c r="AM696" s="14">
        <v>45084</v>
      </c>
      <c r="AN696" s="19"/>
      <c r="AO696" s="19"/>
      <c r="AP696" s="19"/>
      <c r="AQ696" s="19"/>
      <c r="AR696" s="19">
        <v>3570000</v>
      </c>
      <c r="AS696" s="19"/>
      <c r="AT696" s="19"/>
      <c r="AU696" s="19">
        <v>32130000</v>
      </c>
      <c r="AV696" s="19"/>
      <c r="AW696" s="19"/>
      <c r="AX696" s="19"/>
      <c r="AY696" s="19"/>
      <c r="AZ696" s="15">
        <f t="shared" si="47"/>
        <v>35700000</v>
      </c>
      <c r="BA696" s="15">
        <f t="shared" si="48"/>
        <v>35700000</v>
      </c>
      <c r="BB696" t="str">
        <f t="shared" si="49"/>
        <v>OK</v>
      </c>
      <c r="BC696">
        <f t="shared" si="50"/>
        <v>2</v>
      </c>
      <c r="BE696" s="17"/>
    </row>
    <row r="697" spans="1:57" hidden="1">
      <c r="A697" s="17"/>
      <c r="B697" s="17" t="s">
        <v>26</v>
      </c>
      <c r="C697" s="17" t="s">
        <v>666</v>
      </c>
      <c r="D697" s="17" t="s">
        <v>667</v>
      </c>
      <c r="E697" s="17" t="s">
        <v>7</v>
      </c>
      <c r="F697" s="17" t="s">
        <v>299</v>
      </c>
      <c r="G697">
        <v>8913</v>
      </c>
      <c r="H697">
        <v>20</v>
      </c>
      <c r="I697" s="19">
        <v>12720000</v>
      </c>
      <c r="J697" s="15">
        <v>636000</v>
      </c>
      <c r="K697" s="17">
        <v>0</v>
      </c>
      <c r="L697" s="17">
        <v>20</v>
      </c>
      <c r="M697" s="17" t="s">
        <v>151</v>
      </c>
      <c r="N697" s="17" t="s">
        <v>157</v>
      </c>
      <c r="O697" s="17" t="s">
        <v>130</v>
      </c>
      <c r="P697" s="17" t="s">
        <v>668</v>
      </c>
      <c r="Q697" s="17" t="s">
        <v>66</v>
      </c>
      <c r="R697" s="17" t="s">
        <v>132</v>
      </c>
      <c r="S697" s="17">
        <v>1</v>
      </c>
      <c r="T697">
        <v>891301</v>
      </c>
      <c r="U697" t="str">
        <f>IFERROR(VLOOKUP(B697,Listas!$A$21:$B$36,2,FALSE),"")</f>
        <v>08</v>
      </c>
      <c r="V697" s="17">
        <v>1</v>
      </c>
      <c r="W697" t="s">
        <v>669</v>
      </c>
      <c r="X697" s="17"/>
      <c r="Y697" s="20">
        <v>44635</v>
      </c>
      <c r="Z697" s="21">
        <v>21</v>
      </c>
      <c r="AA697" s="14">
        <v>44656</v>
      </c>
      <c r="AB697" s="20">
        <v>44582</v>
      </c>
      <c r="AC697" s="21">
        <v>20</v>
      </c>
      <c r="AD697" s="14">
        <v>44602</v>
      </c>
      <c r="AE697" s="20">
        <v>44606</v>
      </c>
      <c r="AF697" s="21">
        <v>20</v>
      </c>
      <c r="AG697" s="14">
        <v>44626</v>
      </c>
      <c r="AH697" s="20">
        <v>44631</v>
      </c>
      <c r="AI697" s="21">
        <v>10</v>
      </c>
      <c r="AJ697" s="14">
        <v>44641</v>
      </c>
      <c r="AK697" s="21">
        <v>8</v>
      </c>
      <c r="AL697" s="14">
        <v>44886</v>
      </c>
      <c r="AM697" s="14">
        <v>44946</v>
      </c>
      <c r="AN697" s="19"/>
      <c r="AO697" s="19"/>
      <c r="AP697" s="19"/>
      <c r="AQ697" s="19">
        <v>1272000</v>
      </c>
      <c r="AR697" s="19"/>
      <c r="AS697" s="19"/>
      <c r="AT697" s="19">
        <v>11448000</v>
      </c>
      <c r="AU697" s="19"/>
      <c r="AV697" s="19"/>
      <c r="AW697" s="19"/>
      <c r="AX697" s="19"/>
      <c r="AY697" s="19"/>
      <c r="AZ697" s="15">
        <f t="shared" si="47"/>
        <v>12720000</v>
      </c>
      <c r="BA697" s="15">
        <f t="shared" si="48"/>
        <v>12720000</v>
      </c>
      <c r="BB697" t="str">
        <f t="shared" si="49"/>
        <v>OK</v>
      </c>
      <c r="BC697">
        <f t="shared" si="50"/>
        <v>2</v>
      </c>
      <c r="BE697" s="17"/>
    </row>
    <row r="698" spans="1:57" hidden="1">
      <c r="A698" s="17"/>
      <c r="B698" s="17" t="s">
        <v>26</v>
      </c>
      <c r="C698" s="17" t="s">
        <v>650</v>
      </c>
      <c r="D698" s="17" t="s">
        <v>667</v>
      </c>
      <c r="E698" s="17" t="s">
        <v>7</v>
      </c>
      <c r="F698" s="17" t="s">
        <v>299</v>
      </c>
      <c r="G698">
        <v>8913</v>
      </c>
      <c r="H698">
        <v>25</v>
      </c>
      <c r="I698" s="19">
        <v>15900000</v>
      </c>
      <c r="J698" s="15">
        <v>636000</v>
      </c>
      <c r="K698" s="17">
        <v>0</v>
      </c>
      <c r="L698" s="17">
        <v>25</v>
      </c>
      <c r="M698" s="17" t="s">
        <v>151</v>
      </c>
      <c r="N698" s="17" t="s">
        <v>157</v>
      </c>
      <c r="O698" s="17" t="s">
        <v>130</v>
      </c>
      <c r="P698" s="17" t="s">
        <v>668</v>
      </c>
      <c r="Q698" s="17" t="s">
        <v>66</v>
      </c>
      <c r="R698" s="17" t="s">
        <v>132</v>
      </c>
      <c r="S698" s="17">
        <v>1</v>
      </c>
      <c r="T698">
        <v>891301</v>
      </c>
      <c r="U698" t="str">
        <f>IFERROR(VLOOKUP(B698,Listas!$A$21:$B$36,2,FALSE),"")</f>
        <v>08</v>
      </c>
      <c r="V698" s="17">
        <v>1</v>
      </c>
      <c r="W698" t="s">
        <v>669</v>
      </c>
      <c r="X698" s="17"/>
      <c r="Y698" s="20">
        <v>44635</v>
      </c>
      <c r="Z698" s="21">
        <v>21</v>
      </c>
      <c r="AA698" s="14">
        <v>44656</v>
      </c>
      <c r="AB698" s="20">
        <v>44582</v>
      </c>
      <c r="AC698" s="21">
        <v>20</v>
      </c>
      <c r="AD698" s="14">
        <v>44602</v>
      </c>
      <c r="AE698" s="20">
        <v>44606</v>
      </c>
      <c r="AF698" s="21">
        <v>20</v>
      </c>
      <c r="AG698" s="14">
        <v>44626</v>
      </c>
      <c r="AH698" s="20">
        <v>44631</v>
      </c>
      <c r="AI698" s="21">
        <v>10</v>
      </c>
      <c r="AJ698" s="14">
        <v>44641</v>
      </c>
      <c r="AK698" s="21">
        <v>8</v>
      </c>
      <c r="AL698" s="14">
        <v>44886</v>
      </c>
      <c r="AM698" s="14">
        <v>44946</v>
      </c>
      <c r="AN698" s="19"/>
      <c r="AO698" s="19"/>
      <c r="AP698" s="19"/>
      <c r="AQ698" s="19">
        <v>1590000</v>
      </c>
      <c r="AR698" s="19"/>
      <c r="AS698" s="19"/>
      <c r="AT698" s="19">
        <v>14310000</v>
      </c>
      <c r="AU698" s="19"/>
      <c r="AV698" s="19"/>
      <c r="AW698" s="19"/>
      <c r="AX698" s="19"/>
      <c r="AY698" s="19"/>
      <c r="AZ698" s="15">
        <f t="shared" si="47"/>
        <v>15900000</v>
      </c>
      <c r="BA698" s="15">
        <f t="shared" si="48"/>
        <v>15900000</v>
      </c>
      <c r="BB698" t="str">
        <f t="shared" si="49"/>
        <v>OK</v>
      </c>
      <c r="BC698">
        <f t="shared" si="50"/>
        <v>2</v>
      </c>
      <c r="BE698" s="17"/>
    </row>
    <row r="699" spans="1:57" hidden="1">
      <c r="A699" s="17"/>
      <c r="B699" s="17" t="s">
        <v>26</v>
      </c>
      <c r="C699" s="17" t="s">
        <v>670</v>
      </c>
      <c r="D699" s="17" t="s">
        <v>667</v>
      </c>
      <c r="E699" s="17" t="s">
        <v>7</v>
      </c>
      <c r="F699" s="17" t="s">
        <v>299</v>
      </c>
      <c r="G699">
        <v>8913</v>
      </c>
      <c r="H699">
        <v>20</v>
      </c>
      <c r="I699" s="19">
        <v>12720000</v>
      </c>
      <c r="J699" s="15">
        <v>636000</v>
      </c>
      <c r="K699" s="17">
        <v>0</v>
      </c>
      <c r="L699" s="17">
        <v>20</v>
      </c>
      <c r="M699" s="17" t="s">
        <v>151</v>
      </c>
      <c r="N699" s="17" t="s">
        <v>157</v>
      </c>
      <c r="O699" s="17" t="s">
        <v>130</v>
      </c>
      <c r="P699" s="17" t="s">
        <v>668</v>
      </c>
      <c r="Q699" s="17" t="s">
        <v>66</v>
      </c>
      <c r="R699" s="17" t="s">
        <v>132</v>
      </c>
      <c r="S699" s="17">
        <v>1</v>
      </c>
      <c r="T699">
        <v>891301</v>
      </c>
      <c r="U699" t="str">
        <f>IFERROR(VLOOKUP(B699,Listas!$A$21:$B$36,2,FALSE),"")</f>
        <v>08</v>
      </c>
      <c r="V699" s="17">
        <v>1</v>
      </c>
      <c r="W699" t="s">
        <v>669</v>
      </c>
      <c r="X699" s="17"/>
      <c r="Y699" s="20">
        <v>44635</v>
      </c>
      <c r="Z699" s="21">
        <v>21</v>
      </c>
      <c r="AA699" s="14">
        <v>44656</v>
      </c>
      <c r="AB699" s="20">
        <v>44582</v>
      </c>
      <c r="AC699" s="21">
        <v>20</v>
      </c>
      <c r="AD699" s="14">
        <v>44602</v>
      </c>
      <c r="AE699" s="20">
        <v>44606</v>
      </c>
      <c r="AF699" s="21">
        <v>20</v>
      </c>
      <c r="AG699" s="14">
        <v>44626</v>
      </c>
      <c r="AH699" s="20">
        <v>44631</v>
      </c>
      <c r="AI699" s="21">
        <v>10</v>
      </c>
      <c r="AJ699" s="14">
        <v>44641</v>
      </c>
      <c r="AK699" s="21">
        <v>8</v>
      </c>
      <c r="AL699" s="14">
        <v>44886</v>
      </c>
      <c r="AM699" s="14">
        <v>44946</v>
      </c>
      <c r="AN699" s="19"/>
      <c r="AO699" s="19"/>
      <c r="AP699" s="19"/>
      <c r="AQ699" s="19">
        <v>1272000</v>
      </c>
      <c r="AR699" s="19"/>
      <c r="AS699" s="19"/>
      <c r="AT699" s="19">
        <v>11448000</v>
      </c>
      <c r="AU699" s="19"/>
      <c r="AV699" s="19"/>
      <c r="AW699" s="19"/>
      <c r="AX699" s="19"/>
      <c r="AY699" s="19"/>
      <c r="AZ699" s="15">
        <f t="shared" si="47"/>
        <v>12720000</v>
      </c>
      <c r="BA699" s="15">
        <f t="shared" si="48"/>
        <v>12720000</v>
      </c>
      <c r="BB699" t="str">
        <f t="shared" si="49"/>
        <v>OK</v>
      </c>
      <c r="BC699">
        <f t="shared" si="50"/>
        <v>2</v>
      </c>
      <c r="BE699" s="17"/>
    </row>
    <row r="700" spans="1:57" hidden="1">
      <c r="A700" s="17"/>
      <c r="B700" s="17" t="s">
        <v>26</v>
      </c>
      <c r="C700" s="17" t="s">
        <v>671</v>
      </c>
      <c r="D700" s="17" t="s">
        <v>667</v>
      </c>
      <c r="E700" s="17" t="s">
        <v>7</v>
      </c>
      <c r="F700" s="17" t="s">
        <v>299</v>
      </c>
      <c r="G700">
        <v>8913</v>
      </c>
      <c r="H700">
        <v>25</v>
      </c>
      <c r="I700" s="19">
        <v>15900000</v>
      </c>
      <c r="J700" s="15">
        <v>636000</v>
      </c>
      <c r="K700" s="17">
        <v>0</v>
      </c>
      <c r="L700" s="17">
        <v>25</v>
      </c>
      <c r="M700" s="17" t="s">
        <v>151</v>
      </c>
      <c r="N700" s="17" t="s">
        <v>157</v>
      </c>
      <c r="O700" s="17" t="s">
        <v>130</v>
      </c>
      <c r="P700" s="17" t="s">
        <v>668</v>
      </c>
      <c r="Q700" s="17" t="s">
        <v>66</v>
      </c>
      <c r="R700" s="17" t="s">
        <v>132</v>
      </c>
      <c r="S700" s="17">
        <v>1</v>
      </c>
      <c r="T700">
        <v>891301</v>
      </c>
      <c r="U700" t="str">
        <f>IFERROR(VLOOKUP(B700,Listas!$A$21:$B$36,2,FALSE),"")</f>
        <v>08</v>
      </c>
      <c r="V700" s="17">
        <v>1</v>
      </c>
      <c r="W700" t="s">
        <v>669</v>
      </c>
      <c r="X700" s="17"/>
      <c r="Y700" s="20">
        <v>44635</v>
      </c>
      <c r="Z700" s="21">
        <v>21</v>
      </c>
      <c r="AA700" s="14">
        <v>44656</v>
      </c>
      <c r="AB700" s="20">
        <v>44582</v>
      </c>
      <c r="AC700" s="21">
        <v>20</v>
      </c>
      <c r="AD700" s="14">
        <v>44602</v>
      </c>
      <c r="AE700" s="20">
        <v>44606</v>
      </c>
      <c r="AF700" s="21">
        <v>20</v>
      </c>
      <c r="AG700" s="14">
        <v>44626</v>
      </c>
      <c r="AH700" s="20">
        <v>44631</v>
      </c>
      <c r="AI700" s="21">
        <v>10</v>
      </c>
      <c r="AJ700" s="14">
        <v>44641</v>
      </c>
      <c r="AK700" s="21">
        <v>8</v>
      </c>
      <c r="AL700" s="14">
        <v>44886</v>
      </c>
      <c r="AM700" s="14">
        <v>44946</v>
      </c>
      <c r="AN700" s="19"/>
      <c r="AO700" s="19"/>
      <c r="AP700" s="19"/>
      <c r="AQ700" s="19">
        <v>1590000</v>
      </c>
      <c r="AR700" s="19"/>
      <c r="AS700" s="19"/>
      <c r="AT700" s="19">
        <v>14310000</v>
      </c>
      <c r="AU700" s="19"/>
      <c r="AV700" s="19"/>
      <c r="AW700" s="19"/>
      <c r="AX700" s="19"/>
      <c r="AY700" s="19"/>
      <c r="AZ700" s="15">
        <f t="shared" si="47"/>
        <v>15900000</v>
      </c>
      <c r="BA700" s="15">
        <f t="shared" si="48"/>
        <v>15900000</v>
      </c>
      <c r="BB700" t="str">
        <f t="shared" si="49"/>
        <v>OK</v>
      </c>
      <c r="BC700">
        <f t="shared" si="50"/>
        <v>2</v>
      </c>
      <c r="BE700" s="17"/>
    </row>
    <row r="701" spans="1:57" hidden="1">
      <c r="A701" s="17"/>
      <c r="B701" s="17" t="s">
        <v>26</v>
      </c>
      <c r="C701" s="17" t="s">
        <v>672</v>
      </c>
      <c r="D701" s="17" t="s">
        <v>673</v>
      </c>
      <c r="E701" s="17" t="s">
        <v>8</v>
      </c>
      <c r="F701" s="17" t="s">
        <v>156</v>
      </c>
      <c r="G701">
        <v>4883</v>
      </c>
      <c r="H701">
        <v>16</v>
      </c>
      <c r="I701" s="19">
        <v>15200000</v>
      </c>
      <c r="J701" s="15">
        <v>950000</v>
      </c>
      <c r="K701" s="17">
        <v>16</v>
      </c>
      <c r="L701" s="17">
        <v>0</v>
      </c>
      <c r="M701" s="17" t="s">
        <v>151</v>
      </c>
      <c r="N701" s="17" t="s">
        <v>157</v>
      </c>
      <c r="O701" s="17" t="s">
        <v>130</v>
      </c>
      <c r="P701" s="17" t="s">
        <v>674</v>
      </c>
      <c r="Q701" s="17" t="s">
        <v>65</v>
      </c>
      <c r="R701" s="17" t="s">
        <v>132</v>
      </c>
      <c r="S701" s="17">
        <v>3</v>
      </c>
      <c r="T701">
        <v>488303</v>
      </c>
      <c r="U701" t="str">
        <f>IFERROR(VLOOKUP(B701,Listas!$A$21:$B$36,2,FALSE),"")</f>
        <v>08</v>
      </c>
      <c r="V701" s="17">
        <v>1</v>
      </c>
      <c r="W701" t="s">
        <v>675</v>
      </c>
      <c r="X701" s="17"/>
      <c r="Y701" s="20"/>
      <c r="Z701" s="21"/>
      <c r="AA701" s="14" t="s">
        <v>134</v>
      </c>
      <c r="AB701" s="20">
        <v>44699</v>
      </c>
      <c r="AC701" s="21">
        <v>15</v>
      </c>
      <c r="AD701" s="14">
        <v>44714</v>
      </c>
      <c r="AE701" s="20">
        <v>44718</v>
      </c>
      <c r="AF701" s="21">
        <v>15</v>
      </c>
      <c r="AG701" s="14">
        <v>44733</v>
      </c>
      <c r="AH701" s="20">
        <v>44736</v>
      </c>
      <c r="AI701" s="21">
        <v>10</v>
      </c>
      <c r="AJ701" s="14">
        <v>44746</v>
      </c>
      <c r="AK701" s="21">
        <v>8</v>
      </c>
      <c r="AL701" s="14">
        <v>44989</v>
      </c>
      <c r="AM701" s="14">
        <v>45049</v>
      </c>
      <c r="AN701" s="19"/>
      <c r="AO701" s="19"/>
      <c r="AP701" s="19"/>
      <c r="AQ701" s="19"/>
      <c r="AR701" s="19"/>
      <c r="AS701" s="19"/>
      <c r="AT701" s="19">
        <v>1520000</v>
      </c>
      <c r="AU701" s="19"/>
      <c r="AV701" s="19"/>
      <c r="AW701" s="19">
        <v>13680000</v>
      </c>
      <c r="AX701" s="19"/>
      <c r="AY701" s="19"/>
      <c r="AZ701" s="15">
        <f t="shared" si="47"/>
        <v>15200000</v>
      </c>
      <c r="BA701" s="15">
        <f t="shared" si="48"/>
        <v>15200000</v>
      </c>
      <c r="BB701" t="str">
        <f t="shared" si="49"/>
        <v>OK</v>
      </c>
      <c r="BC701">
        <f t="shared" si="50"/>
        <v>2</v>
      </c>
      <c r="BE701" s="17"/>
    </row>
    <row r="702" spans="1:57" hidden="1">
      <c r="A702" s="17"/>
      <c r="B702" s="17" t="s">
        <v>26</v>
      </c>
      <c r="C702" s="17" t="s">
        <v>676</v>
      </c>
      <c r="D702" s="17" t="s">
        <v>673</v>
      </c>
      <c r="E702" s="17" t="s">
        <v>8</v>
      </c>
      <c r="F702" s="17" t="s">
        <v>156</v>
      </c>
      <c r="G702">
        <v>4883</v>
      </c>
      <c r="H702">
        <v>16</v>
      </c>
      <c r="I702" s="19">
        <v>15200000</v>
      </c>
      <c r="J702" s="15">
        <v>950000</v>
      </c>
      <c r="K702" s="17">
        <v>16</v>
      </c>
      <c r="L702" s="17">
        <v>0</v>
      </c>
      <c r="M702" s="17" t="s">
        <v>151</v>
      </c>
      <c r="N702" s="17" t="s">
        <v>157</v>
      </c>
      <c r="O702" s="17" t="s">
        <v>130</v>
      </c>
      <c r="P702" s="17" t="s">
        <v>674</v>
      </c>
      <c r="Q702" s="17" t="s">
        <v>65</v>
      </c>
      <c r="R702" s="17" t="s">
        <v>132</v>
      </c>
      <c r="S702" s="17">
        <v>3</v>
      </c>
      <c r="T702">
        <v>488303</v>
      </c>
      <c r="U702" t="str">
        <f>IFERROR(VLOOKUP(B702,Listas!$A$21:$B$36,2,FALSE),"")</f>
        <v>08</v>
      </c>
      <c r="V702" s="17">
        <v>1</v>
      </c>
      <c r="W702" t="s">
        <v>675</v>
      </c>
      <c r="X702" s="17"/>
      <c r="Y702" s="20"/>
      <c r="Z702" s="21"/>
      <c r="AA702" s="14" t="s">
        <v>134</v>
      </c>
      <c r="AB702" s="20">
        <v>44699</v>
      </c>
      <c r="AC702" s="21">
        <v>15</v>
      </c>
      <c r="AD702" s="14">
        <v>44714</v>
      </c>
      <c r="AE702" s="20">
        <v>44718</v>
      </c>
      <c r="AF702" s="21">
        <v>15</v>
      </c>
      <c r="AG702" s="14">
        <v>44733</v>
      </c>
      <c r="AH702" s="20">
        <v>44736</v>
      </c>
      <c r="AI702" s="21">
        <v>10</v>
      </c>
      <c r="AJ702" s="14">
        <v>44746</v>
      </c>
      <c r="AK702" s="21">
        <v>8</v>
      </c>
      <c r="AL702" s="14">
        <v>44989</v>
      </c>
      <c r="AM702" s="14">
        <v>45049</v>
      </c>
      <c r="AN702" s="19"/>
      <c r="AO702" s="19"/>
      <c r="AP702" s="19"/>
      <c r="AQ702" s="19"/>
      <c r="AR702" s="19"/>
      <c r="AS702" s="19"/>
      <c r="AT702" s="19">
        <v>1520000</v>
      </c>
      <c r="AU702" s="19"/>
      <c r="AV702" s="19"/>
      <c r="AW702" s="19">
        <v>13680000</v>
      </c>
      <c r="AX702" s="19"/>
      <c r="AY702" s="19"/>
      <c r="AZ702" s="15">
        <f t="shared" si="47"/>
        <v>15200000</v>
      </c>
      <c r="BA702" s="15">
        <f t="shared" si="48"/>
        <v>15200000</v>
      </c>
      <c r="BB702" t="str">
        <f t="shared" si="49"/>
        <v>OK</v>
      </c>
      <c r="BC702">
        <f t="shared" si="50"/>
        <v>2</v>
      </c>
      <c r="BE702" s="17"/>
    </row>
    <row r="703" spans="1:57" hidden="1">
      <c r="A703" s="17"/>
      <c r="B703" s="17" t="s">
        <v>26</v>
      </c>
      <c r="C703" s="17" t="s">
        <v>671</v>
      </c>
      <c r="D703" s="17" t="s">
        <v>673</v>
      </c>
      <c r="E703" s="17" t="s">
        <v>8</v>
      </c>
      <c r="F703" s="17" t="s">
        <v>156</v>
      </c>
      <c r="G703">
        <v>4883</v>
      </c>
      <c r="H703">
        <v>16</v>
      </c>
      <c r="I703" s="19">
        <v>15200000</v>
      </c>
      <c r="J703" s="15">
        <v>950000</v>
      </c>
      <c r="K703" s="17">
        <v>16</v>
      </c>
      <c r="L703" s="17">
        <v>0</v>
      </c>
      <c r="M703" s="17" t="s">
        <v>151</v>
      </c>
      <c r="N703" s="17" t="s">
        <v>157</v>
      </c>
      <c r="O703" s="17" t="s">
        <v>130</v>
      </c>
      <c r="P703" s="17" t="s">
        <v>674</v>
      </c>
      <c r="Q703" s="17" t="s">
        <v>65</v>
      </c>
      <c r="R703" s="17" t="s">
        <v>132</v>
      </c>
      <c r="S703" s="17">
        <v>3</v>
      </c>
      <c r="T703">
        <v>488303</v>
      </c>
      <c r="U703" t="str">
        <f>IFERROR(VLOOKUP(B703,Listas!$A$21:$B$36,2,FALSE),"")</f>
        <v>08</v>
      </c>
      <c r="V703" s="17">
        <v>1</v>
      </c>
      <c r="W703" t="s">
        <v>675</v>
      </c>
      <c r="X703" s="17"/>
      <c r="Y703" s="20"/>
      <c r="Z703" s="21"/>
      <c r="AA703" s="14" t="s">
        <v>134</v>
      </c>
      <c r="AB703" s="20">
        <v>44699</v>
      </c>
      <c r="AC703" s="21">
        <v>15</v>
      </c>
      <c r="AD703" s="14">
        <v>44714</v>
      </c>
      <c r="AE703" s="20">
        <v>44718</v>
      </c>
      <c r="AF703" s="21">
        <v>15</v>
      </c>
      <c r="AG703" s="14">
        <v>44733</v>
      </c>
      <c r="AH703" s="20">
        <v>44736</v>
      </c>
      <c r="AI703" s="21">
        <v>10</v>
      </c>
      <c r="AJ703" s="14">
        <v>44746</v>
      </c>
      <c r="AK703" s="21">
        <v>8</v>
      </c>
      <c r="AL703" s="14">
        <v>44989</v>
      </c>
      <c r="AM703" s="14">
        <v>45049</v>
      </c>
      <c r="AN703" s="19"/>
      <c r="AO703" s="19"/>
      <c r="AP703" s="19"/>
      <c r="AQ703" s="19"/>
      <c r="AR703" s="19"/>
      <c r="AS703" s="19"/>
      <c r="AT703" s="19">
        <v>1520000</v>
      </c>
      <c r="AU703" s="19"/>
      <c r="AV703" s="19"/>
      <c r="AW703" s="19">
        <v>13680000</v>
      </c>
      <c r="AX703" s="19"/>
      <c r="AY703" s="19"/>
      <c r="AZ703" s="15">
        <f t="shared" si="47"/>
        <v>15200000</v>
      </c>
      <c r="BA703" s="15">
        <f t="shared" si="48"/>
        <v>15200000</v>
      </c>
      <c r="BB703" t="str">
        <f t="shared" si="49"/>
        <v>OK</v>
      </c>
      <c r="BC703">
        <f t="shared" si="50"/>
        <v>2</v>
      </c>
      <c r="BE703" s="17"/>
    </row>
    <row r="704" spans="1:57" hidden="1">
      <c r="A704" s="17"/>
      <c r="B704" s="17" t="s">
        <v>26</v>
      </c>
      <c r="C704" s="17" t="s">
        <v>677</v>
      </c>
      <c r="D704" s="17" t="s">
        <v>673</v>
      </c>
      <c r="E704" s="17" t="s">
        <v>8</v>
      </c>
      <c r="F704" s="17" t="s">
        <v>156</v>
      </c>
      <c r="G704">
        <v>4883</v>
      </c>
      <c r="H704">
        <v>16</v>
      </c>
      <c r="I704" s="19">
        <v>15200000</v>
      </c>
      <c r="J704" s="15">
        <v>950000</v>
      </c>
      <c r="K704" s="17">
        <v>16</v>
      </c>
      <c r="L704" s="17">
        <v>0</v>
      </c>
      <c r="M704" s="17" t="s">
        <v>151</v>
      </c>
      <c r="N704" s="17" t="s">
        <v>157</v>
      </c>
      <c r="O704" s="17" t="s">
        <v>130</v>
      </c>
      <c r="P704" s="17" t="s">
        <v>674</v>
      </c>
      <c r="Q704" s="17" t="s">
        <v>65</v>
      </c>
      <c r="R704" s="17" t="s">
        <v>132</v>
      </c>
      <c r="S704" s="17">
        <v>3</v>
      </c>
      <c r="T704">
        <v>488303</v>
      </c>
      <c r="U704" t="str">
        <f>IFERROR(VLOOKUP(B704,Listas!$A$21:$B$36,2,FALSE),"")</f>
        <v>08</v>
      </c>
      <c r="V704" s="17">
        <v>1</v>
      </c>
      <c r="W704" t="s">
        <v>675</v>
      </c>
      <c r="X704" s="17"/>
      <c r="Y704" s="20"/>
      <c r="Z704" s="21"/>
      <c r="AA704" s="14" t="s">
        <v>134</v>
      </c>
      <c r="AB704" s="20">
        <v>44699</v>
      </c>
      <c r="AC704" s="21">
        <v>15</v>
      </c>
      <c r="AD704" s="14">
        <v>44714</v>
      </c>
      <c r="AE704" s="20">
        <v>44718</v>
      </c>
      <c r="AF704" s="21">
        <v>15</v>
      </c>
      <c r="AG704" s="14">
        <v>44733</v>
      </c>
      <c r="AH704" s="20">
        <v>44736</v>
      </c>
      <c r="AI704" s="21">
        <v>10</v>
      </c>
      <c r="AJ704" s="14">
        <v>44746</v>
      </c>
      <c r="AK704" s="21">
        <v>8</v>
      </c>
      <c r="AL704" s="14">
        <v>44989</v>
      </c>
      <c r="AM704" s="14">
        <v>45049</v>
      </c>
      <c r="AN704" s="19"/>
      <c r="AO704" s="19"/>
      <c r="AP704" s="19"/>
      <c r="AQ704" s="19"/>
      <c r="AR704" s="19"/>
      <c r="AS704" s="19"/>
      <c r="AT704" s="19">
        <v>1520000</v>
      </c>
      <c r="AU704" s="19"/>
      <c r="AV704" s="19"/>
      <c r="AW704" s="19">
        <v>13680000</v>
      </c>
      <c r="AX704" s="19"/>
      <c r="AY704" s="19"/>
      <c r="AZ704" s="15">
        <f t="shared" si="47"/>
        <v>15200000</v>
      </c>
      <c r="BA704" s="15">
        <f t="shared" si="48"/>
        <v>15200000</v>
      </c>
      <c r="BB704" t="str">
        <f t="shared" si="49"/>
        <v>OK</v>
      </c>
      <c r="BC704">
        <f t="shared" si="50"/>
        <v>2</v>
      </c>
      <c r="BE704" s="17"/>
    </row>
    <row r="705" spans="1:57" hidden="1">
      <c r="A705" s="17"/>
      <c r="B705" s="17" t="s">
        <v>26</v>
      </c>
      <c r="C705" s="17" t="s">
        <v>663</v>
      </c>
      <c r="D705" s="17" t="s">
        <v>673</v>
      </c>
      <c r="E705" s="17" t="s">
        <v>8</v>
      </c>
      <c r="F705" s="17" t="s">
        <v>156</v>
      </c>
      <c r="G705">
        <v>4883</v>
      </c>
      <c r="H705">
        <v>16</v>
      </c>
      <c r="I705" s="19">
        <v>15200000</v>
      </c>
      <c r="J705" s="15">
        <v>950000</v>
      </c>
      <c r="K705" s="17">
        <v>16</v>
      </c>
      <c r="L705" s="17">
        <v>0</v>
      </c>
      <c r="M705" s="17" t="s">
        <v>151</v>
      </c>
      <c r="N705" s="17" t="s">
        <v>157</v>
      </c>
      <c r="O705" s="17" t="s">
        <v>130</v>
      </c>
      <c r="P705" s="17" t="s">
        <v>674</v>
      </c>
      <c r="Q705" s="17" t="s">
        <v>65</v>
      </c>
      <c r="R705" s="17" t="s">
        <v>132</v>
      </c>
      <c r="S705" s="17">
        <v>3</v>
      </c>
      <c r="T705">
        <v>488303</v>
      </c>
      <c r="U705" t="str">
        <f>IFERROR(VLOOKUP(B705,Listas!$A$21:$B$36,2,FALSE),"")</f>
        <v>08</v>
      </c>
      <c r="V705" s="17">
        <v>1</v>
      </c>
      <c r="W705" t="s">
        <v>675</v>
      </c>
      <c r="X705" s="17"/>
      <c r="Y705" s="20"/>
      <c r="Z705" s="21"/>
      <c r="AA705" s="14" t="s">
        <v>134</v>
      </c>
      <c r="AB705" s="20">
        <v>44699</v>
      </c>
      <c r="AC705" s="21">
        <v>15</v>
      </c>
      <c r="AD705" s="14">
        <v>44714</v>
      </c>
      <c r="AE705" s="20">
        <v>44718</v>
      </c>
      <c r="AF705" s="21">
        <v>15</v>
      </c>
      <c r="AG705" s="14">
        <v>44733</v>
      </c>
      <c r="AH705" s="20">
        <v>44736</v>
      </c>
      <c r="AI705" s="21">
        <v>10</v>
      </c>
      <c r="AJ705" s="14">
        <v>44746</v>
      </c>
      <c r="AK705" s="21">
        <v>8</v>
      </c>
      <c r="AL705" s="14">
        <v>44989</v>
      </c>
      <c r="AM705" s="14">
        <v>45049</v>
      </c>
      <c r="AN705" s="19"/>
      <c r="AO705" s="19"/>
      <c r="AP705" s="19"/>
      <c r="AQ705" s="19"/>
      <c r="AR705" s="19"/>
      <c r="AS705" s="19"/>
      <c r="AT705" s="19">
        <v>1520000</v>
      </c>
      <c r="AU705" s="19"/>
      <c r="AV705" s="19"/>
      <c r="AW705" s="19">
        <v>13680000</v>
      </c>
      <c r="AX705" s="19"/>
      <c r="AY705" s="19"/>
      <c r="AZ705" s="15">
        <f t="shared" si="47"/>
        <v>15200000</v>
      </c>
      <c r="BA705" s="15">
        <f t="shared" si="48"/>
        <v>15200000</v>
      </c>
      <c r="BB705" t="str">
        <f t="shared" si="49"/>
        <v>OK</v>
      </c>
      <c r="BC705">
        <f t="shared" si="50"/>
        <v>2</v>
      </c>
      <c r="BE705" s="17"/>
    </row>
    <row r="706" spans="1:57" hidden="1">
      <c r="A706" s="17"/>
      <c r="B706" s="17" t="s">
        <v>26</v>
      </c>
      <c r="C706" s="17" t="s">
        <v>678</v>
      </c>
      <c r="D706" s="17" t="s">
        <v>673</v>
      </c>
      <c r="E706" s="17" t="s">
        <v>8</v>
      </c>
      <c r="F706" s="17" t="s">
        <v>156</v>
      </c>
      <c r="G706">
        <v>4883</v>
      </c>
      <c r="H706">
        <v>16</v>
      </c>
      <c r="I706" s="19">
        <v>15200000</v>
      </c>
      <c r="J706" s="15">
        <v>950000</v>
      </c>
      <c r="K706" s="17">
        <v>16</v>
      </c>
      <c r="L706" s="17">
        <v>0</v>
      </c>
      <c r="M706" s="17" t="s">
        <v>151</v>
      </c>
      <c r="N706" s="17" t="s">
        <v>157</v>
      </c>
      <c r="O706" s="17" t="s">
        <v>130</v>
      </c>
      <c r="P706" s="17" t="s">
        <v>674</v>
      </c>
      <c r="Q706" s="17" t="s">
        <v>65</v>
      </c>
      <c r="R706" s="17" t="s">
        <v>132</v>
      </c>
      <c r="S706" s="17">
        <v>3</v>
      </c>
      <c r="T706">
        <v>488303</v>
      </c>
      <c r="U706" t="str">
        <f>IFERROR(VLOOKUP(B706,Listas!$A$21:$B$36,2,FALSE),"")</f>
        <v>08</v>
      </c>
      <c r="V706" s="17">
        <v>1</v>
      </c>
      <c r="W706" t="s">
        <v>675</v>
      </c>
      <c r="X706" s="17"/>
      <c r="Y706" s="20"/>
      <c r="Z706" s="21"/>
      <c r="AA706" s="14" t="s">
        <v>134</v>
      </c>
      <c r="AB706" s="20">
        <v>44699</v>
      </c>
      <c r="AC706" s="21">
        <v>15</v>
      </c>
      <c r="AD706" s="14">
        <v>44714</v>
      </c>
      <c r="AE706" s="20">
        <v>44718</v>
      </c>
      <c r="AF706" s="21">
        <v>15</v>
      </c>
      <c r="AG706" s="14">
        <v>44733</v>
      </c>
      <c r="AH706" s="20">
        <v>44736</v>
      </c>
      <c r="AI706" s="21">
        <v>10</v>
      </c>
      <c r="AJ706" s="14">
        <v>44746</v>
      </c>
      <c r="AK706" s="21">
        <v>8</v>
      </c>
      <c r="AL706" s="14">
        <v>44989</v>
      </c>
      <c r="AM706" s="14">
        <v>45049</v>
      </c>
      <c r="AN706" s="19"/>
      <c r="AO706" s="19"/>
      <c r="AP706" s="19"/>
      <c r="AQ706" s="19"/>
      <c r="AR706" s="19"/>
      <c r="AS706" s="19"/>
      <c r="AT706" s="19">
        <v>1520000</v>
      </c>
      <c r="AU706" s="19"/>
      <c r="AV706" s="19"/>
      <c r="AW706" s="19">
        <v>13680000</v>
      </c>
      <c r="AX706" s="19"/>
      <c r="AY706" s="19"/>
      <c r="AZ706" s="15">
        <f t="shared" ref="AZ706:AZ769" si="51">IF((SUM(AN706:AY706)=0),"---",(SUM(AN706:AY706)))</f>
        <v>15200000</v>
      </c>
      <c r="BA706" s="15">
        <f t="shared" ref="BA706:BA769" si="52">I706</f>
        <v>15200000</v>
      </c>
      <c r="BB706" t="str">
        <f t="shared" ref="BB706:BB769" si="53">IF(OR(BA706="---",AZ706="---"),"---",IF(BA706-AZ706=0,"OK","REVISAR"))</f>
        <v>OK</v>
      </c>
      <c r="BC706">
        <f t="shared" ref="BC706:BC769" si="54">COUNT(AN706:AY706)</f>
        <v>2</v>
      </c>
      <c r="BE706" s="17"/>
    </row>
    <row r="707" spans="1:57" hidden="1">
      <c r="A707" s="17"/>
      <c r="B707" s="17" t="s">
        <v>26</v>
      </c>
      <c r="C707" s="17" t="s">
        <v>655</v>
      </c>
      <c r="D707" s="17" t="s">
        <v>679</v>
      </c>
      <c r="E707" s="17" t="s">
        <v>8</v>
      </c>
      <c r="F707" s="17" t="s">
        <v>160</v>
      </c>
      <c r="G707">
        <v>4881</v>
      </c>
      <c r="H707">
        <v>14</v>
      </c>
      <c r="I707" s="19">
        <v>14000000</v>
      </c>
      <c r="J707" s="15">
        <v>1000000</v>
      </c>
      <c r="K707" s="17">
        <v>14</v>
      </c>
      <c r="L707" s="17">
        <v>0</v>
      </c>
      <c r="M707" s="17" t="s">
        <v>128</v>
      </c>
      <c r="N707" s="17" t="s">
        <v>157</v>
      </c>
      <c r="O707" s="17" t="s">
        <v>130</v>
      </c>
      <c r="P707" s="17" t="s">
        <v>680</v>
      </c>
      <c r="Q707" s="17" t="s">
        <v>66</v>
      </c>
      <c r="R707" s="17" t="s">
        <v>132</v>
      </c>
      <c r="S707" s="17">
        <v>1</v>
      </c>
      <c r="T707">
        <v>488101</v>
      </c>
      <c r="U707" t="str">
        <f>IFERROR(VLOOKUP(B707,Listas!$A$21:$B$36,2,FALSE),"")</f>
        <v>08</v>
      </c>
      <c r="V707" s="17">
        <v>3</v>
      </c>
      <c r="W707" t="s">
        <v>681</v>
      </c>
      <c r="X707" s="17"/>
      <c r="Y707" s="20">
        <v>44635</v>
      </c>
      <c r="Z707" s="21">
        <v>21</v>
      </c>
      <c r="AA707" s="14">
        <v>44656</v>
      </c>
      <c r="AB707" s="20">
        <v>44663</v>
      </c>
      <c r="AC707" s="21">
        <v>20</v>
      </c>
      <c r="AD707" s="14">
        <v>44683</v>
      </c>
      <c r="AE707" s="20">
        <v>44685</v>
      </c>
      <c r="AF707" s="21">
        <v>20</v>
      </c>
      <c r="AG707" s="14">
        <v>44705</v>
      </c>
      <c r="AH707" s="20">
        <v>44711</v>
      </c>
      <c r="AI707" s="21">
        <v>10</v>
      </c>
      <c r="AJ707" s="14">
        <v>44721</v>
      </c>
      <c r="AK707" s="21">
        <v>7</v>
      </c>
      <c r="AL707" s="14">
        <v>44935</v>
      </c>
      <c r="AM707" s="14">
        <v>44995</v>
      </c>
      <c r="AN707" s="19"/>
      <c r="AO707" s="19"/>
      <c r="AP707" s="19"/>
      <c r="AQ707" s="19"/>
      <c r="AR707" s="19"/>
      <c r="AS707" s="19">
        <v>1400000</v>
      </c>
      <c r="AT707" s="19"/>
      <c r="AU707" s="19"/>
      <c r="AV707" s="19">
        <v>12600000</v>
      </c>
      <c r="AW707" s="19"/>
      <c r="AX707" s="19"/>
      <c r="AY707" s="19"/>
      <c r="AZ707" s="15">
        <f t="shared" si="51"/>
        <v>14000000</v>
      </c>
      <c r="BA707" s="15">
        <f t="shared" si="52"/>
        <v>14000000</v>
      </c>
      <c r="BB707" t="str">
        <f t="shared" si="53"/>
        <v>OK</v>
      </c>
      <c r="BC707">
        <f t="shared" si="54"/>
        <v>2</v>
      </c>
      <c r="BE707" s="17"/>
    </row>
    <row r="708" spans="1:57" hidden="1">
      <c r="A708" s="17"/>
      <c r="B708" s="17" t="s">
        <v>26</v>
      </c>
      <c r="C708" s="17" t="s">
        <v>682</v>
      </c>
      <c r="D708" s="17" t="s">
        <v>683</v>
      </c>
      <c r="E708" s="17" t="s">
        <v>8</v>
      </c>
      <c r="F708" s="17" t="s">
        <v>160</v>
      </c>
      <c r="G708">
        <v>4881</v>
      </c>
      <c r="H708">
        <v>12</v>
      </c>
      <c r="I708" s="19">
        <v>11520000</v>
      </c>
      <c r="J708" s="15">
        <v>960000</v>
      </c>
      <c r="K708" s="17">
        <v>12</v>
      </c>
      <c r="L708" s="17">
        <v>0</v>
      </c>
      <c r="M708" s="17" t="s">
        <v>128</v>
      </c>
      <c r="N708" s="17" t="s">
        <v>157</v>
      </c>
      <c r="O708" s="17" t="s">
        <v>130</v>
      </c>
      <c r="P708" s="17" t="s">
        <v>680</v>
      </c>
      <c r="Q708" s="17" t="s">
        <v>66</v>
      </c>
      <c r="R708" s="17" t="s">
        <v>132</v>
      </c>
      <c r="S708" s="17">
        <v>1</v>
      </c>
      <c r="T708">
        <v>488101</v>
      </c>
      <c r="U708" t="str">
        <f>IFERROR(VLOOKUP(B708,Listas!$A$21:$B$36,2,FALSE),"")</f>
        <v>08</v>
      </c>
      <c r="V708" s="17">
        <v>5</v>
      </c>
      <c r="W708" t="s">
        <v>684</v>
      </c>
      <c r="X708" s="17"/>
      <c r="Y708" s="20">
        <v>44635</v>
      </c>
      <c r="Z708" s="21">
        <v>21</v>
      </c>
      <c r="AA708" s="14">
        <v>44656</v>
      </c>
      <c r="AB708" s="20">
        <v>44663</v>
      </c>
      <c r="AC708" s="21">
        <v>20</v>
      </c>
      <c r="AD708" s="14">
        <v>44683</v>
      </c>
      <c r="AE708" s="20">
        <v>44685</v>
      </c>
      <c r="AF708" s="21">
        <v>20</v>
      </c>
      <c r="AG708" s="14">
        <v>44705</v>
      </c>
      <c r="AH708" s="20">
        <v>44711</v>
      </c>
      <c r="AI708" s="21">
        <v>10</v>
      </c>
      <c r="AJ708" s="14">
        <v>44721</v>
      </c>
      <c r="AK708" s="21">
        <v>7</v>
      </c>
      <c r="AL708" s="14">
        <v>44935</v>
      </c>
      <c r="AM708" s="14">
        <v>44995</v>
      </c>
      <c r="AN708" s="19"/>
      <c r="AO708" s="19"/>
      <c r="AP708" s="19"/>
      <c r="AQ708" s="19"/>
      <c r="AR708" s="19"/>
      <c r="AS708" s="19">
        <v>1152000</v>
      </c>
      <c r="AT708" s="19"/>
      <c r="AU708" s="19"/>
      <c r="AV708" s="19">
        <v>10368000</v>
      </c>
      <c r="AW708" s="19"/>
      <c r="AX708" s="19"/>
      <c r="AY708" s="19"/>
      <c r="AZ708" s="15">
        <f t="shared" si="51"/>
        <v>11520000</v>
      </c>
      <c r="BA708" s="15">
        <f t="shared" si="52"/>
        <v>11520000</v>
      </c>
      <c r="BB708" t="str">
        <f t="shared" si="53"/>
        <v>OK</v>
      </c>
      <c r="BC708">
        <f t="shared" si="54"/>
        <v>2</v>
      </c>
      <c r="BE708" s="17"/>
    </row>
    <row r="709" spans="1:57" hidden="1">
      <c r="A709" s="17"/>
      <c r="B709" s="17" t="s">
        <v>26</v>
      </c>
      <c r="C709" s="17" t="s">
        <v>666</v>
      </c>
      <c r="D709" s="17" t="s">
        <v>685</v>
      </c>
      <c r="E709" s="17" t="s">
        <v>8</v>
      </c>
      <c r="F709" s="17" t="s">
        <v>160</v>
      </c>
      <c r="G709">
        <v>4881</v>
      </c>
      <c r="H709">
        <v>28</v>
      </c>
      <c r="I709" s="19">
        <v>27160000</v>
      </c>
      <c r="J709" s="15">
        <v>970000</v>
      </c>
      <c r="K709" s="17">
        <v>28</v>
      </c>
      <c r="L709" s="17">
        <v>0</v>
      </c>
      <c r="M709" s="17" t="s">
        <v>128</v>
      </c>
      <c r="N709" s="17" t="s">
        <v>157</v>
      </c>
      <c r="O709" s="17" t="s">
        <v>130</v>
      </c>
      <c r="P709" s="17" t="s">
        <v>680</v>
      </c>
      <c r="Q709" s="17" t="s">
        <v>66</v>
      </c>
      <c r="R709" s="17" t="s">
        <v>132</v>
      </c>
      <c r="S709" s="17">
        <v>1</v>
      </c>
      <c r="T709">
        <v>488101</v>
      </c>
      <c r="U709" t="str">
        <f>IFERROR(VLOOKUP(B709,Listas!$A$21:$B$36,2,FALSE),"")</f>
        <v>08</v>
      </c>
      <c r="V709" s="17">
        <v>2</v>
      </c>
      <c r="W709" t="s">
        <v>686</v>
      </c>
      <c r="X709" s="17"/>
      <c r="Y709" s="20">
        <v>44635</v>
      </c>
      <c r="Z709" s="21">
        <v>21</v>
      </c>
      <c r="AA709" s="14">
        <v>44656</v>
      </c>
      <c r="AB709" s="20">
        <v>44663</v>
      </c>
      <c r="AC709" s="21">
        <v>20</v>
      </c>
      <c r="AD709" s="14">
        <v>44683</v>
      </c>
      <c r="AE709" s="20">
        <v>44685</v>
      </c>
      <c r="AF709" s="21">
        <v>20</v>
      </c>
      <c r="AG709" s="14">
        <v>44705</v>
      </c>
      <c r="AH709" s="20">
        <v>44711</v>
      </c>
      <c r="AI709" s="21">
        <v>10</v>
      </c>
      <c r="AJ709" s="14">
        <v>44721</v>
      </c>
      <c r="AK709" s="21">
        <v>7</v>
      </c>
      <c r="AL709" s="14">
        <v>44935</v>
      </c>
      <c r="AM709" s="14">
        <v>44995</v>
      </c>
      <c r="AN709" s="19"/>
      <c r="AO709" s="19"/>
      <c r="AP709" s="19"/>
      <c r="AQ709" s="19"/>
      <c r="AR709" s="19"/>
      <c r="AS709" s="19">
        <v>2716000</v>
      </c>
      <c r="AT709" s="19"/>
      <c r="AU709" s="19"/>
      <c r="AV709" s="19">
        <v>24444000</v>
      </c>
      <c r="AW709" s="19"/>
      <c r="AX709" s="19"/>
      <c r="AY709" s="19"/>
      <c r="AZ709" s="15">
        <f t="shared" si="51"/>
        <v>27160000</v>
      </c>
      <c r="BA709" s="15">
        <f t="shared" si="52"/>
        <v>27160000</v>
      </c>
      <c r="BB709" t="str">
        <f t="shared" si="53"/>
        <v>OK</v>
      </c>
      <c r="BC709">
        <f t="shared" si="54"/>
        <v>2</v>
      </c>
      <c r="BE709" s="17"/>
    </row>
    <row r="710" spans="1:57" hidden="1">
      <c r="A710" s="17"/>
      <c r="B710" s="17" t="s">
        <v>26</v>
      </c>
      <c r="C710" s="17" t="s">
        <v>687</v>
      </c>
      <c r="D710" s="17" t="s">
        <v>683</v>
      </c>
      <c r="E710" s="17" t="s">
        <v>8</v>
      </c>
      <c r="F710" s="17" t="s">
        <v>160</v>
      </c>
      <c r="G710">
        <v>4881</v>
      </c>
      <c r="H710">
        <v>24</v>
      </c>
      <c r="I710" s="19">
        <v>23040000</v>
      </c>
      <c r="J710" s="15">
        <v>960000</v>
      </c>
      <c r="K710" s="17">
        <v>24</v>
      </c>
      <c r="L710" s="17">
        <v>0</v>
      </c>
      <c r="M710" s="17" t="s">
        <v>128</v>
      </c>
      <c r="N710" s="17" t="s">
        <v>157</v>
      </c>
      <c r="O710" s="17" t="s">
        <v>130</v>
      </c>
      <c r="P710" s="17" t="s">
        <v>680</v>
      </c>
      <c r="Q710" s="17" t="s">
        <v>66</v>
      </c>
      <c r="R710" s="17" t="s">
        <v>132</v>
      </c>
      <c r="S710" s="17">
        <v>1</v>
      </c>
      <c r="T710">
        <v>488101</v>
      </c>
      <c r="U710" t="str">
        <f>IFERROR(VLOOKUP(B710,Listas!$A$21:$B$36,2,FALSE),"")</f>
        <v>08</v>
      </c>
      <c r="V710" s="17">
        <v>5</v>
      </c>
      <c r="W710" t="s">
        <v>684</v>
      </c>
      <c r="X710" s="17"/>
      <c r="Y710" s="20">
        <v>44635</v>
      </c>
      <c r="Z710" s="21">
        <v>21</v>
      </c>
      <c r="AA710" s="14">
        <v>44656</v>
      </c>
      <c r="AB710" s="20">
        <v>44663</v>
      </c>
      <c r="AC710" s="21">
        <v>20</v>
      </c>
      <c r="AD710" s="14">
        <v>44683</v>
      </c>
      <c r="AE710" s="20">
        <v>44685</v>
      </c>
      <c r="AF710" s="21">
        <v>20</v>
      </c>
      <c r="AG710" s="14">
        <v>44705</v>
      </c>
      <c r="AH710" s="20">
        <v>44711</v>
      </c>
      <c r="AI710" s="21">
        <v>10</v>
      </c>
      <c r="AJ710" s="14">
        <v>44721</v>
      </c>
      <c r="AK710" s="21">
        <v>7</v>
      </c>
      <c r="AL710" s="14">
        <v>44935</v>
      </c>
      <c r="AM710" s="14">
        <v>44995</v>
      </c>
      <c r="AN710" s="19"/>
      <c r="AO710" s="19"/>
      <c r="AP710" s="19"/>
      <c r="AQ710" s="19"/>
      <c r="AR710" s="19"/>
      <c r="AS710" s="19">
        <v>2304000</v>
      </c>
      <c r="AT710" s="19"/>
      <c r="AU710" s="19"/>
      <c r="AV710" s="19">
        <v>20736000</v>
      </c>
      <c r="AW710" s="19"/>
      <c r="AX710" s="19"/>
      <c r="AY710" s="19"/>
      <c r="AZ710" s="15">
        <f t="shared" si="51"/>
        <v>23040000</v>
      </c>
      <c r="BA710" s="15">
        <f t="shared" si="52"/>
        <v>23040000</v>
      </c>
      <c r="BB710" t="str">
        <f t="shared" si="53"/>
        <v>OK</v>
      </c>
      <c r="BC710">
        <f t="shared" si="54"/>
        <v>2</v>
      </c>
      <c r="BE710" s="17"/>
    </row>
    <row r="711" spans="1:57" hidden="1">
      <c r="A711" s="17"/>
      <c r="B711" s="17" t="s">
        <v>26</v>
      </c>
      <c r="C711" s="17" t="s">
        <v>646</v>
      </c>
      <c r="D711" s="17" t="s">
        <v>688</v>
      </c>
      <c r="E711" s="17" t="s">
        <v>8</v>
      </c>
      <c r="F711" s="17" t="s">
        <v>160</v>
      </c>
      <c r="G711">
        <v>4881</v>
      </c>
      <c r="H711">
        <v>25</v>
      </c>
      <c r="I711" s="19">
        <v>25000000</v>
      </c>
      <c r="J711" s="15">
        <v>1000000</v>
      </c>
      <c r="K711" s="17">
        <v>25</v>
      </c>
      <c r="L711" s="17">
        <v>0</v>
      </c>
      <c r="M711" s="17" t="s">
        <v>128</v>
      </c>
      <c r="N711" s="17" t="s">
        <v>157</v>
      </c>
      <c r="O711" s="17" t="s">
        <v>130</v>
      </c>
      <c r="P711" s="17" t="s">
        <v>680</v>
      </c>
      <c r="Q711" s="17" t="s">
        <v>66</v>
      </c>
      <c r="R711" s="17" t="s">
        <v>132</v>
      </c>
      <c r="S711" s="17">
        <v>1</v>
      </c>
      <c r="T711">
        <v>488101</v>
      </c>
      <c r="U711" t="str">
        <f>IFERROR(VLOOKUP(B711,Listas!$A$21:$B$36,2,FALSE),"")</f>
        <v>08</v>
      </c>
      <c r="V711" s="17">
        <v>1</v>
      </c>
      <c r="W711" t="s">
        <v>689</v>
      </c>
      <c r="X711" s="17"/>
      <c r="Y711" s="20">
        <v>44635</v>
      </c>
      <c r="Z711" s="21">
        <v>21</v>
      </c>
      <c r="AA711" s="14">
        <v>44656</v>
      </c>
      <c r="AB711" s="20">
        <v>44663</v>
      </c>
      <c r="AC711" s="21">
        <v>20</v>
      </c>
      <c r="AD711" s="14">
        <v>44683</v>
      </c>
      <c r="AE711" s="20">
        <v>44685</v>
      </c>
      <c r="AF711" s="21">
        <v>20</v>
      </c>
      <c r="AG711" s="14">
        <v>44705</v>
      </c>
      <c r="AH711" s="20">
        <v>44711</v>
      </c>
      <c r="AI711" s="21">
        <v>10</v>
      </c>
      <c r="AJ711" s="14">
        <v>44721</v>
      </c>
      <c r="AK711" s="21">
        <v>7</v>
      </c>
      <c r="AL711" s="14">
        <v>44935</v>
      </c>
      <c r="AM711" s="14">
        <v>44995</v>
      </c>
      <c r="AN711" s="19"/>
      <c r="AO711" s="19"/>
      <c r="AP711" s="19"/>
      <c r="AQ711" s="19"/>
      <c r="AR711" s="19"/>
      <c r="AS711" s="19">
        <v>2500000</v>
      </c>
      <c r="AT711" s="19"/>
      <c r="AU711" s="19"/>
      <c r="AV711" s="19">
        <v>22500000</v>
      </c>
      <c r="AW711" s="19"/>
      <c r="AX711" s="19"/>
      <c r="AY711" s="19"/>
      <c r="AZ711" s="15">
        <f t="shared" si="51"/>
        <v>25000000</v>
      </c>
      <c r="BA711" s="15">
        <f t="shared" si="52"/>
        <v>25000000</v>
      </c>
      <c r="BB711" t="str">
        <f t="shared" si="53"/>
        <v>OK</v>
      </c>
      <c r="BC711">
        <f t="shared" si="54"/>
        <v>2</v>
      </c>
      <c r="BE711" s="17"/>
    </row>
    <row r="712" spans="1:57" hidden="1">
      <c r="A712" s="17"/>
      <c r="B712" s="17" t="s">
        <v>26</v>
      </c>
      <c r="C712" s="17" t="s">
        <v>690</v>
      </c>
      <c r="D712" s="17" t="s">
        <v>691</v>
      </c>
      <c r="E712" s="17" t="s">
        <v>8</v>
      </c>
      <c r="F712" s="17" t="s">
        <v>160</v>
      </c>
      <c r="G712">
        <v>4881</v>
      </c>
      <c r="H712">
        <v>50</v>
      </c>
      <c r="I712" s="19">
        <v>47500000</v>
      </c>
      <c r="J712" s="15">
        <v>950000</v>
      </c>
      <c r="K712" s="17">
        <v>50</v>
      </c>
      <c r="L712" s="17">
        <v>0</v>
      </c>
      <c r="M712" s="17" t="s">
        <v>128</v>
      </c>
      <c r="N712" s="17" t="s">
        <v>157</v>
      </c>
      <c r="O712" s="17" t="s">
        <v>130</v>
      </c>
      <c r="P712" s="17" t="s">
        <v>680</v>
      </c>
      <c r="Q712" s="17" t="s">
        <v>66</v>
      </c>
      <c r="R712" s="17" t="s">
        <v>132</v>
      </c>
      <c r="S712" s="17">
        <v>1</v>
      </c>
      <c r="T712">
        <v>488101</v>
      </c>
      <c r="U712" t="str">
        <f>IFERROR(VLOOKUP(B712,Listas!$A$21:$B$36,2,FALSE),"")</f>
        <v>08</v>
      </c>
      <c r="V712" s="17">
        <v>6</v>
      </c>
      <c r="W712" t="s">
        <v>692</v>
      </c>
      <c r="X712" s="17"/>
      <c r="Y712" s="20">
        <v>44635</v>
      </c>
      <c r="Z712" s="21">
        <v>21</v>
      </c>
      <c r="AA712" s="14">
        <v>44656</v>
      </c>
      <c r="AB712" s="20">
        <v>44663</v>
      </c>
      <c r="AC712" s="21">
        <v>20</v>
      </c>
      <c r="AD712" s="14">
        <v>44683</v>
      </c>
      <c r="AE712" s="20">
        <v>44685</v>
      </c>
      <c r="AF712" s="21">
        <v>20</v>
      </c>
      <c r="AG712" s="14">
        <v>44705</v>
      </c>
      <c r="AH712" s="20">
        <v>44711</v>
      </c>
      <c r="AI712" s="21">
        <v>10</v>
      </c>
      <c r="AJ712" s="14">
        <v>44721</v>
      </c>
      <c r="AK712" s="21">
        <v>7</v>
      </c>
      <c r="AL712" s="14">
        <v>44935</v>
      </c>
      <c r="AM712" s="14">
        <v>44995</v>
      </c>
      <c r="AN712" s="19"/>
      <c r="AO712" s="19"/>
      <c r="AP712" s="19"/>
      <c r="AQ712" s="19"/>
      <c r="AR712" s="19"/>
      <c r="AS712" s="19">
        <v>4750000</v>
      </c>
      <c r="AT712" s="19"/>
      <c r="AU712" s="19"/>
      <c r="AV712" s="19">
        <v>42750000</v>
      </c>
      <c r="AW712" s="19"/>
      <c r="AX712" s="19"/>
      <c r="AY712" s="19"/>
      <c r="AZ712" s="15">
        <f t="shared" si="51"/>
        <v>47500000</v>
      </c>
      <c r="BA712" s="15">
        <f t="shared" si="52"/>
        <v>47500000</v>
      </c>
      <c r="BB712" t="str">
        <f t="shared" si="53"/>
        <v>OK</v>
      </c>
      <c r="BC712">
        <f t="shared" si="54"/>
        <v>2</v>
      </c>
      <c r="BE712" s="17"/>
    </row>
    <row r="713" spans="1:57" hidden="1">
      <c r="A713" s="17"/>
      <c r="B713" s="17" t="s">
        <v>26</v>
      </c>
      <c r="C713" s="17" t="s">
        <v>693</v>
      </c>
      <c r="D713" s="17" t="s">
        <v>688</v>
      </c>
      <c r="E713" s="17" t="s">
        <v>8</v>
      </c>
      <c r="F713" s="17" t="s">
        <v>160</v>
      </c>
      <c r="G713">
        <v>4881</v>
      </c>
      <c r="H713">
        <v>20</v>
      </c>
      <c r="I713" s="19">
        <v>20000000</v>
      </c>
      <c r="J713" s="15">
        <v>1000000</v>
      </c>
      <c r="K713" s="17">
        <v>20</v>
      </c>
      <c r="L713" s="17">
        <v>0</v>
      </c>
      <c r="M713" s="17" t="s">
        <v>128</v>
      </c>
      <c r="N713" s="17" t="s">
        <v>157</v>
      </c>
      <c r="O713" s="17" t="s">
        <v>130</v>
      </c>
      <c r="P713" s="17" t="s">
        <v>680</v>
      </c>
      <c r="Q713" s="17" t="s">
        <v>66</v>
      </c>
      <c r="R713" s="17" t="s">
        <v>132</v>
      </c>
      <c r="S713" s="17">
        <v>1</v>
      </c>
      <c r="T713">
        <v>488101</v>
      </c>
      <c r="U713" t="str">
        <f>IFERROR(VLOOKUP(B713,Listas!$A$21:$B$36,2,FALSE),"")</f>
        <v>08</v>
      </c>
      <c r="V713" s="17">
        <v>1</v>
      </c>
      <c r="W713" t="s">
        <v>689</v>
      </c>
      <c r="X713" s="17"/>
      <c r="Y713" s="20">
        <v>44635</v>
      </c>
      <c r="Z713" s="21">
        <v>21</v>
      </c>
      <c r="AA713" s="14">
        <v>44656</v>
      </c>
      <c r="AB713" s="20">
        <v>44663</v>
      </c>
      <c r="AC713" s="21">
        <v>20</v>
      </c>
      <c r="AD713" s="14">
        <v>44683</v>
      </c>
      <c r="AE713" s="20">
        <v>44685</v>
      </c>
      <c r="AF713" s="21">
        <v>20</v>
      </c>
      <c r="AG713" s="14">
        <v>44705</v>
      </c>
      <c r="AH713" s="20">
        <v>44711</v>
      </c>
      <c r="AI713" s="21">
        <v>10</v>
      </c>
      <c r="AJ713" s="14">
        <v>44721</v>
      </c>
      <c r="AK713" s="21">
        <v>7</v>
      </c>
      <c r="AL713" s="14">
        <v>44935</v>
      </c>
      <c r="AM713" s="14">
        <v>44995</v>
      </c>
      <c r="AN713" s="19"/>
      <c r="AO713" s="19"/>
      <c r="AP713" s="19"/>
      <c r="AQ713" s="19"/>
      <c r="AR713" s="19"/>
      <c r="AS713" s="19">
        <v>2000000</v>
      </c>
      <c r="AT713" s="19"/>
      <c r="AU713" s="19"/>
      <c r="AV713" s="19">
        <v>18000000</v>
      </c>
      <c r="AW713" s="19"/>
      <c r="AX713" s="19"/>
      <c r="AY713" s="19"/>
      <c r="AZ713" s="15">
        <f t="shared" si="51"/>
        <v>20000000</v>
      </c>
      <c r="BA713" s="15">
        <f t="shared" si="52"/>
        <v>20000000</v>
      </c>
      <c r="BB713" t="str">
        <f t="shared" si="53"/>
        <v>OK</v>
      </c>
      <c r="BC713">
        <f t="shared" si="54"/>
        <v>2</v>
      </c>
      <c r="BE713" s="17"/>
    </row>
    <row r="714" spans="1:57" hidden="1">
      <c r="A714" s="17"/>
      <c r="B714" s="17" t="s">
        <v>26</v>
      </c>
      <c r="C714" s="17" t="s">
        <v>671</v>
      </c>
      <c r="D714" s="17" t="s">
        <v>694</v>
      </c>
      <c r="E714" s="17" t="s">
        <v>8</v>
      </c>
      <c r="F714" s="17" t="s">
        <v>160</v>
      </c>
      <c r="G714">
        <v>4881</v>
      </c>
      <c r="H714">
        <v>25</v>
      </c>
      <c r="I714" s="19">
        <v>23750000</v>
      </c>
      <c r="J714" s="15">
        <v>950000</v>
      </c>
      <c r="K714" s="17">
        <v>25</v>
      </c>
      <c r="L714" s="17">
        <v>0</v>
      </c>
      <c r="M714" s="17" t="s">
        <v>128</v>
      </c>
      <c r="N714" s="17" t="s">
        <v>157</v>
      </c>
      <c r="O714" s="17" t="s">
        <v>130</v>
      </c>
      <c r="P714" s="17" t="s">
        <v>680</v>
      </c>
      <c r="Q714" s="17" t="s">
        <v>66</v>
      </c>
      <c r="R714" s="17" t="s">
        <v>132</v>
      </c>
      <c r="S714" s="17">
        <v>1</v>
      </c>
      <c r="T714">
        <v>488101</v>
      </c>
      <c r="U714" t="str">
        <f>IFERROR(VLOOKUP(B714,Listas!$A$21:$B$36,2,FALSE),"")</f>
        <v>08</v>
      </c>
      <c r="V714" s="17">
        <v>7</v>
      </c>
      <c r="W714" t="s">
        <v>695</v>
      </c>
      <c r="X714" s="17"/>
      <c r="Y714" s="20">
        <v>44635</v>
      </c>
      <c r="Z714" s="21">
        <v>21</v>
      </c>
      <c r="AA714" s="14">
        <v>44656</v>
      </c>
      <c r="AB714" s="20">
        <v>44663</v>
      </c>
      <c r="AC714" s="21">
        <v>20</v>
      </c>
      <c r="AD714" s="14">
        <v>44683</v>
      </c>
      <c r="AE714" s="20">
        <v>44685</v>
      </c>
      <c r="AF714" s="21">
        <v>20</v>
      </c>
      <c r="AG714" s="14">
        <v>44705</v>
      </c>
      <c r="AH714" s="20">
        <v>44711</v>
      </c>
      <c r="AI714" s="21">
        <v>10</v>
      </c>
      <c r="AJ714" s="14">
        <v>44721</v>
      </c>
      <c r="AK714" s="21">
        <v>7</v>
      </c>
      <c r="AL714" s="14">
        <v>44935</v>
      </c>
      <c r="AM714" s="14">
        <v>44995</v>
      </c>
      <c r="AN714" s="19"/>
      <c r="AO714" s="19"/>
      <c r="AP714" s="19"/>
      <c r="AQ714" s="19"/>
      <c r="AR714" s="19"/>
      <c r="AS714" s="19">
        <v>2375000</v>
      </c>
      <c r="AT714" s="19"/>
      <c r="AU714" s="19"/>
      <c r="AV714" s="19">
        <v>21375000</v>
      </c>
      <c r="AW714" s="19"/>
      <c r="AX714" s="19"/>
      <c r="AY714" s="19"/>
      <c r="AZ714" s="15">
        <f t="shared" si="51"/>
        <v>23750000</v>
      </c>
      <c r="BA714" s="15">
        <f t="shared" si="52"/>
        <v>23750000</v>
      </c>
      <c r="BB714" t="str">
        <f t="shared" si="53"/>
        <v>OK</v>
      </c>
      <c r="BC714">
        <f t="shared" si="54"/>
        <v>2</v>
      </c>
      <c r="BE714" s="17"/>
    </row>
    <row r="715" spans="1:57" hidden="1">
      <c r="A715" s="17"/>
      <c r="B715" s="17" t="s">
        <v>26</v>
      </c>
      <c r="C715" s="17" t="s">
        <v>650</v>
      </c>
      <c r="D715" s="17" t="s">
        <v>685</v>
      </c>
      <c r="E715" s="17" t="s">
        <v>8</v>
      </c>
      <c r="F715" s="17" t="s">
        <v>160</v>
      </c>
      <c r="G715">
        <v>4881</v>
      </c>
      <c r="H715">
        <v>28</v>
      </c>
      <c r="I715" s="19">
        <v>27160000</v>
      </c>
      <c r="J715" s="15">
        <v>970000</v>
      </c>
      <c r="K715" s="17">
        <v>28</v>
      </c>
      <c r="L715" s="17">
        <v>0</v>
      </c>
      <c r="M715" s="17" t="s">
        <v>128</v>
      </c>
      <c r="N715" s="17" t="s">
        <v>157</v>
      </c>
      <c r="O715" s="17" t="s">
        <v>130</v>
      </c>
      <c r="P715" s="17" t="s">
        <v>680</v>
      </c>
      <c r="Q715" s="17" t="s">
        <v>66</v>
      </c>
      <c r="R715" s="17" t="s">
        <v>132</v>
      </c>
      <c r="S715" s="17">
        <v>1</v>
      </c>
      <c r="T715">
        <v>488101</v>
      </c>
      <c r="U715" t="str">
        <f>IFERROR(VLOOKUP(B715,Listas!$A$21:$B$36,2,FALSE),"")</f>
        <v>08</v>
      </c>
      <c r="V715" s="17">
        <v>2</v>
      </c>
      <c r="W715" t="s">
        <v>686</v>
      </c>
      <c r="X715" s="17"/>
      <c r="Y715" s="20">
        <v>44635</v>
      </c>
      <c r="Z715" s="21">
        <v>21</v>
      </c>
      <c r="AA715" s="14">
        <v>44656</v>
      </c>
      <c r="AB715" s="20">
        <v>44663</v>
      </c>
      <c r="AC715" s="21">
        <v>20</v>
      </c>
      <c r="AD715" s="14">
        <v>44683</v>
      </c>
      <c r="AE715" s="20">
        <v>44685</v>
      </c>
      <c r="AF715" s="21">
        <v>20</v>
      </c>
      <c r="AG715" s="14">
        <v>44705</v>
      </c>
      <c r="AH715" s="20">
        <v>44711</v>
      </c>
      <c r="AI715" s="21">
        <v>10</v>
      </c>
      <c r="AJ715" s="14">
        <v>44721</v>
      </c>
      <c r="AK715" s="21">
        <v>7</v>
      </c>
      <c r="AL715" s="14">
        <v>44935</v>
      </c>
      <c r="AM715" s="14">
        <v>44995</v>
      </c>
      <c r="AN715" s="19"/>
      <c r="AO715" s="19"/>
      <c r="AP715" s="19"/>
      <c r="AQ715" s="19"/>
      <c r="AR715" s="19"/>
      <c r="AS715" s="19">
        <v>2716000</v>
      </c>
      <c r="AT715" s="19"/>
      <c r="AU715" s="19"/>
      <c r="AV715" s="19">
        <v>24444000</v>
      </c>
      <c r="AW715" s="19"/>
      <c r="AX715" s="19"/>
      <c r="AY715" s="19"/>
      <c r="AZ715" s="15">
        <f t="shared" si="51"/>
        <v>27160000</v>
      </c>
      <c r="BA715" s="15">
        <f t="shared" si="52"/>
        <v>27160000</v>
      </c>
      <c r="BB715" t="str">
        <f t="shared" si="53"/>
        <v>OK</v>
      </c>
      <c r="BC715">
        <f t="shared" si="54"/>
        <v>2</v>
      </c>
      <c r="BE715" s="17"/>
    </row>
    <row r="716" spans="1:57" hidden="1">
      <c r="A716" s="17"/>
      <c r="B716" s="17" t="s">
        <v>26</v>
      </c>
      <c r="C716" s="17" t="s">
        <v>656</v>
      </c>
      <c r="D716" s="17" t="s">
        <v>696</v>
      </c>
      <c r="E716" s="17" t="s">
        <v>8</v>
      </c>
      <c r="F716" s="17" t="s">
        <v>160</v>
      </c>
      <c r="G716">
        <v>4881</v>
      </c>
      <c r="H716">
        <v>50</v>
      </c>
      <c r="I716" s="19">
        <v>47500000</v>
      </c>
      <c r="J716" s="15">
        <v>950000</v>
      </c>
      <c r="K716" s="17">
        <v>50</v>
      </c>
      <c r="L716" s="17">
        <v>0</v>
      </c>
      <c r="M716" s="17" t="s">
        <v>128</v>
      </c>
      <c r="N716" s="17" t="s">
        <v>157</v>
      </c>
      <c r="O716" s="17" t="s">
        <v>130</v>
      </c>
      <c r="P716" s="17" t="s">
        <v>680</v>
      </c>
      <c r="Q716" s="17" t="s">
        <v>66</v>
      </c>
      <c r="R716" s="17" t="s">
        <v>132</v>
      </c>
      <c r="S716" s="17">
        <v>1</v>
      </c>
      <c r="T716">
        <v>488101</v>
      </c>
      <c r="U716" t="str">
        <f>IFERROR(VLOOKUP(B716,Listas!$A$21:$B$36,2,FALSE),"")</f>
        <v>08</v>
      </c>
      <c r="V716" s="17">
        <v>6</v>
      </c>
      <c r="W716" t="s">
        <v>692</v>
      </c>
      <c r="X716" s="17"/>
      <c r="Y716" s="20">
        <v>44635</v>
      </c>
      <c r="Z716" s="21">
        <v>21</v>
      </c>
      <c r="AA716" s="14">
        <v>44656</v>
      </c>
      <c r="AB716" s="20">
        <v>44663</v>
      </c>
      <c r="AC716" s="21">
        <v>20</v>
      </c>
      <c r="AD716" s="14">
        <v>44683</v>
      </c>
      <c r="AE716" s="20">
        <v>44685</v>
      </c>
      <c r="AF716" s="21">
        <v>20</v>
      </c>
      <c r="AG716" s="14">
        <v>44705</v>
      </c>
      <c r="AH716" s="20">
        <v>44711</v>
      </c>
      <c r="AI716" s="21">
        <v>10</v>
      </c>
      <c r="AJ716" s="14">
        <v>44721</v>
      </c>
      <c r="AK716" s="21">
        <v>7</v>
      </c>
      <c r="AL716" s="14">
        <v>44935</v>
      </c>
      <c r="AM716" s="14">
        <v>44995</v>
      </c>
      <c r="AN716" s="19"/>
      <c r="AO716" s="19"/>
      <c r="AP716" s="19"/>
      <c r="AQ716" s="19"/>
      <c r="AR716" s="19"/>
      <c r="AS716" s="19">
        <v>4750000</v>
      </c>
      <c r="AT716" s="19"/>
      <c r="AU716" s="19"/>
      <c r="AV716" s="19">
        <v>42750000</v>
      </c>
      <c r="AW716" s="19"/>
      <c r="AX716" s="19"/>
      <c r="AY716" s="19"/>
      <c r="AZ716" s="15">
        <f t="shared" si="51"/>
        <v>47500000</v>
      </c>
      <c r="BA716" s="15">
        <f t="shared" si="52"/>
        <v>47500000</v>
      </c>
      <c r="BB716" t="str">
        <f t="shared" si="53"/>
        <v>OK</v>
      </c>
      <c r="BC716">
        <f t="shared" si="54"/>
        <v>2</v>
      </c>
      <c r="BE716" s="17"/>
    </row>
    <row r="717" spans="1:57" hidden="1">
      <c r="A717" s="17"/>
      <c r="B717" s="17" t="s">
        <v>26</v>
      </c>
      <c r="C717" s="17" t="s">
        <v>660</v>
      </c>
      <c r="D717" s="17" t="s">
        <v>697</v>
      </c>
      <c r="E717" s="17" t="s">
        <v>8</v>
      </c>
      <c r="F717" s="17" t="s">
        <v>160</v>
      </c>
      <c r="G717">
        <v>4881</v>
      </c>
      <c r="H717">
        <v>22</v>
      </c>
      <c r="I717" s="19">
        <v>21120000</v>
      </c>
      <c r="J717" s="15">
        <v>960000</v>
      </c>
      <c r="K717" s="17">
        <v>22</v>
      </c>
      <c r="L717" s="17">
        <v>0</v>
      </c>
      <c r="M717" s="17" t="s">
        <v>128</v>
      </c>
      <c r="N717" s="17" t="s">
        <v>157</v>
      </c>
      <c r="O717" s="17" t="s">
        <v>130</v>
      </c>
      <c r="P717" s="17" t="s">
        <v>680</v>
      </c>
      <c r="Q717" s="17" t="s">
        <v>66</v>
      </c>
      <c r="R717" s="17" t="s">
        <v>132</v>
      </c>
      <c r="S717" s="17">
        <v>1</v>
      </c>
      <c r="T717">
        <v>488101</v>
      </c>
      <c r="U717" t="str">
        <f>IFERROR(VLOOKUP(B717,Listas!$A$21:$B$36,2,FALSE),"")</f>
        <v>08</v>
      </c>
      <c r="V717" s="17">
        <v>9</v>
      </c>
      <c r="W717" t="s">
        <v>698</v>
      </c>
      <c r="X717" s="17"/>
      <c r="Y717" s="20">
        <v>44635</v>
      </c>
      <c r="Z717" s="21">
        <v>21</v>
      </c>
      <c r="AA717" s="14">
        <v>44656</v>
      </c>
      <c r="AB717" s="20">
        <v>44663</v>
      </c>
      <c r="AC717" s="21">
        <v>20</v>
      </c>
      <c r="AD717" s="14">
        <v>44683</v>
      </c>
      <c r="AE717" s="20">
        <v>44685</v>
      </c>
      <c r="AF717" s="21">
        <v>20</v>
      </c>
      <c r="AG717" s="14">
        <v>44705</v>
      </c>
      <c r="AH717" s="20">
        <v>44711</v>
      </c>
      <c r="AI717" s="21">
        <v>10</v>
      </c>
      <c r="AJ717" s="14">
        <v>44721</v>
      </c>
      <c r="AK717" s="21">
        <v>7</v>
      </c>
      <c r="AL717" s="14">
        <v>44935</v>
      </c>
      <c r="AM717" s="14">
        <v>44995</v>
      </c>
      <c r="AN717" s="19"/>
      <c r="AO717" s="19"/>
      <c r="AP717" s="19"/>
      <c r="AQ717" s="19"/>
      <c r="AR717" s="19"/>
      <c r="AS717" s="19">
        <v>2112000</v>
      </c>
      <c r="AT717" s="19"/>
      <c r="AU717" s="19"/>
      <c r="AV717" s="19">
        <v>19008000</v>
      </c>
      <c r="AW717" s="19"/>
      <c r="AX717" s="19"/>
      <c r="AY717" s="19"/>
      <c r="AZ717" s="15">
        <f t="shared" si="51"/>
        <v>21120000</v>
      </c>
      <c r="BA717" s="15">
        <f t="shared" si="52"/>
        <v>21120000</v>
      </c>
      <c r="BB717" t="str">
        <f t="shared" si="53"/>
        <v>OK</v>
      </c>
      <c r="BC717">
        <f t="shared" si="54"/>
        <v>2</v>
      </c>
      <c r="BE717" s="17"/>
    </row>
    <row r="718" spans="1:57" hidden="1">
      <c r="A718" s="17"/>
      <c r="B718" s="17" t="s">
        <v>26</v>
      </c>
      <c r="C718" s="17" t="s">
        <v>699</v>
      </c>
      <c r="D718" s="17" t="s">
        <v>683</v>
      </c>
      <c r="E718" s="17" t="s">
        <v>8</v>
      </c>
      <c r="F718" s="17" t="s">
        <v>160</v>
      </c>
      <c r="G718">
        <v>4881</v>
      </c>
      <c r="H718">
        <v>12</v>
      </c>
      <c r="I718" s="19">
        <v>11520000</v>
      </c>
      <c r="J718" s="15">
        <v>960000</v>
      </c>
      <c r="K718" s="17">
        <v>12</v>
      </c>
      <c r="L718" s="17">
        <v>0</v>
      </c>
      <c r="M718" s="17" t="s">
        <v>128</v>
      </c>
      <c r="N718" s="17" t="s">
        <v>157</v>
      </c>
      <c r="O718" s="17" t="s">
        <v>130</v>
      </c>
      <c r="P718" s="17" t="s">
        <v>680</v>
      </c>
      <c r="Q718" s="17" t="s">
        <v>66</v>
      </c>
      <c r="R718" s="17" t="s">
        <v>132</v>
      </c>
      <c r="S718" s="17">
        <v>1</v>
      </c>
      <c r="T718">
        <v>488101</v>
      </c>
      <c r="U718" t="str">
        <f>IFERROR(VLOOKUP(B718,Listas!$A$21:$B$36,2,FALSE),"")</f>
        <v>08</v>
      </c>
      <c r="V718" s="17">
        <v>5</v>
      </c>
      <c r="W718" t="s">
        <v>684</v>
      </c>
      <c r="X718" s="17"/>
      <c r="Y718" s="20">
        <v>44635</v>
      </c>
      <c r="Z718" s="21">
        <v>21</v>
      </c>
      <c r="AA718" s="14">
        <v>44656</v>
      </c>
      <c r="AB718" s="20">
        <v>44663</v>
      </c>
      <c r="AC718" s="21">
        <v>20</v>
      </c>
      <c r="AD718" s="14">
        <v>44683</v>
      </c>
      <c r="AE718" s="20">
        <v>44685</v>
      </c>
      <c r="AF718" s="21">
        <v>20</v>
      </c>
      <c r="AG718" s="14">
        <v>44705</v>
      </c>
      <c r="AH718" s="20">
        <v>44711</v>
      </c>
      <c r="AI718" s="21">
        <v>10</v>
      </c>
      <c r="AJ718" s="14">
        <v>44721</v>
      </c>
      <c r="AK718" s="21">
        <v>7</v>
      </c>
      <c r="AL718" s="14">
        <v>44935</v>
      </c>
      <c r="AM718" s="14">
        <v>44995</v>
      </c>
      <c r="AN718" s="19"/>
      <c r="AO718" s="19"/>
      <c r="AP718" s="19"/>
      <c r="AQ718" s="19"/>
      <c r="AR718" s="19"/>
      <c r="AS718" s="19">
        <v>1152000</v>
      </c>
      <c r="AT718" s="19"/>
      <c r="AU718" s="19"/>
      <c r="AV718" s="19">
        <v>10368000</v>
      </c>
      <c r="AW718" s="19"/>
      <c r="AX718" s="19"/>
      <c r="AY718" s="19"/>
      <c r="AZ718" s="15">
        <f t="shared" si="51"/>
        <v>11520000</v>
      </c>
      <c r="BA718" s="15">
        <f t="shared" si="52"/>
        <v>11520000</v>
      </c>
      <c r="BB718" t="str">
        <f t="shared" si="53"/>
        <v>OK</v>
      </c>
      <c r="BC718">
        <f t="shared" si="54"/>
        <v>2</v>
      </c>
      <c r="BE718" s="17"/>
    </row>
    <row r="719" spans="1:57" hidden="1">
      <c r="A719" s="17"/>
      <c r="B719" s="17" t="s">
        <v>26</v>
      </c>
      <c r="C719" s="17" t="s">
        <v>700</v>
      </c>
      <c r="D719" s="17" t="s">
        <v>688</v>
      </c>
      <c r="E719" s="17" t="s">
        <v>8</v>
      </c>
      <c r="F719" s="17" t="s">
        <v>160</v>
      </c>
      <c r="G719">
        <v>4881</v>
      </c>
      <c r="H719">
        <v>29</v>
      </c>
      <c r="I719" s="19">
        <v>28130000</v>
      </c>
      <c r="J719" s="15">
        <v>970000</v>
      </c>
      <c r="K719" s="17">
        <v>29</v>
      </c>
      <c r="L719" s="17">
        <v>0</v>
      </c>
      <c r="M719" s="17" t="s">
        <v>128</v>
      </c>
      <c r="N719" s="17" t="s">
        <v>157</v>
      </c>
      <c r="O719" s="17" t="s">
        <v>130</v>
      </c>
      <c r="P719" s="17" t="s">
        <v>680</v>
      </c>
      <c r="Q719" s="17" t="s">
        <v>66</v>
      </c>
      <c r="R719" s="17" t="s">
        <v>132</v>
      </c>
      <c r="S719" s="17">
        <v>1</v>
      </c>
      <c r="T719">
        <v>488101</v>
      </c>
      <c r="U719" t="str">
        <f>IFERROR(VLOOKUP(B719,Listas!$A$21:$B$36,2,FALSE),"")</f>
        <v>08</v>
      </c>
      <c r="V719" s="17">
        <v>1</v>
      </c>
      <c r="W719" t="s">
        <v>689</v>
      </c>
      <c r="X719" s="17"/>
      <c r="Y719" s="20">
        <v>44635</v>
      </c>
      <c r="Z719" s="21">
        <v>21</v>
      </c>
      <c r="AA719" s="14">
        <v>44656</v>
      </c>
      <c r="AB719" s="20">
        <v>44663</v>
      </c>
      <c r="AC719" s="21">
        <v>20</v>
      </c>
      <c r="AD719" s="14">
        <v>44683</v>
      </c>
      <c r="AE719" s="20">
        <v>44685</v>
      </c>
      <c r="AF719" s="21">
        <v>20</v>
      </c>
      <c r="AG719" s="14">
        <v>44705</v>
      </c>
      <c r="AH719" s="20">
        <v>44711</v>
      </c>
      <c r="AI719" s="21">
        <v>10</v>
      </c>
      <c r="AJ719" s="14">
        <v>44721</v>
      </c>
      <c r="AK719" s="21">
        <v>7</v>
      </c>
      <c r="AL719" s="14">
        <v>44935</v>
      </c>
      <c r="AM719" s="14">
        <v>44995</v>
      </c>
      <c r="AN719" s="19"/>
      <c r="AO719" s="19"/>
      <c r="AP719" s="19"/>
      <c r="AQ719" s="19"/>
      <c r="AR719" s="19"/>
      <c r="AS719" s="19">
        <v>2813000</v>
      </c>
      <c r="AT719" s="19"/>
      <c r="AU719" s="19"/>
      <c r="AV719" s="19">
        <v>25317000</v>
      </c>
      <c r="AW719" s="19"/>
      <c r="AX719" s="19"/>
      <c r="AY719" s="19"/>
      <c r="AZ719" s="15">
        <f t="shared" si="51"/>
        <v>28130000</v>
      </c>
      <c r="BA719" s="15">
        <f t="shared" si="52"/>
        <v>28130000</v>
      </c>
      <c r="BB719" t="str">
        <f t="shared" si="53"/>
        <v>OK</v>
      </c>
      <c r="BC719">
        <f t="shared" si="54"/>
        <v>2</v>
      </c>
      <c r="BE719" s="17"/>
    </row>
    <row r="720" spans="1:57" hidden="1">
      <c r="A720" s="17"/>
      <c r="B720" s="17" t="s">
        <v>26</v>
      </c>
      <c r="C720" s="17" t="s">
        <v>701</v>
      </c>
      <c r="D720" s="17" t="s">
        <v>679</v>
      </c>
      <c r="E720" s="17" t="s">
        <v>8</v>
      </c>
      <c r="F720" s="17" t="s">
        <v>160</v>
      </c>
      <c r="G720">
        <v>4881</v>
      </c>
      <c r="H720">
        <v>40</v>
      </c>
      <c r="I720" s="19">
        <v>38000000</v>
      </c>
      <c r="J720" s="15">
        <v>950000</v>
      </c>
      <c r="K720" s="17">
        <v>40</v>
      </c>
      <c r="L720" s="17">
        <v>0</v>
      </c>
      <c r="M720" s="17" t="s">
        <v>128</v>
      </c>
      <c r="N720" s="17" t="s">
        <v>157</v>
      </c>
      <c r="O720" s="17" t="s">
        <v>130</v>
      </c>
      <c r="P720" s="17" t="s">
        <v>680</v>
      </c>
      <c r="Q720" s="17" t="s">
        <v>66</v>
      </c>
      <c r="R720" s="17" t="s">
        <v>132</v>
      </c>
      <c r="S720" s="17">
        <v>1</v>
      </c>
      <c r="T720">
        <v>488101</v>
      </c>
      <c r="U720" t="str">
        <f>IFERROR(VLOOKUP(B720,Listas!$A$21:$B$36,2,FALSE),"")</f>
        <v>08</v>
      </c>
      <c r="V720" s="17">
        <v>3</v>
      </c>
      <c r="W720" t="s">
        <v>681</v>
      </c>
      <c r="X720" s="17"/>
      <c r="Y720" s="20">
        <v>44635</v>
      </c>
      <c r="Z720" s="21">
        <v>21</v>
      </c>
      <c r="AA720" s="14">
        <v>44656</v>
      </c>
      <c r="AB720" s="20">
        <v>44663</v>
      </c>
      <c r="AC720" s="21">
        <v>20</v>
      </c>
      <c r="AD720" s="14">
        <v>44683</v>
      </c>
      <c r="AE720" s="20">
        <v>44685</v>
      </c>
      <c r="AF720" s="21">
        <v>20</v>
      </c>
      <c r="AG720" s="14">
        <v>44705</v>
      </c>
      <c r="AH720" s="20">
        <v>44711</v>
      </c>
      <c r="AI720" s="21">
        <v>10</v>
      </c>
      <c r="AJ720" s="14">
        <v>44721</v>
      </c>
      <c r="AK720" s="21">
        <v>7</v>
      </c>
      <c r="AL720" s="14">
        <v>44935</v>
      </c>
      <c r="AM720" s="14">
        <v>44995</v>
      </c>
      <c r="AN720" s="19"/>
      <c r="AO720" s="19"/>
      <c r="AP720" s="19"/>
      <c r="AQ720" s="19"/>
      <c r="AR720" s="19"/>
      <c r="AS720" s="19">
        <v>3800000</v>
      </c>
      <c r="AT720" s="19"/>
      <c r="AU720" s="19"/>
      <c r="AV720" s="19">
        <v>34200000</v>
      </c>
      <c r="AW720" s="19"/>
      <c r="AX720" s="19"/>
      <c r="AY720" s="19"/>
      <c r="AZ720" s="15">
        <f t="shared" si="51"/>
        <v>38000000</v>
      </c>
      <c r="BA720" s="15">
        <f t="shared" si="52"/>
        <v>38000000</v>
      </c>
      <c r="BB720" t="str">
        <f t="shared" si="53"/>
        <v>OK</v>
      </c>
      <c r="BC720">
        <f t="shared" si="54"/>
        <v>2</v>
      </c>
      <c r="BE720" s="17"/>
    </row>
    <row r="721" spans="1:57" hidden="1">
      <c r="A721" s="17"/>
      <c r="B721" s="17" t="s">
        <v>26</v>
      </c>
      <c r="C721" s="17" t="s">
        <v>670</v>
      </c>
      <c r="D721" s="17" t="s">
        <v>694</v>
      </c>
      <c r="E721" s="17" t="s">
        <v>8</v>
      </c>
      <c r="F721" s="17" t="s">
        <v>160</v>
      </c>
      <c r="G721">
        <v>4881</v>
      </c>
      <c r="H721">
        <v>40</v>
      </c>
      <c r="I721" s="19">
        <v>38000000</v>
      </c>
      <c r="J721" s="15">
        <v>950000</v>
      </c>
      <c r="K721" s="17">
        <v>40</v>
      </c>
      <c r="L721" s="17">
        <v>0</v>
      </c>
      <c r="M721" s="17" t="s">
        <v>128</v>
      </c>
      <c r="N721" s="17" t="s">
        <v>157</v>
      </c>
      <c r="O721" s="17" t="s">
        <v>130</v>
      </c>
      <c r="P721" s="17" t="s">
        <v>680</v>
      </c>
      <c r="Q721" s="17" t="s">
        <v>66</v>
      </c>
      <c r="R721" s="17" t="s">
        <v>132</v>
      </c>
      <c r="S721" s="17">
        <v>1</v>
      </c>
      <c r="T721">
        <v>488101</v>
      </c>
      <c r="U721" t="str">
        <f>IFERROR(VLOOKUP(B721,Listas!$A$21:$B$36,2,FALSE),"")</f>
        <v>08</v>
      </c>
      <c r="V721" s="17">
        <v>7</v>
      </c>
      <c r="W721" t="s">
        <v>695</v>
      </c>
      <c r="X721" s="17"/>
      <c r="Y721" s="20">
        <v>44635</v>
      </c>
      <c r="Z721" s="21">
        <v>21</v>
      </c>
      <c r="AA721" s="14">
        <v>44656</v>
      </c>
      <c r="AB721" s="20">
        <v>44663</v>
      </c>
      <c r="AC721" s="21">
        <v>20</v>
      </c>
      <c r="AD721" s="14">
        <v>44683</v>
      </c>
      <c r="AE721" s="20">
        <v>44685</v>
      </c>
      <c r="AF721" s="21">
        <v>20</v>
      </c>
      <c r="AG721" s="14">
        <v>44705</v>
      </c>
      <c r="AH721" s="20">
        <v>44711</v>
      </c>
      <c r="AI721" s="21">
        <v>10</v>
      </c>
      <c r="AJ721" s="14">
        <v>44721</v>
      </c>
      <c r="AK721" s="21">
        <v>7</v>
      </c>
      <c r="AL721" s="14">
        <v>44935</v>
      </c>
      <c r="AM721" s="14">
        <v>44995</v>
      </c>
      <c r="AN721" s="19"/>
      <c r="AO721" s="19"/>
      <c r="AP721" s="19"/>
      <c r="AQ721" s="19"/>
      <c r="AR721" s="19"/>
      <c r="AS721" s="19">
        <v>3800000</v>
      </c>
      <c r="AT721" s="19"/>
      <c r="AU721" s="19"/>
      <c r="AV721" s="19">
        <v>34200000</v>
      </c>
      <c r="AW721" s="19"/>
      <c r="AX721" s="19"/>
      <c r="AY721" s="19"/>
      <c r="AZ721" s="15">
        <f t="shared" si="51"/>
        <v>38000000</v>
      </c>
      <c r="BA721" s="15">
        <f t="shared" si="52"/>
        <v>38000000</v>
      </c>
      <c r="BB721" t="str">
        <f t="shared" si="53"/>
        <v>OK</v>
      </c>
      <c r="BC721">
        <f t="shared" si="54"/>
        <v>2</v>
      </c>
      <c r="BE721" s="17"/>
    </row>
    <row r="722" spans="1:57" hidden="1">
      <c r="A722" s="17"/>
      <c r="B722" s="17" t="s">
        <v>26</v>
      </c>
      <c r="C722" s="17" t="s">
        <v>702</v>
      </c>
      <c r="D722" s="17" t="s">
        <v>703</v>
      </c>
      <c r="E722" s="17" t="s">
        <v>8</v>
      </c>
      <c r="F722" s="17" t="s">
        <v>160</v>
      </c>
      <c r="G722">
        <v>4881</v>
      </c>
      <c r="H722">
        <v>20</v>
      </c>
      <c r="I722" s="19">
        <v>19200000</v>
      </c>
      <c r="J722" s="15">
        <v>960000</v>
      </c>
      <c r="K722" s="17">
        <v>20</v>
      </c>
      <c r="L722" s="17">
        <v>0</v>
      </c>
      <c r="M722" s="17" t="s">
        <v>128</v>
      </c>
      <c r="N722" s="17" t="s">
        <v>157</v>
      </c>
      <c r="O722" s="17" t="s">
        <v>130</v>
      </c>
      <c r="P722" s="17" t="s">
        <v>680</v>
      </c>
      <c r="Q722" s="17" t="s">
        <v>66</v>
      </c>
      <c r="R722" s="17" t="s">
        <v>132</v>
      </c>
      <c r="S722" s="17">
        <v>1</v>
      </c>
      <c r="T722">
        <v>488101</v>
      </c>
      <c r="U722" t="str">
        <f>IFERROR(VLOOKUP(B722,Listas!$A$21:$B$36,2,FALSE),"")</f>
        <v>08</v>
      </c>
      <c r="V722" s="17">
        <v>4</v>
      </c>
      <c r="W722" t="s">
        <v>704</v>
      </c>
      <c r="X722" s="17"/>
      <c r="Y722" s="20">
        <v>44635</v>
      </c>
      <c r="Z722" s="21">
        <v>21</v>
      </c>
      <c r="AA722" s="14">
        <v>44656</v>
      </c>
      <c r="AB722" s="20">
        <v>44663</v>
      </c>
      <c r="AC722" s="21">
        <v>20</v>
      </c>
      <c r="AD722" s="14">
        <v>44683</v>
      </c>
      <c r="AE722" s="20">
        <v>44685</v>
      </c>
      <c r="AF722" s="21">
        <v>20</v>
      </c>
      <c r="AG722" s="14">
        <v>44705</v>
      </c>
      <c r="AH722" s="20">
        <v>44711</v>
      </c>
      <c r="AI722" s="21">
        <v>10</v>
      </c>
      <c r="AJ722" s="14">
        <v>44721</v>
      </c>
      <c r="AK722" s="21">
        <v>7</v>
      </c>
      <c r="AL722" s="14">
        <v>44935</v>
      </c>
      <c r="AM722" s="14">
        <v>44995</v>
      </c>
      <c r="AN722" s="19"/>
      <c r="AO722" s="19"/>
      <c r="AP722" s="19"/>
      <c r="AQ722" s="19"/>
      <c r="AR722" s="19"/>
      <c r="AS722" s="19">
        <v>1920000</v>
      </c>
      <c r="AT722" s="19"/>
      <c r="AU722" s="19"/>
      <c r="AV722" s="19">
        <v>17280000</v>
      </c>
      <c r="AW722" s="19"/>
      <c r="AX722" s="19"/>
      <c r="AY722" s="19"/>
      <c r="AZ722" s="15">
        <f t="shared" si="51"/>
        <v>19200000</v>
      </c>
      <c r="BA722" s="15">
        <f t="shared" si="52"/>
        <v>19200000</v>
      </c>
      <c r="BB722" t="str">
        <f t="shared" si="53"/>
        <v>OK</v>
      </c>
      <c r="BC722">
        <f t="shared" si="54"/>
        <v>2</v>
      </c>
      <c r="BE722" s="17"/>
    </row>
    <row r="723" spans="1:57" hidden="1">
      <c r="A723" s="17"/>
      <c r="B723" s="17" t="s">
        <v>26</v>
      </c>
      <c r="C723" s="17" t="s">
        <v>705</v>
      </c>
      <c r="D723" s="17" t="s">
        <v>703</v>
      </c>
      <c r="E723" s="17" t="s">
        <v>8</v>
      </c>
      <c r="F723" s="17" t="s">
        <v>160</v>
      </c>
      <c r="G723">
        <v>4881</v>
      </c>
      <c r="H723">
        <v>20</v>
      </c>
      <c r="I723" s="19">
        <v>19200000</v>
      </c>
      <c r="J723" s="15">
        <v>960000</v>
      </c>
      <c r="K723" s="17">
        <v>20</v>
      </c>
      <c r="L723" s="17">
        <v>0</v>
      </c>
      <c r="M723" s="17" t="s">
        <v>128</v>
      </c>
      <c r="N723" s="17" t="s">
        <v>157</v>
      </c>
      <c r="O723" s="17" t="s">
        <v>130</v>
      </c>
      <c r="P723" s="17" t="s">
        <v>680</v>
      </c>
      <c r="Q723" s="17" t="s">
        <v>66</v>
      </c>
      <c r="R723" s="17" t="s">
        <v>132</v>
      </c>
      <c r="S723" s="17">
        <v>1</v>
      </c>
      <c r="T723">
        <v>488101</v>
      </c>
      <c r="U723" t="str">
        <f>IFERROR(VLOOKUP(B723,Listas!$A$21:$B$36,2,FALSE),"")</f>
        <v>08</v>
      </c>
      <c r="V723" s="17">
        <v>4</v>
      </c>
      <c r="W723" t="s">
        <v>704</v>
      </c>
      <c r="X723" s="17"/>
      <c r="Y723" s="20">
        <v>44635</v>
      </c>
      <c r="Z723" s="21">
        <v>21</v>
      </c>
      <c r="AA723" s="14">
        <v>44656</v>
      </c>
      <c r="AB723" s="20">
        <v>44663</v>
      </c>
      <c r="AC723" s="21">
        <v>20</v>
      </c>
      <c r="AD723" s="14">
        <v>44683</v>
      </c>
      <c r="AE723" s="20">
        <v>44685</v>
      </c>
      <c r="AF723" s="21">
        <v>20</v>
      </c>
      <c r="AG723" s="14">
        <v>44705</v>
      </c>
      <c r="AH723" s="20">
        <v>44711</v>
      </c>
      <c r="AI723" s="21">
        <v>10</v>
      </c>
      <c r="AJ723" s="14">
        <v>44721</v>
      </c>
      <c r="AK723" s="21">
        <v>7</v>
      </c>
      <c r="AL723" s="14">
        <v>44935</v>
      </c>
      <c r="AM723" s="14">
        <v>44995</v>
      </c>
      <c r="AN723" s="19"/>
      <c r="AO723" s="19"/>
      <c r="AP723" s="19"/>
      <c r="AQ723" s="19"/>
      <c r="AR723" s="19"/>
      <c r="AS723" s="19">
        <v>1920000</v>
      </c>
      <c r="AT723" s="19"/>
      <c r="AU723" s="19"/>
      <c r="AV723" s="19">
        <v>17280000</v>
      </c>
      <c r="AW723" s="19"/>
      <c r="AX723" s="19"/>
      <c r="AY723" s="19"/>
      <c r="AZ723" s="15">
        <f t="shared" si="51"/>
        <v>19200000</v>
      </c>
      <c r="BA723" s="15">
        <f t="shared" si="52"/>
        <v>19200000</v>
      </c>
      <c r="BB723" t="str">
        <f t="shared" si="53"/>
        <v>OK</v>
      </c>
      <c r="BC723">
        <f t="shared" si="54"/>
        <v>2</v>
      </c>
      <c r="BE723" s="17"/>
    </row>
    <row r="724" spans="1:57" hidden="1">
      <c r="A724" s="17"/>
      <c r="B724" s="17" t="s">
        <v>26</v>
      </c>
      <c r="C724" s="17" t="s">
        <v>706</v>
      </c>
      <c r="D724" s="17" t="s">
        <v>703</v>
      </c>
      <c r="E724" s="17" t="s">
        <v>8</v>
      </c>
      <c r="F724" s="17" t="s">
        <v>160</v>
      </c>
      <c r="G724">
        <v>4881</v>
      </c>
      <c r="H724">
        <v>12</v>
      </c>
      <c r="I724" s="19">
        <v>11520000</v>
      </c>
      <c r="J724" s="15">
        <v>960000</v>
      </c>
      <c r="K724" s="17">
        <v>12</v>
      </c>
      <c r="L724" s="17">
        <v>0</v>
      </c>
      <c r="M724" s="17" t="s">
        <v>128</v>
      </c>
      <c r="N724" s="17" t="s">
        <v>157</v>
      </c>
      <c r="O724" s="17" t="s">
        <v>130</v>
      </c>
      <c r="P724" s="17" t="s">
        <v>680</v>
      </c>
      <c r="Q724" s="17" t="s">
        <v>66</v>
      </c>
      <c r="R724" s="17" t="s">
        <v>132</v>
      </c>
      <c r="S724" s="17">
        <v>1</v>
      </c>
      <c r="T724">
        <v>488101</v>
      </c>
      <c r="U724" t="str">
        <f>IFERROR(VLOOKUP(B724,Listas!$A$21:$B$36,2,FALSE),"")</f>
        <v>08</v>
      </c>
      <c r="V724" s="17">
        <v>4</v>
      </c>
      <c r="W724" t="s">
        <v>704</v>
      </c>
      <c r="X724" s="17"/>
      <c r="Y724" s="20">
        <v>44635</v>
      </c>
      <c r="Z724" s="21">
        <v>21</v>
      </c>
      <c r="AA724" s="14">
        <v>44656</v>
      </c>
      <c r="AB724" s="20">
        <v>44663</v>
      </c>
      <c r="AC724" s="21">
        <v>20</v>
      </c>
      <c r="AD724" s="14">
        <v>44683</v>
      </c>
      <c r="AE724" s="20">
        <v>44685</v>
      </c>
      <c r="AF724" s="21">
        <v>20</v>
      </c>
      <c r="AG724" s="14">
        <v>44705</v>
      </c>
      <c r="AH724" s="20">
        <v>44711</v>
      </c>
      <c r="AI724" s="21">
        <v>10</v>
      </c>
      <c r="AJ724" s="14">
        <v>44721</v>
      </c>
      <c r="AK724" s="21">
        <v>7</v>
      </c>
      <c r="AL724" s="14">
        <v>44935</v>
      </c>
      <c r="AM724" s="14">
        <v>44995</v>
      </c>
      <c r="AN724" s="19"/>
      <c r="AO724" s="19"/>
      <c r="AP724" s="19"/>
      <c r="AQ724" s="19"/>
      <c r="AR724" s="19"/>
      <c r="AS724" s="19">
        <v>1152000</v>
      </c>
      <c r="AT724" s="19"/>
      <c r="AU724" s="19"/>
      <c r="AV724" s="19">
        <v>10368000</v>
      </c>
      <c r="AW724" s="19"/>
      <c r="AX724" s="19"/>
      <c r="AY724" s="19"/>
      <c r="AZ724" s="15">
        <f t="shared" si="51"/>
        <v>11520000</v>
      </c>
      <c r="BA724" s="15">
        <f t="shared" si="52"/>
        <v>11520000</v>
      </c>
      <c r="BB724" t="str">
        <f t="shared" si="53"/>
        <v>OK</v>
      </c>
      <c r="BC724">
        <f t="shared" si="54"/>
        <v>2</v>
      </c>
      <c r="BE724" s="17"/>
    </row>
    <row r="725" spans="1:57" hidden="1">
      <c r="A725" s="17"/>
      <c r="B725" s="17" t="s">
        <v>26</v>
      </c>
      <c r="C725" s="17" t="s">
        <v>651</v>
      </c>
      <c r="D725" s="17" t="s">
        <v>679</v>
      </c>
      <c r="E725" s="17" t="s">
        <v>8</v>
      </c>
      <c r="F725" s="17" t="s">
        <v>160</v>
      </c>
      <c r="G725">
        <v>4881</v>
      </c>
      <c r="H725">
        <v>16</v>
      </c>
      <c r="I725" s="19">
        <v>15360000</v>
      </c>
      <c r="J725" s="15">
        <v>960000</v>
      </c>
      <c r="K725" s="17">
        <v>16</v>
      </c>
      <c r="L725" s="17">
        <v>0</v>
      </c>
      <c r="M725" s="17" t="s">
        <v>128</v>
      </c>
      <c r="N725" s="17" t="s">
        <v>157</v>
      </c>
      <c r="O725" s="17" t="s">
        <v>130</v>
      </c>
      <c r="P725" s="17" t="s">
        <v>680</v>
      </c>
      <c r="Q725" s="17" t="s">
        <v>66</v>
      </c>
      <c r="R725" s="17" t="s">
        <v>132</v>
      </c>
      <c r="S725" s="17">
        <v>1</v>
      </c>
      <c r="T725">
        <v>488101</v>
      </c>
      <c r="U725" t="str">
        <f>IFERROR(VLOOKUP(B725,Listas!$A$21:$B$36,2,FALSE),"")</f>
        <v>08</v>
      </c>
      <c r="V725" s="17">
        <v>3</v>
      </c>
      <c r="W725" t="s">
        <v>681</v>
      </c>
      <c r="X725" s="17"/>
      <c r="Y725" s="20">
        <v>44635</v>
      </c>
      <c r="Z725" s="21">
        <v>21</v>
      </c>
      <c r="AA725" s="14">
        <v>44656</v>
      </c>
      <c r="AB725" s="20">
        <v>44663</v>
      </c>
      <c r="AC725" s="21">
        <v>20</v>
      </c>
      <c r="AD725" s="14">
        <v>44683</v>
      </c>
      <c r="AE725" s="20">
        <v>44685</v>
      </c>
      <c r="AF725" s="21">
        <v>20</v>
      </c>
      <c r="AG725" s="14">
        <v>44705</v>
      </c>
      <c r="AH725" s="20">
        <v>44711</v>
      </c>
      <c r="AI725" s="21">
        <v>10</v>
      </c>
      <c r="AJ725" s="14">
        <v>44721</v>
      </c>
      <c r="AK725" s="21">
        <v>7</v>
      </c>
      <c r="AL725" s="14">
        <v>44935</v>
      </c>
      <c r="AM725" s="14">
        <v>44995</v>
      </c>
      <c r="AN725" s="19"/>
      <c r="AO725" s="19"/>
      <c r="AP725" s="19"/>
      <c r="AQ725" s="19"/>
      <c r="AR725" s="19"/>
      <c r="AS725" s="19">
        <v>1536000</v>
      </c>
      <c r="AT725" s="19"/>
      <c r="AU725" s="19"/>
      <c r="AV725" s="19">
        <v>13824000</v>
      </c>
      <c r="AW725" s="19"/>
      <c r="AX725" s="19"/>
      <c r="AY725" s="19"/>
      <c r="AZ725" s="15">
        <f t="shared" si="51"/>
        <v>15360000</v>
      </c>
      <c r="BA725" s="15">
        <f t="shared" si="52"/>
        <v>15360000</v>
      </c>
      <c r="BB725" t="str">
        <f t="shared" si="53"/>
        <v>OK</v>
      </c>
      <c r="BC725">
        <f t="shared" si="54"/>
        <v>2</v>
      </c>
      <c r="BE725" s="17"/>
    </row>
    <row r="726" spans="1:57" hidden="1">
      <c r="A726" s="17"/>
      <c r="B726" s="17" t="s">
        <v>26</v>
      </c>
      <c r="C726" s="17" t="s">
        <v>707</v>
      </c>
      <c r="D726" s="17" t="s">
        <v>703</v>
      </c>
      <c r="E726" s="17" t="s">
        <v>8</v>
      </c>
      <c r="F726" s="17" t="s">
        <v>160</v>
      </c>
      <c r="G726">
        <v>4881</v>
      </c>
      <c r="H726">
        <v>12</v>
      </c>
      <c r="I726" s="19">
        <v>11520000</v>
      </c>
      <c r="J726" s="15">
        <v>960000</v>
      </c>
      <c r="K726" s="17">
        <v>12</v>
      </c>
      <c r="L726" s="17">
        <v>0</v>
      </c>
      <c r="M726" s="17" t="s">
        <v>128</v>
      </c>
      <c r="N726" s="17" t="s">
        <v>157</v>
      </c>
      <c r="O726" s="17" t="s">
        <v>130</v>
      </c>
      <c r="P726" s="17" t="s">
        <v>680</v>
      </c>
      <c r="Q726" s="17" t="s">
        <v>66</v>
      </c>
      <c r="R726" s="17" t="s">
        <v>132</v>
      </c>
      <c r="S726" s="17">
        <v>1</v>
      </c>
      <c r="T726">
        <v>488101</v>
      </c>
      <c r="U726" t="str">
        <f>IFERROR(VLOOKUP(B726,Listas!$A$21:$B$36,2,FALSE),"")</f>
        <v>08</v>
      </c>
      <c r="V726" s="17">
        <v>4</v>
      </c>
      <c r="W726" t="s">
        <v>704</v>
      </c>
      <c r="X726" s="17"/>
      <c r="Y726" s="20">
        <v>44635</v>
      </c>
      <c r="Z726" s="21">
        <v>21</v>
      </c>
      <c r="AA726" s="14">
        <v>44656</v>
      </c>
      <c r="AB726" s="20">
        <v>44663</v>
      </c>
      <c r="AC726" s="21">
        <v>20</v>
      </c>
      <c r="AD726" s="14">
        <v>44683</v>
      </c>
      <c r="AE726" s="20">
        <v>44685</v>
      </c>
      <c r="AF726" s="21">
        <v>20</v>
      </c>
      <c r="AG726" s="14">
        <v>44705</v>
      </c>
      <c r="AH726" s="20">
        <v>44711</v>
      </c>
      <c r="AI726" s="21">
        <v>10</v>
      </c>
      <c r="AJ726" s="14">
        <v>44721</v>
      </c>
      <c r="AK726" s="21">
        <v>7</v>
      </c>
      <c r="AL726" s="14">
        <v>44935</v>
      </c>
      <c r="AM726" s="14">
        <v>44995</v>
      </c>
      <c r="AN726" s="19"/>
      <c r="AO726" s="19"/>
      <c r="AP726" s="19"/>
      <c r="AQ726" s="19"/>
      <c r="AR726" s="19"/>
      <c r="AS726" s="19">
        <v>1152000</v>
      </c>
      <c r="AT726" s="19"/>
      <c r="AU726" s="19"/>
      <c r="AV726" s="19">
        <v>10368000</v>
      </c>
      <c r="AW726" s="19"/>
      <c r="AX726" s="19"/>
      <c r="AY726" s="19"/>
      <c r="AZ726" s="15">
        <f t="shared" si="51"/>
        <v>11520000</v>
      </c>
      <c r="BA726" s="15">
        <f t="shared" si="52"/>
        <v>11520000</v>
      </c>
      <c r="BB726" t="str">
        <f t="shared" si="53"/>
        <v>OK</v>
      </c>
      <c r="BC726">
        <f t="shared" si="54"/>
        <v>2</v>
      </c>
      <c r="BE726" s="17"/>
    </row>
    <row r="727" spans="1:57" hidden="1">
      <c r="A727" s="17"/>
      <c r="B727" s="17" t="s">
        <v>26</v>
      </c>
      <c r="C727" s="17" t="s">
        <v>678</v>
      </c>
      <c r="D727" s="17" t="s">
        <v>697</v>
      </c>
      <c r="E727" s="17" t="s">
        <v>8</v>
      </c>
      <c r="F727" s="17" t="s">
        <v>160</v>
      </c>
      <c r="G727">
        <v>4881</v>
      </c>
      <c r="H727">
        <v>35</v>
      </c>
      <c r="I727" s="19">
        <v>33250000</v>
      </c>
      <c r="J727" s="15">
        <v>950000</v>
      </c>
      <c r="K727" s="17">
        <v>35</v>
      </c>
      <c r="L727" s="17">
        <v>0</v>
      </c>
      <c r="M727" s="17" t="s">
        <v>128</v>
      </c>
      <c r="N727" s="17" t="s">
        <v>157</v>
      </c>
      <c r="O727" s="17" t="s">
        <v>130</v>
      </c>
      <c r="P727" s="17" t="s">
        <v>680</v>
      </c>
      <c r="Q727" s="17" t="s">
        <v>66</v>
      </c>
      <c r="R727" s="17" t="s">
        <v>132</v>
      </c>
      <c r="S727" s="17">
        <v>1</v>
      </c>
      <c r="T727">
        <v>488101</v>
      </c>
      <c r="U727" t="str">
        <f>IFERROR(VLOOKUP(B727,Listas!$A$21:$B$36,2,FALSE),"")</f>
        <v>08</v>
      </c>
      <c r="V727" s="17">
        <v>9</v>
      </c>
      <c r="W727" t="s">
        <v>698</v>
      </c>
      <c r="X727" s="17"/>
      <c r="Y727" s="20">
        <v>44635</v>
      </c>
      <c r="Z727" s="21">
        <v>21</v>
      </c>
      <c r="AA727" s="14">
        <v>44656</v>
      </c>
      <c r="AB727" s="20">
        <v>44663</v>
      </c>
      <c r="AC727" s="21">
        <v>20</v>
      </c>
      <c r="AD727" s="14">
        <v>44683</v>
      </c>
      <c r="AE727" s="20">
        <v>44685</v>
      </c>
      <c r="AF727" s="21">
        <v>20</v>
      </c>
      <c r="AG727" s="14">
        <v>44705</v>
      </c>
      <c r="AH727" s="20">
        <v>44711</v>
      </c>
      <c r="AI727" s="21">
        <v>10</v>
      </c>
      <c r="AJ727" s="14">
        <v>44721</v>
      </c>
      <c r="AK727" s="21">
        <v>7</v>
      </c>
      <c r="AL727" s="14">
        <v>44935</v>
      </c>
      <c r="AM727" s="14">
        <v>44995</v>
      </c>
      <c r="AN727" s="19"/>
      <c r="AO727" s="19"/>
      <c r="AP727" s="19"/>
      <c r="AQ727" s="19"/>
      <c r="AR727" s="19"/>
      <c r="AS727" s="19">
        <v>3325000</v>
      </c>
      <c r="AT727" s="19"/>
      <c r="AU727" s="19"/>
      <c r="AV727" s="19">
        <v>29925000</v>
      </c>
      <c r="AW727" s="19"/>
      <c r="AX727" s="19"/>
      <c r="AY727" s="19"/>
      <c r="AZ727" s="15">
        <f t="shared" si="51"/>
        <v>33250000</v>
      </c>
      <c r="BA727" s="15">
        <f t="shared" si="52"/>
        <v>33250000</v>
      </c>
      <c r="BB727" t="str">
        <f t="shared" si="53"/>
        <v>OK</v>
      </c>
      <c r="BC727">
        <f t="shared" si="54"/>
        <v>2</v>
      </c>
      <c r="BE727" s="17"/>
    </row>
    <row r="728" spans="1:57" hidden="1">
      <c r="A728" s="17"/>
      <c r="B728" s="17" t="s">
        <v>26</v>
      </c>
      <c r="C728" s="17" t="s">
        <v>708</v>
      </c>
      <c r="D728" s="17" t="s">
        <v>683</v>
      </c>
      <c r="E728" s="17" t="s">
        <v>8</v>
      </c>
      <c r="F728" s="17" t="s">
        <v>160</v>
      </c>
      <c r="G728">
        <v>4881</v>
      </c>
      <c r="H728">
        <v>12</v>
      </c>
      <c r="I728" s="19">
        <v>11520000</v>
      </c>
      <c r="J728" s="15">
        <v>960000</v>
      </c>
      <c r="K728" s="17">
        <v>12</v>
      </c>
      <c r="L728" s="17">
        <v>0</v>
      </c>
      <c r="M728" s="17" t="s">
        <v>128</v>
      </c>
      <c r="N728" s="17" t="s">
        <v>157</v>
      </c>
      <c r="O728" s="17" t="s">
        <v>130</v>
      </c>
      <c r="P728" s="17" t="s">
        <v>680</v>
      </c>
      <c r="Q728" s="17" t="s">
        <v>66</v>
      </c>
      <c r="R728" s="17" t="s">
        <v>132</v>
      </c>
      <c r="S728" s="17">
        <v>1</v>
      </c>
      <c r="T728">
        <v>488101</v>
      </c>
      <c r="U728" t="str">
        <f>IFERROR(VLOOKUP(B728,Listas!$A$21:$B$36,2,FALSE),"")</f>
        <v>08</v>
      </c>
      <c r="V728" s="17">
        <v>5</v>
      </c>
      <c r="W728" t="s">
        <v>684</v>
      </c>
      <c r="X728" s="17"/>
      <c r="Y728" s="20">
        <v>44635</v>
      </c>
      <c r="Z728" s="21">
        <v>21</v>
      </c>
      <c r="AA728" s="14">
        <v>44656</v>
      </c>
      <c r="AB728" s="20">
        <v>44663</v>
      </c>
      <c r="AC728" s="21">
        <v>20</v>
      </c>
      <c r="AD728" s="14">
        <v>44683</v>
      </c>
      <c r="AE728" s="20">
        <v>44685</v>
      </c>
      <c r="AF728" s="21">
        <v>20</v>
      </c>
      <c r="AG728" s="14">
        <v>44705</v>
      </c>
      <c r="AH728" s="20">
        <v>44711</v>
      </c>
      <c r="AI728" s="21">
        <v>10</v>
      </c>
      <c r="AJ728" s="14">
        <v>44721</v>
      </c>
      <c r="AK728" s="21">
        <v>7</v>
      </c>
      <c r="AL728" s="14">
        <v>44935</v>
      </c>
      <c r="AM728" s="14">
        <v>44995</v>
      </c>
      <c r="AN728" s="19"/>
      <c r="AO728" s="19"/>
      <c r="AP728" s="19"/>
      <c r="AQ728" s="19"/>
      <c r="AR728" s="19"/>
      <c r="AS728" s="19">
        <v>1152000</v>
      </c>
      <c r="AT728" s="19"/>
      <c r="AU728" s="19"/>
      <c r="AV728" s="19">
        <v>10368000</v>
      </c>
      <c r="AW728" s="19"/>
      <c r="AX728" s="19"/>
      <c r="AY728" s="19"/>
      <c r="AZ728" s="15">
        <f t="shared" si="51"/>
        <v>11520000</v>
      </c>
      <c r="BA728" s="15">
        <f t="shared" si="52"/>
        <v>11520000</v>
      </c>
      <c r="BB728" t="str">
        <f t="shared" si="53"/>
        <v>OK</v>
      </c>
      <c r="BC728">
        <f t="shared" si="54"/>
        <v>2</v>
      </c>
      <c r="BE728" s="17"/>
    </row>
    <row r="729" spans="1:57" hidden="1">
      <c r="A729" s="17"/>
      <c r="B729" s="17" t="s">
        <v>26</v>
      </c>
      <c r="C729" s="17" t="s">
        <v>654</v>
      </c>
      <c r="D729" s="17" t="s">
        <v>679</v>
      </c>
      <c r="E729" s="17" t="s">
        <v>8</v>
      </c>
      <c r="F729" s="17" t="s">
        <v>160</v>
      </c>
      <c r="G729">
        <v>4881</v>
      </c>
      <c r="H729">
        <v>20</v>
      </c>
      <c r="I729" s="19">
        <v>19200000</v>
      </c>
      <c r="J729" s="15">
        <v>960000</v>
      </c>
      <c r="K729" s="17">
        <v>20</v>
      </c>
      <c r="L729" s="17">
        <v>0</v>
      </c>
      <c r="M729" s="17" t="s">
        <v>128</v>
      </c>
      <c r="N729" s="17" t="s">
        <v>157</v>
      </c>
      <c r="O729" s="17" t="s">
        <v>130</v>
      </c>
      <c r="P729" s="17" t="s">
        <v>680</v>
      </c>
      <c r="Q729" s="17" t="s">
        <v>66</v>
      </c>
      <c r="R729" s="17" t="s">
        <v>132</v>
      </c>
      <c r="S729" s="17">
        <v>1</v>
      </c>
      <c r="T729">
        <v>488101</v>
      </c>
      <c r="U729" t="str">
        <f>IFERROR(VLOOKUP(B729,Listas!$A$21:$B$36,2,FALSE),"")</f>
        <v>08</v>
      </c>
      <c r="V729" s="17">
        <v>3</v>
      </c>
      <c r="W729" t="s">
        <v>681</v>
      </c>
      <c r="X729" s="17"/>
      <c r="Y729" s="20">
        <v>44635</v>
      </c>
      <c r="Z729" s="21">
        <v>21</v>
      </c>
      <c r="AA729" s="14">
        <v>44656</v>
      </c>
      <c r="AB729" s="20">
        <v>44663</v>
      </c>
      <c r="AC729" s="21">
        <v>20</v>
      </c>
      <c r="AD729" s="14">
        <v>44683</v>
      </c>
      <c r="AE729" s="20">
        <v>44685</v>
      </c>
      <c r="AF729" s="21">
        <v>20</v>
      </c>
      <c r="AG729" s="14">
        <v>44705</v>
      </c>
      <c r="AH729" s="20">
        <v>44711</v>
      </c>
      <c r="AI729" s="21">
        <v>10</v>
      </c>
      <c r="AJ729" s="14">
        <v>44721</v>
      </c>
      <c r="AK729" s="21">
        <v>7</v>
      </c>
      <c r="AL729" s="14">
        <v>44935</v>
      </c>
      <c r="AM729" s="14">
        <v>44995</v>
      </c>
      <c r="AN729" s="19"/>
      <c r="AO729" s="19"/>
      <c r="AP729" s="19"/>
      <c r="AQ729" s="19"/>
      <c r="AR729" s="19"/>
      <c r="AS729" s="19">
        <v>1920000</v>
      </c>
      <c r="AT729" s="19"/>
      <c r="AU729" s="19"/>
      <c r="AV729" s="19">
        <v>17280000</v>
      </c>
      <c r="AW729" s="19"/>
      <c r="AX729" s="19"/>
      <c r="AY729" s="19"/>
      <c r="AZ729" s="15">
        <f t="shared" si="51"/>
        <v>19200000</v>
      </c>
      <c r="BA729" s="15">
        <f t="shared" si="52"/>
        <v>19200000</v>
      </c>
      <c r="BB729" t="str">
        <f t="shared" si="53"/>
        <v>OK</v>
      </c>
      <c r="BC729">
        <f t="shared" si="54"/>
        <v>2</v>
      </c>
      <c r="BE729" s="17"/>
    </row>
    <row r="730" spans="1:57" hidden="1">
      <c r="A730" s="17"/>
      <c r="B730" s="17" t="s">
        <v>26</v>
      </c>
      <c r="C730" s="17" t="s">
        <v>659</v>
      </c>
      <c r="D730" s="17" t="s">
        <v>694</v>
      </c>
      <c r="E730" s="17" t="s">
        <v>8</v>
      </c>
      <c r="F730" s="17" t="s">
        <v>160</v>
      </c>
      <c r="G730">
        <v>4881</v>
      </c>
      <c r="H730">
        <v>22</v>
      </c>
      <c r="I730" s="19">
        <v>21120000</v>
      </c>
      <c r="J730" s="15">
        <v>960000</v>
      </c>
      <c r="K730" s="17">
        <v>22</v>
      </c>
      <c r="L730" s="17">
        <v>0</v>
      </c>
      <c r="M730" s="17" t="s">
        <v>128</v>
      </c>
      <c r="N730" s="17" t="s">
        <v>157</v>
      </c>
      <c r="O730" s="17" t="s">
        <v>130</v>
      </c>
      <c r="P730" s="17" t="s">
        <v>680</v>
      </c>
      <c r="Q730" s="17" t="s">
        <v>66</v>
      </c>
      <c r="R730" s="17" t="s">
        <v>132</v>
      </c>
      <c r="S730" s="17">
        <v>1</v>
      </c>
      <c r="T730">
        <v>488101</v>
      </c>
      <c r="U730" t="str">
        <f>IFERROR(VLOOKUP(B730,Listas!$A$21:$B$36,2,FALSE),"")</f>
        <v>08</v>
      </c>
      <c r="V730" s="17">
        <v>7</v>
      </c>
      <c r="W730" t="s">
        <v>695</v>
      </c>
      <c r="X730" s="17"/>
      <c r="Y730" s="20">
        <v>44635</v>
      </c>
      <c r="Z730" s="21">
        <v>21</v>
      </c>
      <c r="AA730" s="14">
        <v>44656</v>
      </c>
      <c r="AB730" s="20">
        <v>44663</v>
      </c>
      <c r="AC730" s="21">
        <v>20</v>
      </c>
      <c r="AD730" s="14">
        <v>44683</v>
      </c>
      <c r="AE730" s="20">
        <v>44685</v>
      </c>
      <c r="AF730" s="21">
        <v>20</v>
      </c>
      <c r="AG730" s="14">
        <v>44705</v>
      </c>
      <c r="AH730" s="20">
        <v>44711</v>
      </c>
      <c r="AI730" s="21">
        <v>10</v>
      </c>
      <c r="AJ730" s="14">
        <v>44721</v>
      </c>
      <c r="AK730" s="21">
        <v>7</v>
      </c>
      <c r="AL730" s="14">
        <v>44935</v>
      </c>
      <c r="AM730" s="14">
        <v>44995</v>
      </c>
      <c r="AN730" s="19"/>
      <c r="AO730" s="19"/>
      <c r="AP730" s="19"/>
      <c r="AQ730" s="19"/>
      <c r="AR730" s="19"/>
      <c r="AS730" s="19">
        <v>2112000</v>
      </c>
      <c r="AT730" s="19"/>
      <c r="AU730" s="19"/>
      <c r="AV730" s="19">
        <v>19008000</v>
      </c>
      <c r="AW730" s="19"/>
      <c r="AX730" s="19"/>
      <c r="AY730" s="19"/>
      <c r="AZ730" s="15">
        <f t="shared" si="51"/>
        <v>21120000</v>
      </c>
      <c r="BA730" s="15">
        <f t="shared" si="52"/>
        <v>21120000</v>
      </c>
      <c r="BB730" t="str">
        <f t="shared" si="53"/>
        <v>OK</v>
      </c>
      <c r="BC730">
        <f t="shared" si="54"/>
        <v>2</v>
      </c>
      <c r="BE730" s="17"/>
    </row>
    <row r="731" spans="1:57" hidden="1">
      <c r="A731" s="17"/>
      <c r="B731" s="17" t="s">
        <v>26</v>
      </c>
      <c r="C731" s="17" t="s">
        <v>663</v>
      </c>
      <c r="D731" s="17" t="s">
        <v>697</v>
      </c>
      <c r="E731" s="17" t="s">
        <v>8</v>
      </c>
      <c r="F731" s="17" t="s">
        <v>160</v>
      </c>
      <c r="G731">
        <v>4881</v>
      </c>
      <c r="H731">
        <v>35</v>
      </c>
      <c r="I731" s="19">
        <v>33250000</v>
      </c>
      <c r="J731" s="15">
        <v>950000</v>
      </c>
      <c r="K731" s="17">
        <v>35</v>
      </c>
      <c r="L731" s="17">
        <v>0</v>
      </c>
      <c r="M731" s="17" t="s">
        <v>128</v>
      </c>
      <c r="N731" s="17" t="s">
        <v>157</v>
      </c>
      <c r="O731" s="17" t="s">
        <v>130</v>
      </c>
      <c r="P731" s="17" t="s">
        <v>680</v>
      </c>
      <c r="Q731" s="17" t="s">
        <v>66</v>
      </c>
      <c r="R731" s="17" t="s">
        <v>132</v>
      </c>
      <c r="S731" s="17">
        <v>1</v>
      </c>
      <c r="T731">
        <v>488101</v>
      </c>
      <c r="U731" t="str">
        <f>IFERROR(VLOOKUP(B731,Listas!$A$21:$B$36,2,FALSE),"")</f>
        <v>08</v>
      </c>
      <c r="V731" s="17">
        <v>9</v>
      </c>
      <c r="W731" t="s">
        <v>698</v>
      </c>
      <c r="X731" s="17"/>
      <c r="Y731" s="20">
        <v>44635</v>
      </c>
      <c r="Z731" s="21">
        <v>21</v>
      </c>
      <c r="AA731" s="14">
        <v>44656</v>
      </c>
      <c r="AB731" s="20">
        <v>44663</v>
      </c>
      <c r="AC731" s="21">
        <v>20</v>
      </c>
      <c r="AD731" s="14">
        <v>44683</v>
      </c>
      <c r="AE731" s="20">
        <v>44685</v>
      </c>
      <c r="AF731" s="21">
        <v>20</v>
      </c>
      <c r="AG731" s="14">
        <v>44705</v>
      </c>
      <c r="AH731" s="20">
        <v>44711</v>
      </c>
      <c r="AI731" s="21">
        <v>10</v>
      </c>
      <c r="AJ731" s="14">
        <v>44721</v>
      </c>
      <c r="AK731" s="21">
        <v>7</v>
      </c>
      <c r="AL731" s="14">
        <v>44935</v>
      </c>
      <c r="AM731" s="14">
        <v>44995</v>
      </c>
      <c r="AN731" s="19"/>
      <c r="AO731" s="19"/>
      <c r="AP731" s="19"/>
      <c r="AQ731" s="19"/>
      <c r="AR731" s="19"/>
      <c r="AS731" s="19">
        <v>3325000</v>
      </c>
      <c r="AT731" s="19"/>
      <c r="AU731" s="19"/>
      <c r="AV731" s="19">
        <v>29925000</v>
      </c>
      <c r="AW731" s="19"/>
      <c r="AX731" s="19"/>
      <c r="AY731" s="19"/>
      <c r="AZ731" s="15">
        <f t="shared" si="51"/>
        <v>33250000</v>
      </c>
      <c r="BA731" s="15">
        <f t="shared" si="52"/>
        <v>33250000</v>
      </c>
      <c r="BB731" t="str">
        <f t="shared" si="53"/>
        <v>OK</v>
      </c>
      <c r="BC731">
        <f t="shared" si="54"/>
        <v>2</v>
      </c>
      <c r="BE731" s="17"/>
    </row>
    <row r="732" spans="1:57" hidden="1">
      <c r="A732" s="17"/>
      <c r="B732" s="17" t="s">
        <v>26</v>
      </c>
      <c r="C732" s="17" t="s">
        <v>709</v>
      </c>
      <c r="D732" s="17" t="s">
        <v>688</v>
      </c>
      <c r="E732" s="17" t="s">
        <v>8</v>
      </c>
      <c r="F732" s="17" t="s">
        <v>160</v>
      </c>
      <c r="G732">
        <v>4881</v>
      </c>
      <c r="H732">
        <v>20</v>
      </c>
      <c r="I732" s="19">
        <v>20000000</v>
      </c>
      <c r="J732" s="15">
        <v>1000000</v>
      </c>
      <c r="K732" s="17">
        <v>20</v>
      </c>
      <c r="L732" s="17">
        <v>0</v>
      </c>
      <c r="M732" s="17" t="s">
        <v>128</v>
      </c>
      <c r="N732" s="17" t="s">
        <v>157</v>
      </c>
      <c r="O732" s="17" t="s">
        <v>130</v>
      </c>
      <c r="P732" s="17" t="s">
        <v>680</v>
      </c>
      <c r="Q732" s="17" t="s">
        <v>66</v>
      </c>
      <c r="R732" s="17" t="s">
        <v>132</v>
      </c>
      <c r="S732" s="17">
        <v>1</v>
      </c>
      <c r="T732">
        <v>488101</v>
      </c>
      <c r="U732" t="str">
        <f>IFERROR(VLOOKUP(B732,Listas!$A$21:$B$36,2,FALSE),"")</f>
        <v>08</v>
      </c>
      <c r="V732" s="17">
        <v>1</v>
      </c>
      <c r="W732" t="s">
        <v>689</v>
      </c>
      <c r="X732" s="17"/>
      <c r="Y732" s="20">
        <v>44635</v>
      </c>
      <c r="Z732" s="21">
        <v>21</v>
      </c>
      <c r="AA732" s="14">
        <v>44656</v>
      </c>
      <c r="AB732" s="20">
        <v>44663</v>
      </c>
      <c r="AC732" s="21">
        <v>20</v>
      </c>
      <c r="AD732" s="14">
        <v>44683</v>
      </c>
      <c r="AE732" s="20">
        <v>44685</v>
      </c>
      <c r="AF732" s="21">
        <v>20</v>
      </c>
      <c r="AG732" s="14">
        <v>44705</v>
      </c>
      <c r="AH732" s="20">
        <v>44711</v>
      </c>
      <c r="AI732" s="21">
        <v>10</v>
      </c>
      <c r="AJ732" s="14">
        <v>44721</v>
      </c>
      <c r="AK732" s="21">
        <v>7</v>
      </c>
      <c r="AL732" s="14">
        <v>44935</v>
      </c>
      <c r="AM732" s="14">
        <v>44995</v>
      </c>
      <c r="AN732" s="19"/>
      <c r="AO732" s="19"/>
      <c r="AP732" s="19"/>
      <c r="AQ732" s="19"/>
      <c r="AR732" s="19"/>
      <c r="AS732" s="19">
        <v>2000000</v>
      </c>
      <c r="AT732" s="19"/>
      <c r="AU732" s="19"/>
      <c r="AV732" s="19">
        <v>18000000</v>
      </c>
      <c r="AW732" s="19"/>
      <c r="AX732" s="19"/>
      <c r="AY732" s="19"/>
      <c r="AZ732" s="15">
        <f t="shared" si="51"/>
        <v>20000000</v>
      </c>
      <c r="BA732" s="15">
        <f t="shared" si="52"/>
        <v>20000000</v>
      </c>
      <c r="BB732" t="str">
        <f t="shared" si="53"/>
        <v>OK</v>
      </c>
      <c r="BC732">
        <f t="shared" si="54"/>
        <v>2</v>
      </c>
      <c r="BE732" s="17"/>
    </row>
    <row r="733" spans="1:57" hidden="1">
      <c r="A733" s="17"/>
      <c r="B733" s="17" t="s">
        <v>26</v>
      </c>
      <c r="C733" s="17" t="s">
        <v>710</v>
      </c>
      <c r="D733" s="17" t="s">
        <v>703</v>
      </c>
      <c r="E733" s="17" t="s">
        <v>8</v>
      </c>
      <c r="F733" s="17" t="s">
        <v>160</v>
      </c>
      <c r="G733">
        <v>4881</v>
      </c>
      <c r="H733">
        <v>12</v>
      </c>
      <c r="I733" s="19">
        <v>11520000</v>
      </c>
      <c r="J733" s="15">
        <v>960000</v>
      </c>
      <c r="K733" s="17">
        <v>12</v>
      </c>
      <c r="L733" s="17">
        <v>0</v>
      </c>
      <c r="M733" s="17" t="s">
        <v>128</v>
      </c>
      <c r="N733" s="17" t="s">
        <v>157</v>
      </c>
      <c r="O733" s="17" t="s">
        <v>130</v>
      </c>
      <c r="P733" s="17" t="s">
        <v>680</v>
      </c>
      <c r="Q733" s="17" t="s">
        <v>66</v>
      </c>
      <c r="R733" s="17" t="s">
        <v>132</v>
      </c>
      <c r="S733" s="17">
        <v>1</v>
      </c>
      <c r="T733">
        <v>488101</v>
      </c>
      <c r="U733" t="str">
        <f>IFERROR(VLOOKUP(B733,Listas!$A$21:$B$36,2,FALSE),"")</f>
        <v>08</v>
      </c>
      <c r="V733" s="17">
        <v>4</v>
      </c>
      <c r="W733" t="s">
        <v>704</v>
      </c>
      <c r="X733" s="17"/>
      <c r="Y733" s="20">
        <v>44635</v>
      </c>
      <c r="Z733" s="21">
        <v>21</v>
      </c>
      <c r="AA733" s="14">
        <v>44656</v>
      </c>
      <c r="AB733" s="20">
        <v>44663</v>
      </c>
      <c r="AC733" s="21">
        <v>20</v>
      </c>
      <c r="AD733" s="14">
        <v>44683</v>
      </c>
      <c r="AE733" s="20">
        <v>44685</v>
      </c>
      <c r="AF733" s="21">
        <v>20</v>
      </c>
      <c r="AG733" s="14">
        <v>44705</v>
      </c>
      <c r="AH733" s="20">
        <v>44711</v>
      </c>
      <c r="AI733" s="21">
        <v>10</v>
      </c>
      <c r="AJ733" s="14">
        <v>44721</v>
      </c>
      <c r="AK733" s="21">
        <v>7</v>
      </c>
      <c r="AL733" s="14">
        <v>44935</v>
      </c>
      <c r="AM733" s="14">
        <v>44995</v>
      </c>
      <c r="AN733" s="19"/>
      <c r="AO733" s="19"/>
      <c r="AP733" s="19"/>
      <c r="AQ733" s="19"/>
      <c r="AR733" s="19"/>
      <c r="AS733" s="19">
        <v>1152000</v>
      </c>
      <c r="AT733" s="19"/>
      <c r="AU733" s="19"/>
      <c r="AV733" s="19">
        <v>10368000</v>
      </c>
      <c r="AW733" s="19"/>
      <c r="AX733" s="19"/>
      <c r="AY733" s="19"/>
      <c r="AZ733" s="15">
        <f t="shared" si="51"/>
        <v>11520000</v>
      </c>
      <c r="BA733" s="15">
        <f t="shared" si="52"/>
        <v>11520000</v>
      </c>
      <c r="BB733" t="str">
        <f t="shared" si="53"/>
        <v>OK</v>
      </c>
      <c r="BC733">
        <f t="shared" si="54"/>
        <v>2</v>
      </c>
      <c r="BE733" s="17"/>
    </row>
    <row r="734" spans="1:57" hidden="1">
      <c r="A734" s="17"/>
      <c r="B734" s="17" t="s">
        <v>26</v>
      </c>
      <c r="C734" s="17" t="s">
        <v>711</v>
      </c>
      <c r="D734" s="17" t="s">
        <v>683</v>
      </c>
      <c r="E734" s="17" t="s">
        <v>8</v>
      </c>
      <c r="F734" s="17" t="s">
        <v>160</v>
      </c>
      <c r="G734">
        <v>4881</v>
      </c>
      <c r="H734">
        <v>20</v>
      </c>
      <c r="I734" s="19">
        <v>19200000</v>
      </c>
      <c r="J734" s="15">
        <v>960000</v>
      </c>
      <c r="K734" s="17">
        <v>20</v>
      </c>
      <c r="L734" s="17">
        <v>0</v>
      </c>
      <c r="M734" s="17" t="s">
        <v>128</v>
      </c>
      <c r="N734" s="17" t="s">
        <v>157</v>
      </c>
      <c r="O734" s="17" t="s">
        <v>130</v>
      </c>
      <c r="P734" s="17" t="s">
        <v>680</v>
      </c>
      <c r="Q734" s="17" t="s">
        <v>66</v>
      </c>
      <c r="R734" s="17" t="s">
        <v>132</v>
      </c>
      <c r="S734" s="17">
        <v>1</v>
      </c>
      <c r="T734">
        <v>488101</v>
      </c>
      <c r="U734" t="str">
        <f>IFERROR(VLOOKUP(B734,Listas!$A$21:$B$36,2,FALSE),"")</f>
        <v>08</v>
      </c>
      <c r="V734" s="17">
        <v>5</v>
      </c>
      <c r="W734" t="s">
        <v>684</v>
      </c>
      <c r="X734" s="17"/>
      <c r="Y734" s="20">
        <v>44635</v>
      </c>
      <c r="Z734" s="21">
        <v>21</v>
      </c>
      <c r="AA734" s="14">
        <v>44656</v>
      </c>
      <c r="AB734" s="20">
        <v>44663</v>
      </c>
      <c r="AC734" s="21">
        <v>20</v>
      </c>
      <c r="AD734" s="14">
        <v>44683</v>
      </c>
      <c r="AE734" s="20">
        <v>44685</v>
      </c>
      <c r="AF734" s="21">
        <v>20</v>
      </c>
      <c r="AG734" s="14">
        <v>44705</v>
      </c>
      <c r="AH734" s="20">
        <v>44711</v>
      </c>
      <c r="AI734" s="21">
        <v>10</v>
      </c>
      <c r="AJ734" s="14">
        <v>44721</v>
      </c>
      <c r="AK734" s="21">
        <v>7</v>
      </c>
      <c r="AL734" s="14">
        <v>44935</v>
      </c>
      <c r="AM734" s="14">
        <v>44995</v>
      </c>
      <c r="AN734" s="19"/>
      <c r="AO734" s="19"/>
      <c r="AP734" s="19"/>
      <c r="AQ734" s="19"/>
      <c r="AR734" s="19"/>
      <c r="AS734" s="19">
        <v>1920000</v>
      </c>
      <c r="AT734" s="19"/>
      <c r="AU734" s="19"/>
      <c r="AV734" s="19">
        <v>17280000</v>
      </c>
      <c r="AW734" s="19"/>
      <c r="AX734" s="19"/>
      <c r="AY734" s="19"/>
      <c r="AZ734" s="15">
        <f t="shared" si="51"/>
        <v>19200000</v>
      </c>
      <c r="BA734" s="15">
        <f t="shared" si="52"/>
        <v>19200000</v>
      </c>
      <c r="BB734" t="str">
        <f t="shared" si="53"/>
        <v>OK</v>
      </c>
      <c r="BC734">
        <f t="shared" si="54"/>
        <v>2</v>
      </c>
      <c r="BE734" s="17"/>
    </row>
    <row r="735" spans="1:57" hidden="1">
      <c r="A735" s="17"/>
      <c r="B735" s="17" t="s">
        <v>26</v>
      </c>
      <c r="C735" s="17" t="s">
        <v>712</v>
      </c>
      <c r="D735" s="17" t="s">
        <v>685</v>
      </c>
      <c r="E735" s="17" t="s">
        <v>8</v>
      </c>
      <c r="F735" s="17" t="s">
        <v>160</v>
      </c>
      <c r="G735">
        <v>4881</v>
      </c>
      <c r="H735">
        <v>25</v>
      </c>
      <c r="I735" s="19">
        <v>24250000</v>
      </c>
      <c r="J735" s="15">
        <v>970000</v>
      </c>
      <c r="K735" s="17">
        <v>25</v>
      </c>
      <c r="L735" s="17">
        <v>0</v>
      </c>
      <c r="M735" s="17" t="s">
        <v>128</v>
      </c>
      <c r="N735" s="17" t="s">
        <v>157</v>
      </c>
      <c r="O735" s="17" t="s">
        <v>130</v>
      </c>
      <c r="P735" s="17" t="s">
        <v>680</v>
      </c>
      <c r="Q735" s="17" t="s">
        <v>66</v>
      </c>
      <c r="R735" s="17" t="s">
        <v>132</v>
      </c>
      <c r="S735" s="17">
        <v>1</v>
      </c>
      <c r="T735">
        <v>488101</v>
      </c>
      <c r="U735" t="str">
        <f>IFERROR(VLOOKUP(B735,Listas!$A$21:$B$36,2,FALSE),"")</f>
        <v>08</v>
      </c>
      <c r="V735" s="17">
        <v>2</v>
      </c>
      <c r="W735" t="s">
        <v>686</v>
      </c>
      <c r="X735" s="17"/>
      <c r="Y735" s="20">
        <v>44635</v>
      </c>
      <c r="Z735" s="21">
        <v>21</v>
      </c>
      <c r="AA735" s="14">
        <v>44656</v>
      </c>
      <c r="AB735" s="20">
        <v>44663</v>
      </c>
      <c r="AC735" s="21">
        <v>20</v>
      </c>
      <c r="AD735" s="14">
        <v>44683</v>
      </c>
      <c r="AE735" s="20">
        <v>44685</v>
      </c>
      <c r="AF735" s="21">
        <v>20</v>
      </c>
      <c r="AG735" s="14">
        <v>44705</v>
      </c>
      <c r="AH735" s="20">
        <v>44711</v>
      </c>
      <c r="AI735" s="21">
        <v>10</v>
      </c>
      <c r="AJ735" s="14">
        <v>44721</v>
      </c>
      <c r="AK735" s="21">
        <v>7</v>
      </c>
      <c r="AL735" s="14">
        <v>44935</v>
      </c>
      <c r="AM735" s="14">
        <v>44995</v>
      </c>
      <c r="AN735" s="19"/>
      <c r="AO735" s="19"/>
      <c r="AP735" s="19"/>
      <c r="AQ735" s="19"/>
      <c r="AR735" s="19"/>
      <c r="AS735" s="19">
        <v>2425000</v>
      </c>
      <c r="AT735" s="19"/>
      <c r="AU735" s="19"/>
      <c r="AV735" s="19">
        <v>21825000</v>
      </c>
      <c r="AW735" s="19"/>
      <c r="AX735" s="19"/>
      <c r="AY735" s="19"/>
      <c r="AZ735" s="15">
        <f t="shared" si="51"/>
        <v>24250000</v>
      </c>
      <c r="BA735" s="15">
        <f t="shared" si="52"/>
        <v>24250000</v>
      </c>
      <c r="BB735" t="str">
        <f t="shared" si="53"/>
        <v>OK</v>
      </c>
      <c r="BC735">
        <f t="shared" si="54"/>
        <v>2</v>
      </c>
      <c r="BE735" s="17"/>
    </row>
    <row r="736" spans="1:57" hidden="1">
      <c r="A736" s="17" t="s">
        <v>250</v>
      </c>
      <c r="B736" s="17" t="s">
        <v>26</v>
      </c>
      <c r="C736" s="17" t="s">
        <v>713</v>
      </c>
      <c r="D736" s="50" t="s">
        <v>714</v>
      </c>
      <c r="E736" s="17" t="s">
        <v>8</v>
      </c>
      <c r="F736" t="s">
        <v>257</v>
      </c>
      <c r="G736">
        <v>4872</v>
      </c>
      <c r="H736">
        <v>22</v>
      </c>
      <c r="I736" s="19">
        <v>21120000</v>
      </c>
      <c r="J736" s="15">
        <v>960000</v>
      </c>
      <c r="K736" s="17">
        <v>20</v>
      </c>
      <c r="L736" s="17">
        <v>0</v>
      </c>
      <c r="M736" s="17" t="s">
        <v>128</v>
      </c>
      <c r="N736" s="17" t="s">
        <v>157</v>
      </c>
      <c r="O736" s="17" t="s">
        <v>130</v>
      </c>
      <c r="P736" s="17" t="s">
        <v>680</v>
      </c>
      <c r="Q736" s="17" t="s">
        <v>66</v>
      </c>
      <c r="R736" s="17" t="s">
        <v>132</v>
      </c>
      <c r="S736" s="52" t="s">
        <v>253</v>
      </c>
      <c r="T736" t="str">
        <f>CONCATENATE(G736,S736)</f>
        <v>487201</v>
      </c>
      <c r="U736" t="str">
        <f>IFERROR(VLOOKUP(B736,Listas!$A$21:$B$36,2,FALSE),"")</f>
        <v>08</v>
      </c>
      <c r="V736" s="52" t="s">
        <v>715</v>
      </c>
      <c r="W736" t="str">
        <f>CONCATENATE(U736,"-",T736,"-",V736,"-22")</f>
        <v>08-487201-08-22</v>
      </c>
      <c r="X736" s="17"/>
      <c r="Y736" s="20">
        <v>44635</v>
      </c>
      <c r="Z736" s="21">
        <v>21</v>
      </c>
      <c r="AA736" s="14">
        <v>44656</v>
      </c>
      <c r="AB736" s="20">
        <v>44663</v>
      </c>
      <c r="AC736" s="21">
        <v>20</v>
      </c>
      <c r="AD736" s="14">
        <v>44683</v>
      </c>
      <c r="AE736" s="20">
        <v>44685</v>
      </c>
      <c r="AF736" s="21">
        <v>20</v>
      </c>
      <c r="AG736" s="14">
        <v>44705</v>
      </c>
      <c r="AH736" s="20">
        <v>44711</v>
      </c>
      <c r="AI736" s="21">
        <v>10</v>
      </c>
      <c r="AJ736" s="14">
        <v>44721</v>
      </c>
      <c r="AK736" s="21">
        <v>7</v>
      </c>
      <c r="AL736" s="14">
        <v>44935</v>
      </c>
      <c r="AM736" s="14">
        <v>44995</v>
      </c>
      <c r="AN736" s="19"/>
      <c r="AO736" s="19"/>
      <c r="AP736" s="19"/>
      <c r="AQ736" s="19"/>
      <c r="AR736" s="19"/>
      <c r="AS736" s="19">
        <v>2112000</v>
      </c>
      <c r="AT736" s="19"/>
      <c r="AU736" s="19"/>
      <c r="AV736" s="19">
        <v>19008000</v>
      </c>
      <c r="AW736" s="19"/>
      <c r="AX736" s="19"/>
      <c r="AY736" s="19"/>
      <c r="AZ736" s="15">
        <f t="shared" si="51"/>
        <v>21120000</v>
      </c>
      <c r="BA736" s="15">
        <f t="shared" si="52"/>
        <v>21120000</v>
      </c>
      <c r="BB736" t="str">
        <f t="shared" si="53"/>
        <v>OK</v>
      </c>
      <c r="BC736">
        <f t="shared" si="54"/>
        <v>2</v>
      </c>
      <c r="BE736" s="17"/>
    </row>
    <row r="737" spans="1:57" hidden="1">
      <c r="A737" s="17" t="s">
        <v>250</v>
      </c>
      <c r="B737" s="17" t="s">
        <v>26</v>
      </c>
      <c r="C737" s="17" t="s">
        <v>676</v>
      </c>
      <c r="D737" s="50" t="s">
        <v>714</v>
      </c>
      <c r="E737" s="17" t="s">
        <v>8</v>
      </c>
      <c r="F737" t="s">
        <v>257</v>
      </c>
      <c r="G737">
        <v>4872</v>
      </c>
      <c r="H737">
        <v>25</v>
      </c>
      <c r="I737" s="19">
        <v>23750000</v>
      </c>
      <c r="J737" s="15">
        <v>950000</v>
      </c>
      <c r="K737" s="17">
        <v>25</v>
      </c>
      <c r="L737" s="17">
        <v>0</v>
      </c>
      <c r="M737" s="17" t="s">
        <v>128</v>
      </c>
      <c r="N737" s="17" t="s">
        <v>157</v>
      </c>
      <c r="O737" s="17" t="s">
        <v>130</v>
      </c>
      <c r="P737" s="17" t="s">
        <v>680</v>
      </c>
      <c r="Q737" s="17" t="s">
        <v>66</v>
      </c>
      <c r="R737" s="17" t="s">
        <v>132</v>
      </c>
      <c r="S737" s="52" t="s">
        <v>253</v>
      </c>
      <c r="T737" t="str">
        <f>CONCATENATE(G737,S737)</f>
        <v>487201</v>
      </c>
      <c r="U737" t="str">
        <f>IFERROR(VLOOKUP(B737,Listas!$A$21:$B$36,2,FALSE),"")</f>
        <v>08</v>
      </c>
      <c r="V737" s="52" t="s">
        <v>715</v>
      </c>
      <c r="W737" t="str">
        <f>CONCATENATE(U737,"-",T737,"-",V737,"-22")</f>
        <v>08-487201-08-22</v>
      </c>
      <c r="X737" s="17"/>
      <c r="Y737" s="20">
        <v>44635</v>
      </c>
      <c r="Z737" s="21">
        <v>21</v>
      </c>
      <c r="AA737" s="14">
        <v>44656</v>
      </c>
      <c r="AB737" s="20">
        <v>44663</v>
      </c>
      <c r="AC737" s="21">
        <v>20</v>
      </c>
      <c r="AD737" s="14">
        <v>44683</v>
      </c>
      <c r="AE737" s="20">
        <v>44685</v>
      </c>
      <c r="AF737" s="21">
        <v>20</v>
      </c>
      <c r="AG737" s="14">
        <v>44705</v>
      </c>
      <c r="AH737" s="20">
        <v>44711</v>
      </c>
      <c r="AI737" s="21">
        <v>10</v>
      </c>
      <c r="AJ737" s="14">
        <v>44721</v>
      </c>
      <c r="AK737" s="21">
        <v>7</v>
      </c>
      <c r="AL737" s="14">
        <v>44935</v>
      </c>
      <c r="AM737" s="14">
        <v>44995</v>
      </c>
      <c r="AN737" s="19"/>
      <c r="AO737" s="19"/>
      <c r="AP737" s="19"/>
      <c r="AQ737" s="19"/>
      <c r="AR737" s="19"/>
      <c r="AS737" s="19">
        <v>2375000</v>
      </c>
      <c r="AT737" s="19"/>
      <c r="AU737" s="19"/>
      <c r="AV737" s="19">
        <v>21375000</v>
      </c>
      <c r="AW737" s="19"/>
      <c r="AX737" s="19"/>
      <c r="AY737" s="19"/>
      <c r="AZ737" s="15">
        <f t="shared" si="51"/>
        <v>23750000</v>
      </c>
      <c r="BA737" s="15">
        <f t="shared" si="52"/>
        <v>23750000</v>
      </c>
      <c r="BB737" t="str">
        <f t="shared" si="53"/>
        <v>OK</v>
      </c>
      <c r="BC737">
        <f t="shared" si="54"/>
        <v>2</v>
      </c>
      <c r="BE737" s="17"/>
    </row>
    <row r="738" spans="1:57" hidden="1">
      <c r="A738" s="17" t="s">
        <v>250</v>
      </c>
      <c r="B738" s="17" t="s">
        <v>26</v>
      </c>
      <c r="C738" s="17" t="s">
        <v>672</v>
      </c>
      <c r="D738" s="50" t="s">
        <v>714</v>
      </c>
      <c r="E738" s="17" t="s">
        <v>8</v>
      </c>
      <c r="F738" t="s">
        <v>257</v>
      </c>
      <c r="G738">
        <v>4872</v>
      </c>
      <c r="H738">
        <v>25</v>
      </c>
      <c r="I738" s="19">
        <v>23750000</v>
      </c>
      <c r="J738" s="15">
        <v>950000</v>
      </c>
      <c r="K738" s="17">
        <v>25</v>
      </c>
      <c r="L738" s="17">
        <v>0</v>
      </c>
      <c r="M738" s="17" t="s">
        <v>128</v>
      </c>
      <c r="N738" s="17" t="s">
        <v>157</v>
      </c>
      <c r="O738" s="17" t="s">
        <v>130</v>
      </c>
      <c r="P738" s="17" t="s">
        <v>680</v>
      </c>
      <c r="Q738" s="17" t="s">
        <v>66</v>
      </c>
      <c r="R738" s="17" t="s">
        <v>132</v>
      </c>
      <c r="S738" s="52" t="s">
        <v>253</v>
      </c>
      <c r="T738" t="str">
        <f>CONCATENATE(G738,S738)</f>
        <v>487201</v>
      </c>
      <c r="U738" t="str">
        <f>IFERROR(VLOOKUP(B738,Listas!$A$21:$B$36,2,FALSE),"")</f>
        <v>08</v>
      </c>
      <c r="V738" s="52" t="s">
        <v>715</v>
      </c>
      <c r="W738" t="str">
        <f>CONCATENATE(U738,"-",T738,"-",V738,"-22")</f>
        <v>08-487201-08-22</v>
      </c>
      <c r="X738" s="17"/>
      <c r="Y738" s="20">
        <v>44635</v>
      </c>
      <c r="Z738" s="21">
        <v>21</v>
      </c>
      <c r="AA738" s="14">
        <v>44656</v>
      </c>
      <c r="AB738" s="20">
        <v>44663</v>
      </c>
      <c r="AC738" s="21">
        <v>20</v>
      </c>
      <c r="AD738" s="14">
        <v>44683</v>
      </c>
      <c r="AE738" s="20">
        <v>44685</v>
      </c>
      <c r="AF738" s="21">
        <v>20</v>
      </c>
      <c r="AG738" s="14">
        <v>44705</v>
      </c>
      <c r="AH738" s="20">
        <v>44711</v>
      </c>
      <c r="AI738" s="21">
        <v>10</v>
      </c>
      <c r="AJ738" s="14">
        <v>44721</v>
      </c>
      <c r="AK738" s="21">
        <v>7</v>
      </c>
      <c r="AL738" s="14">
        <v>44935</v>
      </c>
      <c r="AM738" s="14">
        <v>44995</v>
      </c>
      <c r="AN738" s="19"/>
      <c r="AO738" s="19"/>
      <c r="AP738" s="19"/>
      <c r="AQ738" s="19"/>
      <c r="AR738" s="19"/>
      <c r="AS738" s="19">
        <v>2375000</v>
      </c>
      <c r="AT738" s="19"/>
      <c r="AU738" s="19"/>
      <c r="AV738" s="19">
        <v>21375000</v>
      </c>
      <c r="AW738" s="19"/>
      <c r="AX738" s="19"/>
      <c r="AY738" s="19"/>
      <c r="AZ738" s="15">
        <f t="shared" si="51"/>
        <v>23750000</v>
      </c>
      <c r="BA738" s="15">
        <f t="shared" si="52"/>
        <v>23750000</v>
      </c>
      <c r="BB738" t="str">
        <f t="shared" si="53"/>
        <v>OK</v>
      </c>
      <c r="BC738">
        <f t="shared" si="54"/>
        <v>2</v>
      </c>
      <c r="BE738" s="17"/>
    </row>
    <row r="739" spans="1:57" hidden="1">
      <c r="A739" s="17" t="s">
        <v>250</v>
      </c>
      <c r="B739" s="17" t="s">
        <v>26</v>
      </c>
      <c r="C739" s="17" t="s">
        <v>677</v>
      </c>
      <c r="D739" s="50" t="s">
        <v>716</v>
      </c>
      <c r="E739" s="17" t="s">
        <v>8</v>
      </c>
      <c r="F739" t="s">
        <v>257</v>
      </c>
      <c r="G739">
        <v>4872</v>
      </c>
      <c r="H739">
        <v>35</v>
      </c>
      <c r="I739" s="19">
        <v>33250000</v>
      </c>
      <c r="J739" s="15">
        <v>950000</v>
      </c>
      <c r="K739" s="17">
        <v>35</v>
      </c>
      <c r="L739" s="17">
        <v>0</v>
      </c>
      <c r="M739" s="17" t="s">
        <v>128</v>
      </c>
      <c r="N739" s="17" t="s">
        <v>157</v>
      </c>
      <c r="O739" s="17" t="s">
        <v>130</v>
      </c>
      <c r="P739" s="17" t="s">
        <v>717</v>
      </c>
      <c r="Q739" s="17" t="s">
        <v>66</v>
      </c>
      <c r="R739" s="17" t="s">
        <v>132</v>
      </c>
      <c r="S739" s="52" t="s">
        <v>271</v>
      </c>
      <c r="T739" t="str">
        <f>CONCATENATE(G739,S739)</f>
        <v>487202</v>
      </c>
      <c r="U739" t="str">
        <f>IFERROR(VLOOKUP(B739,Listas!$A$21:$B$36,2,FALSE),"")</f>
        <v>08</v>
      </c>
      <c r="V739" s="52" t="s">
        <v>253</v>
      </c>
      <c r="W739" t="str">
        <f>CONCATENATE(U739,"-",T739,"-",V739,"-22")</f>
        <v>08-487202-01-22</v>
      </c>
      <c r="X739" s="17"/>
      <c r="Y739" s="20">
        <v>44635</v>
      </c>
      <c r="Z739" s="21">
        <v>21</v>
      </c>
      <c r="AA739" s="14">
        <v>44656</v>
      </c>
      <c r="AB739" s="20">
        <v>44663</v>
      </c>
      <c r="AC739" s="21">
        <v>20</v>
      </c>
      <c r="AD739" s="14">
        <v>44683</v>
      </c>
      <c r="AE739" s="20">
        <v>44685</v>
      </c>
      <c r="AF739" s="21">
        <v>20</v>
      </c>
      <c r="AG739" s="14">
        <v>44705</v>
      </c>
      <c r="AH739" s="20">
        <v>44711</v>
      </c>
      <c r="AI739" s="21">
        <v>10</v>
      </c>
      <c r="AJ739" s="14">
        <v>44721</v>
      </c>
      <c r="AK739" s="21">
        <v>7</v>
      </c>
      <c r="AL739" s="14">
        <v>44935</v>
      </c>
      <c r="AM739" s="14">
        <v>44995</v>
      </c>
      <c r="AN739" s="19"/>
      <c r="AO739" s="19"/>
      <c r="AP739" s="19"/>
      <c r="AQ739" s="19"/>
      <c r="AR739" s="19"/>
      <c r="AS739" s="19">
        <v>3325000</v>
      </c>
      <c r="AT739" s="19"/>
      <c r="AU739" s="19"/>
      <c r="AV739" s="19">
        <v>29925000</v>
      </c>
      <c r="AW739" s="19"/>
      <c r="AX739" s="19"/>
      <c r="AY739" s="19"/>
      <c r="AZ739" s="15">
        <f t="shared" si="51"/>
        <v>33250000</v>
      </c>
      <c r="BA739" s="15">
        <f t="shared" si="52"/>
        <v>33250000</v>
      </c>
      <c r="BB739" t="str">
        <f t="shared" si="53"/>
        <v>OK</v>
      </c>
      <c r="BC739">
        <f t="shared" si="54"/>
        <v>2</v>
      </c>
      <c r="BE739" s="17"/>
    </row>
    <row r="740" spans="1:57" hidden="1">
      <c r="A740" s="17"/>
      <c r="B740" s="17" t="s">
        <v>26</v>
      </c>
      <c r="C740" s="17" t="s">
        <v>170</v>
      </c>
      <c r="D740" s="17" t="s">
        <v>171</v>
      </c>
      <c r="E740" s="17" t="s">
        <v>8</v>
      </c>
      <c r="F740" s="17" t="s">
        <v>172</v>
      </c>
      <c r="G740">
        <v>4889</v>
      </c>
      <c r="H740">
        <v>80</v>
      </c>
      <c r="I740" s="19">
        <v>81420000</v>
      </c>
      <c r="J740" s="15">
        <v>1017750</v>
      </c>
      <c r="K740" s="17">
        <v>80</v>
      </c>
      <c r="L740" s="17">
        <v>0</v>
      </c>
      <c r="M740" s="17" t="s">
        <v>151</v>
      </c>
      <c r="N740" s="17" t="s">
        <v>157</v>
      </c>
      <c r="O740" s="17" t="s">
        <v>130</v>
      </c>
      <c r="P740" s="17" t="s">
        <v>718</v>
      </c>
      <c r="Q740" s="17" t="s">
        <v>64</v>
      </c>
      <c r="R740" s="17" t="s">
        <v>132</v>
      </c>
      <c r="S740" s="17">
        <v>4</v>
      </c>
      <c r="T740">
        <v>488904</v>
      </c>
      <c r="U740" t="str">
        <f>IFERROR(VLOOKUP(B740,Listas!$A$21:$B$36,2,FALSE),"")</f>
        <v>08</v>
      </c>
      <c r="V740" s="17">
        <v>1</v>
      </c>
      <c r="W740" t="s">
        <v>719</v>
      </c>
      <c r="X740" s="17"/>
      <c r="Y740" s="20"/>
      <c r="Z740" s="21"/>
      <c r="AA740" s="14" t="s">
        <v>134</v>
      </c>
      <c r="AB740" s="20">
        <v>44797</v>
      </c>
      <c r="AC740" s="21">
        <v>15</v>
      </c>
      <c r="AD740" s="14">
        <v>44812</v>
      </c>
      <c r="AE740" s="20">
        <v>44816</v>
      </c>
      <c r="AF740" s="21">
        <v>15</v>
      </c>
      <c r="AG740" s="14">
        <v>44831</v>
      </c>
      <c r="AH740" s="20">
        <v>44834</v>
      </c>
      <c r="AI740" s="21">
        <v>10</v>
      </c>
      <c r="AJ740" s="14">
        <v>44844</v>
      </c>
      <c r="AK740" s="21">
        <v>7</v>
      </c>
      <c r="AL740" s="14">
        <v>45056</v>
      </c>
      <c r="AM740" s="14">
        <v>45116</v>
      </c>
      <c r="AN740" s="19"/>
      <c r="AO740" s="19"/>
      <c r="AP740" s="19"/>
      <c r="AQ740" s="19"/>
      <c r="AR740" s="19"/>
      <c r="AS740" s="19"/>
      <c r="AT740" s="19"/>
      <c r="AU740" s="19"/>
      <c r="AV740" s="19"/>
      <c r="AW740" s="19">
        <v>81420000</v>
      </c>
      <c r="AX740" s="19"/>
      <c r="AY740" s="19"/>
      <c r="AZ740" s="15">
        <f t="shared" si="51"/>
        <v>81420000</v>
      </c>
      <c r="BA740" s="15">
        <f t="shared" si="52"/>
        <v>81420000</v>
      </c>
      <c r="BB740" t="str">
        <f t="shared" si="53"/>
        <v>OK</v>
      </c>
      <c r="BC740">
        <f t="shared" si="54"/>
        <v>1</v>
      </c>
      <c r="BE740" s="17"/>
    </row>
    <row r="741" spans="1:57" hidden="1">
      <c r="A741" s="17"/>
      <c r="B741" s="17" t="s">
        <v>26</v>
      </c>
      <c r="C741" s="17" t="s">
        <v>170</v>
      </c>
      <c r="D741" s="17" t="s">
        <v>720</v>
      </c>
      <c r="E741" s="17" t="s">
        <v>9</v>
      </c>
      <c r="F741" s="17" t="s">
        <v>175</v>
      </c>
      <c r="G741">
        <v>5811</v>
      </c>
      <c r="H741">
        <v>139</v>
      </c>
      <c r="I741" s="19">
        <v>123015000</v>
      </c>
      <c r="J741" s="15">
        <v>885000</v>
      </c>
      <c r="K741" s="17">
        <v>139</v>
      </c>
      <c r="L741" s="17">
        <v>0</v>
      </c>
      <c r="M741" s="17" t="s">
        <v>151</v>
      </c>
      <c r="N741" s="17" t="s">
        <v>157</v>
      </c>
      <c r="O741" s="17" t="s">
        <v>130</v>
      </c>
      <c r="P741" s="17" t="s">
        <v>721</v>
      </c>
      <c r="Q741" s="17" t="s">
        <v>66</v>
      </c>
      <c r="R741" s="17" t="s">
        <v>132</v>
      </c>
      <c r="S741" s="17">
        <v>1</v>
      </c>
      <c r="T741">
        <v>581101</v>
      </c>
      <c r="U741" t="str">
        <f>IFERROR(VLOOKUP(B741,Listas!$A$21:$B$36,2,FALSE),"")</f>
        <v>08</v>
      </c>
      <c r="V741" s="17">
        <v>1</v>
      </c>
      <c r="W741" t="s">
        <v>722</v>
      </c>
      <c r="X741" s="17"/>
      <c r="Y741" s="20">
        <v>44635</v>
      </c>
      <c r="Z741" s="21">
        <v>21</v>
      </c>
      <c r="AA741" s="14">
        <v>44656</v>
      </c>
      <c r="AB741" s="20">
        <v>44642</v>
      </c>
      <c r="AC741" s="21">
        <v>20</v>
      </c>
      <c r="AD741" s="14">
        <v>44662</v>
      </c>
      <c r="AE741" s="20">
        <v>44664</v>
      </c>
      <c r="AF741" s="21">
        <v>20</v>
      </c>
      <c r="AG741" s="14">
        <v>44684</v>
      </c>
      <c r="AH741" s="20">
        <v>44687</v>
      </c>
      <c r="AI741" s="21">
        <v>10</v>
      </c>
      <c r="AJ741" s="14">
        <v>44697</v>
      </c>
      <c r="AK741" s="21">
        <v>8</v>
      </c>
      <c r="AL741" s="14">
        <v>44942</v>
      </c>
      <c r="AM741" s="14">
        <v>45002</v>
      </c>
      <c r="AN741" s="19"/>
      <c r="AO741" s="19"/>
      <c r="AP741" s="19"/>
      <c r="AQ741" s="19"/>
      <c r="AR741" s="19">
        <v>12301500</v>
      </c>
      <c r="AS741" s="19"/>
      <c r="AT741" s="19"/>
      <c r="AU741" s="19">
        <v>110713500</v>
      </c>
      <c r="AV741" s="19"/>
      <c r="AW741" s="19"/>
      <c r="AX741" s="19"/>
      <c r="AY741" s="19"/>
      <c r="AZ741" s="15">
        <f t="shared" si="51"/>
        <v>123015000</v>
      </c>
      <c r="BA741" s="15">
        <f t="shared" si="52"/>
        <v>123015000</v>
      </c>
      <c r="BB741" t="str">
        <f t="shared" si="53"/>
        <v>OK</v>
      </c>
      <c r="BC741">
        <f t="shared" si="54"/>
        <v>2</v>
      </c>
      <c r="BE741" s="17"/>
    </row>
    <row r="742" spans="1:57" hidden="1">
      <c r="A742" s="17"/>
      <c r="B742" s="17" t="s">
        <v>26</v>
      </c>
      <c r="C742" s="17" t="s">
        <v>170</v>
      </c>
      <c r="D742" s="17" t="s">
        <v>723</v>
      </c>
      <c r="E742" s="17" t="s">
        <v>9</v>
      </c>
      <c r="F742" s="17" t="s">
        <v>175</v>
      </c>
      <c r="G742">
        <v>5811</v>
      </c>
      <c r="H742">
        <v>125</v>
      </c>
      <c r="I742" s="19">
        <v>110625000</v>
      </c>
      <c r="J742" s="15">
        <v>885000</v>
      </c>
      <c r="K742" s="17">
        <v>125</v>
      </c>
      <c r="L742" s="17">
        <v>0</v>
      </c>
      <c r="M742" s="17" t="s">
        <v>151</v>
      </c>
      <c r="N742" s="17" t="s">
        <v>157</v>
      </c>
      <c r="O742" s="17" t="s">
        <v>130</v>
      </c>
      <c r="P742" s="17" t="s">
        <v>721</v>
      </c>
      <c r="Q742" s="17" t="s">
        <v>66</v>
      </c>
      <c r="R742" s="17" t="s">
        <v>132</v>
      </c>
      <c r="S742" s="17">
        <v>1</v>
      </c>
      <c r="T742">
        <v>581101</v>
      </c>
      <c r="U742" t="str">
        <f>IFERROR(VLOOKUP(B742,Listas!$A$21:$B$36,2,FALSE),"")</f>
        <v>08</v>
      </c>
      <c r="V742" s="17">
        <v>2</v>
      </c>
      <c r="W742" t="s">
        <v>724</v>
      </c>
      <c r="X742" s="17"/>
      <c r="Y742" s="20">
        <v>44635</v>
      </c>
      <c r="Z742" s="21">
        <v>21</v>
      </c>
      <c r="AA742" s="14">
        <v>44656</v>
      </c>
      <c r="AB742" s="20">
        <v>44642</v>
      </c>
      <c r="AC742" s="21">
        <v>20</v>
      </c>
      <c r="AD742" s="14">
        <v>44662</v>
      </c>
      <c r="AE742" s="20">
        <v>44664</v>
      </c>
      <c r="AF742" s="21">
        <v>20</v>
      </c>
      <c r="AG742" s="14">
        <v>44684</v>
      </c>
      <c r="AH742" s="20">
        <v>44687</v>
      </c>
      <c r="AI742" s="21">
        <v>10</v>
      </c>
      <c r="AJ742" s="14">
        <v>44697</v>
      </c>
      <c r="AK742" s="21">
        <v>8</v>
      </c>
      <c r="AL742" s="14">
        <v>44942</v>
      </c>
      <c r="AM742" s="14">
        <v>45002</v>
      </c>
      <c r="AN742" s="19"/>
      <c r="AO742" s="19"/>
      <c r="AP742" s="19"/>
      <c r="AQ742" s="19"/>
      <c r="AR742" s="19">
        <v>11062500</v>
      </c>
      <c r="AS742" s="19"/>
      <c r="AT742" s="19"/>
      <c r="AU742" s="19">
        <v>99562500</v>
      </c>
      <c r="AV742" s="19"/>
      <c r="AW742" s="19"/>
      <c r="AX742" s="19"/>
      <c r="AY742" s="19"/>
      <c r="AZ742" s="15">
        <f t="shared" si="51"/>
        <v>110625000</v>
      </c>
      <c r="BA742" s="15">
        <f t="shared" si="52"/>
        <v>110625000</v>
      </c>
      <c r="BB742" t="str">
        <f t="shared" si="53"/>
        <v>OK</v>
      </c>
      <c r="BC742">
        <f t="shared" si="54"/>
        <v>2</v>
      </c>
      <c r="BE742" s="17"/>
    </row>
    <row r="743" spans="1:57" hidden="1">
      <c r="A743" s="17"/>
      <c r="B743" s="17" t="s">
        <v>26</v>
      </c>
      <c r="C743" s="17" t="s">
        <v>170</v>
      </c>
      <c r="D743" s="17" t="s">
        <v>725</v>
      </c>
      <c r="E743" s="17" t="s">
        <v>9</v>
      </c>
      <c r="F743" s="17" t="s">
        <v>175</v>
      </c>
      <c r="G743">
        <v>5811</v>
      </c>
      <c r="H743">
        <v>125</v>
      </c>
      <c r="I743" s="19">
        <v>110625000</v>
      </c>
      <c r="J743" s="15">
        <v>885000</v>
      </c>
      <c r="K743" s="17">
        <v>125</v>
      </c>
      <c r="L743" s="17">
        <v>0</v>
      </c>
      <c r="M743" s="17" t="s">
        <v>151</v>
      </c>
      <c r="N743" s="17" t="s">
        <v>157</v>
      </c>
      <c r="O743" s="17" t="s">
        <v>130</v>
      </c>
      <c r="P743" s="17" t="s">
        <v>721</v>
      </c>
      <c r="Q743" s="17" t="s">
        <v>66</v>
      </c>
      <c r="R743" s="17" t="s">
        <v>132</v>
      </c>
      <c r="S743" s="17">
        <v>1</v>
      </c>
      <c r="T743">
        <v>581101</v>
      </c>
      <c r="U743" t="str">
        <f>IFERROR(VLOOKUP(B743,Listas!$A$21:$B$36,2,FALSE),"")</f>
        <v>08</v>
      </c>
      <c r="V743" s="17">
        <v>3</v>
      </c>
      <c r="W743" t="s">
        <v>726</v>
      </c>
      <c r="X743" s="17"/>
      <c r="Y743" s="20">
        <v>44635</v>
      </c>
      <c r="Z743" s="21">
        <v>21</v>
      </c>
      <c r="AA743" s="14">
        <v>44656</v>
      </c>
      <c r="AB743" s="20">
        <v>44642</v>
      </c>
      <c r="AC743" s="21">
        <v>20</v>
      </c>
      <c r="AD743" s="14">
        <v>44662</v>
      </c>
      <c r="AE743" s="20">
        <v>44664</v>
      </c>
      <c r="AF743" s="21">
        <v>20</v>
      </c>
      <c r="AG743" s="14">
        <v>44684</v>
      </c>
      <c r="AH743" s="20">
        <v>44687</v>
      </c>
      <c r="AI743" s="21">
        <v>10</v>
      </c>
      <c r="AJ743" s="14">
        <v>44697</v>
      </c>
      <c r="AK743" s="21">
        <v>8</v>
      </c>
      <c r="AL743" s="14">
        <v>44942</v>
      </c>
      <c r="AM743" s="14">
        <v>45002</v>
      </c>
      <c r="AN743" s="19"/>
      <c r="AO743" s="19"/>
      <c r="AP743" s="19"/>
      <c r="AQ743" s="19"/>
      <c r="AR743" s="19">
        <v>11062500</v>
      </c>
      <c r="AS743" s="19"/>
      <c r="AT743" s="19"/>
      <c r="AU743" s="19">
        <v>99562500</v>
      </c>
      <c r="AV743" s="19"/>
      <c r="AW743" s="19"/>
      <c r="AX743" s="19"/>
      <c r="AY743" s="19"/>
      <c r="AZ743" s="15">
        <f t="shared" si="51"/>
        <v>110625000</v>
      </c>
      <c r="BA743" s="15">
        <f t="shared" si="52"/>
        <v>110625000</v>
      </c>
      <c r="BB743" t="str">
        <f t="shared" si="53"/>
        <v>OK</v>
      </c>
      <c r="BC743">
        <f t="shared" si="54"/>
        <v>2</v>
      </c>
      <c r="BE743" s="17"/>
    </row>
    <row r="744" spans="1:57" hidden="1">
      <c r="A744" s="17"/>
      <c r="B744" s="17" t="s">
        <v>26</v>
      </c>
      <c r="C744" s="17" t="s">
        <v>170</v>
      </c>
      <c r="D744" s="17" t="s">
        <v>727</v>
      </c>
      <c r="E744" s="17" t="s">
        <v>9</v>
      </c>
      <c r="F744" s="17" t="s">
        <v>175</v>
      </c>
      <c r="G744">
        <v>5811</v>
      </c>
      <c r="H744">
        <v>40</v>
      </c>
      <c r="I744" s="19">
        <v>35400000</v>
      </c>
      <c r="J744" s="15">
        <v>885000</v>
      </c>
      <c r="K744" s="17">
        <v>40</v>
      </c>
      <c r="L744" s="17">
        <v>0</v>
      </c>
      <c r="M744" s="17" t="s">
        <v>151</v>
      </c>
      <c r="N744" s="17" t="s">
        <v>157</v>
      </c>
      <c r="O744" s="17" t="s">
        <v>130</v>
      </c>
      <c r="P744" s="17" t="s">
        <v>728</v>
      </c>
      <c r="Q744" s="17" t="s">
        <v>65</v>
      </c>
      <c r="R744" s="17" t="s">
        <v>132</v>
      </c>
      <c r="S744" s="17">
        <v>2</v>
      </c>
      <c r="T744">
        <v>581102</v>
      </c>
      <c r="U744" t="str">
        <f>IFERROR(VLOOKUP(B744,Listas!$A$21:$B$36,2,FALSE),"")</f>
        <v>08</v>
      </c>
      <c r="V744" s="17">
        <v>1</v>
      </c>
      <c r="W744" t="s">
        <v>729</v>
      </c>
      <c r="X744" s="17"/>
      <c r="Y744" s="20"/>
      <c r="Z744" s="21"/>
      <c r="AA744" s="14" t="s">
        <v>134</v>
      </c>
      <c r="AB744" s="20">
        <v>44656</v>
      </c>
      <c r="AC744" s="21">
        <v>15</v>
      </c>
      <c r="AD744" s="14">
        <v>44671</v>
      </c>
      <c r="AE744" s="20">
        <v>44673</v>
      </c>
      <c r="AF744" s="21">
        <v>15</v>
      </c>
      <c r="AG744" s="14">
        <v>44688</v>
      </c>
      <c r="AH744" s="20">
        <v>44693</v>
      </c>
      <c r="AI744" s="21">
        <v>10</v>
      </c>
      <c r="AJ744" s="14">
        <v>44703</v>
      </c>
      <c r="AK744" s="21">
        <v>8</v>
      </c>
      <c r="AL744" s="14">
        <v>44948</v>
      </c>
      <c r="AM744" s="14">
        <v>45008</v>
      </c>
      <c r="AN744" s="19"/>
      <c r="AO744" s="19"/>
      <c r="AP744" s="19"/>
      <c r="AQ744" s="19"/>
      <c r="AR744" s="19"/>
      <c r="AS744" s="19">
        <v>3540000</v>
      </c>
      <c r="AT744" s="19"/>
      <c r="AU744" s="19"/>
      <c r="AV744" s="19">
        <v>31860000</v>
      </c>
      <c r="AW744" s="19"/>
      <c r="AX744" s="19"/>
      <c r="AY744" s="19"/>
      <c r="AZ744" s="15">
        <f t="shared" si="51"/>
        <v>35400000</v>
      </c>
      <c r="BA744" s="15">
        <f t="shared" si="52"/>
        <v>35400000</v>
      </c>
      <c r="BB744" t="str">
        <f t="shared" si="53"/>
        <v>OK</v>
      </c>
      <c r="BC744">
        <f t="shared" si="54"/>
        <v>2</v>
      </c>
      <c r="BE744" s="17"/>
    </row>
    <row r="745" spans="1:57" hidden="1">
      <c r="A745" s="17"/>
      <c r="B745" s="17" t="s">
        <v>26</v>
      </c>
      <c r="C745" s="17" t="s">
        <v>170</v>
      </c>
      <c r="D745" s="17" t="s">
        <v>171</v>
      </c>
      <c r="E745" s="17" t="s">
        <v>9</v>
      </c>
      <c r="F745" s="17" t="s">
        <v>175</v>
      </c>
      <c r="G745">
        <v>5811</v>
      </c>
      <c r="H745">
        <v>30</v>
      </c>
      <c r="I745" s="19">
        <v>26550000</v>
      </c>
      <c r="J745" s="15">
        <v>885000</v>
      </c>
      <c r="K745" s="17">
        <v>30</v>
      </c>
      <c r="L745" s="17">
        <v>0</v>
      </c>
      <c r="M745" s="17" t="s">
        <v>151</v>
      </c>
      <c r="N745" s="17" t="s">
        <v>157</v>
      </c>
      <c r="O745" s="17" t="s">
        <v>181</v>
      </c>
      <c r="P745" s="17" t="s">
        <v>730</v>
      </c>
      <c r="Q745" s="17" t="s">
        <v>64</v>
      </c>
      <c r="R745" s="17" t="s">
        <v>132</v>
      </c>
      <c r="S745" s="17">
        <v>3</v>
      </c>
      <c r="T745">
        <v>581103</v>
      </c>
      <c r="U745" t="str">
        <f>IFERROR(VLOOKUP(B745,Listas!$A$21:$B$36,2,FALSE),"")</f>
        <v>08</v>
      </c>
      <c r="V745" s="17">
        <v>1</v>
      </c>
      <c r="W745" t="s">
        <v>731</v>
      </c>
      <c r="X745" s="17"/>
      <c r="Y745" s="20"/>
      <c r="Z745" s="21"/>
      <c r="AA745" s="14" t="s">
        <v>134</v>
      </c>
      <c r="AB745" s="20">
        <v>44659</v>
      </c>
      <c r="AC745" s="21">
        <v>15</v>
      </c>
      <c r="AD745" s="14">
        <v>44674</v>
      </c>
      <c r="AE745" s="20">
        <v>44677</v>
      </c>
      <c r="AF745" s="21">
        <v>15</v>
      </c>
      <c r="AG745" s="14">
        <v>44692</v>
      </c>
      <c r="AH745" s="20">
        <v>44698</v>
      </c>
      <c r="AI745" s="21">
        <v>10</v>
      </c>
      <c r="AJ745" s="14">
        <v>44708</v>
      </c>
      <c r="AK745" s="21">
        <v>8</v>
      </c>
      <c r="AL745" s="14">
        <v>44953</v>
      </c>
      <c r="AM745" s="14">
        <v>45013</v>
      </c>
      <c r="AN745" s="19"/>
      <c r="AO745" s="19"/>
      <c r="AP745" s="19"/>
      <c r="AQ745" s="19"/>
      <c r="AR745" s="19"/>
      <c r="AS745" s="19">
        <v>2655000</v>
      </c>
      <c r="AT745" s="19"/>
      <c r="AU745" s="19"/>
      <c r="AV745" s="19">
        <v>23895000</v>
      </c>
      <c r="AW745" s="19"/>
      <c r="AX745" s="19"/>
      <c r="AY745" s="19"/>
      <c r="AZ745" s="15">
        <f t="shared" si="51"/>
        <v>26550000</v>
      </c>
      <c r="BA745" s="15">
        <f t="shared" si="52"/>
        <v>26550000</v>
      </c>
      <c r="BB745" t="str">
        <f t="shared" si="53"/>
        <v>OK</v>
      </c>
      <c r="BC745">
        <f t="shared" si="54"/>
        <v>2</v>
      </c>
      <c r="BE745" s="17"/>
    </row>
    <row r="746" spans="1:57" hidden="1">
      <c r="A746" s="17"/>
      <c r="B746" s="17" t="s">
        <v>26</v>
      </c>
      <c r="C746" s="17" t="s">
        <v>170</v>
      </c>
      <c r="D746" s="17" t="s">
        <v>732</v>
      </c>
      <c r="E746" s="17" t="s">
        <v>10</v>
      </c>
      <c r="F746" s="17" t="s">
        <v>186</v>
      </c>
      <c r="G746">
        <v>5911</v>
      </c>
      <c r="H746">
        <v>80</v>
      </c>
      <c r="I746" s="19">
        <v>65440000</v>
      </c>
      <c r="J746" s="15">
        <v>818000</v>
      </c>
      <c r="K746" s="17">
        <v>0</v>
      </c>
      <c r="L746" s="17">
        <v>80</v>
      </c>
      <c r="M746" s="17" t="s">
        <v>151</v>
      </c>
      <c r="N746" s="17" t="s">
        <v>157</v>
      </c>
      <c r="O746" s="17" t="s">
        <v>130</v>
      </c>
      <c r="P746" s="17" t="s">
        <v>733</v>
      </c>
      <c r="Q746" s="17" t="s">
        <v>66</v>
      </c>
      <c r="R746" s="17" t="s">
        <v>132</v>
      </c>
      <c r="S746" s="17">
        <v>1</v>
      </c>
      <c r="T746">
        <v>591101</v>
      </c>
      <c r="U746" t="str">
        <f>IFERROR(VLOOKUP(B746,Listas!$A$21:$B$36,2,FALSE),"")</f>
        <v>08</v>
      </c>
      <c r="V746" s="17">
        <v>1</v>
      </c>
      <c r="W746" t="s">
        <v>734</v>
      </c>
      <c r="X746" s="17"/>
      <c r="Y746" s="20">
        <v>44635</v>
      </c>
      <c r="Z746" s="21">
        <v>21</v>
      </c>
      <c r="AA746" s="14">
        <v>44656</v>
      </c>
      <c r="AB746" s="20">
        <v>44575</v>
      </c>
      <c r="AC746" s="21">
        <v>20</v>
      </c>
      <c r="AD746" s="14">
        <v>44595</v>
      </c>
      <c r="AE746" s="20">
        <v>44599</v>
      </c>
      <c r="AF746" s="21">
        <v>15</v>
      </c>
      <c r="AG746" s="14">
        <v>44614</v>
      </c>
      <c r="AH746" s="20">
        <v>44620</v>
      </c>
      <c r="AI746" s="21">
        <v>10</v>
      </c>
      <c r="AJ746" s="14">
        <v>44630</v>
      </c>
      <c r="AK746" s="21">
        <v>8</v>
      </c>
      <c r="AL746" s="14">
        <v>44875</v>
      </c>
      <c r="AM746" s="14">
        <v>44935</v>
      </c>
      <c r="AN746" s="19"/>
      <c r="AO746" s="19"/>
      <c r="AP746" s="19">
        <v>6544000</v>
      </c>
      <c r="AQ746" s="19"/>
      <c r="AR746" s="19"/>
      <c r="AS746" s="19">
        <v>58896000</v>
      </c>
      <c r="AT746" s="19"/>
      <c r="AU746" s="19"/>
      <c r="AV746" s="19"/>
      <c r="AW746" s="19"/>
      <c r="AX746" s="19"/>
      <c r="AY746" s="19"/>
      <c r="AZ746" s="15">
        <f t="shared" si="51"/>
        <v>65440000</v>
      </c>
      <c r="BA746" s="15">
        <f t="shared" si="52"/>
        <v>65440000</v>
      </c>
      <c r="BB746" t="str">
        <f t="shared" si="53"/>
        <v>OK</v>
      </c>
      <c r="BC746">
        <f t="shared" si="54"/>
        <v>2</v>
      </c>
      <c r="BE746" s="17"/>
    </row>
    <row r="747" spans="1:57" hidden="1">
      <c r="A747" s="17"/>
      <c r="B747" s="17" t="s">
        <v>26</v>
      </c>
      <c r="C747" s="17" t="s">
        <v>659</v>
      </c>
      <c r="D747" s="17" t="s">
        <v>735</v>
      </c>
      <c r="E747" s="17" t="s">
        <v>10</v>
      </c>
      <c r="F747" s="17" t="s">
        <v>186</v>
      </c>
      <c r="G747">
        <v>5911</v>
      </c>
      <c r="H747">
        <v>40</v>
      </c>
      <c r="I747" s="19">
        <v>32720000</v>
      </c>
      <c r="J747" s="15">
        <v>818000</v>
      </c>
      <c r="K747" s="17">
        <v>0</v>
      </c>
      <c r="L747" s="17">
        <v>40</v>
      </c>
      <c r="M747" s="17" t="s">
        <v>151</v>
      </c>
      <c r="N747" s="17" t="s">
        <v>157</v>
      </c>
      <c r="O747" s="17" t="s">
        <v>130</v>
      </c>
      <c r="P747" s="17" t="s">
        <v>736</v>
      </c>
      <c r="Q747" s="17" t="s">
        <v>66</v>
      </c>
      <c r="R747" s="17" t="s">
        <v>132</v>
      </c>
      <c r="S747" s="17">
        <v>2</v>
      </c>
      <c r="T747">
        <v>591102</v>
      </c>
      <c r="U747" t="str">
        <f>IFERROR(VLOOKUP(B747,Listas!$A$21:$B$36,2,FALSE),"")</f>
        <v>08</v>
      </c>
      <c r="V747" s="17">
        <v>13</v>
      </c>
      <c r="W747" t="s">
        <v>737</v>
      </c>
      <c r="X747" s="17"/>
      <c r="Y747" s="20">
        <v>44635</v>
      </c>
      <c r="Z747" s="21">
        <v>21</v>
      </c>
      <c r="AA747" s="14">
        <v>44656</v>
      </c>
      <c r="AB747" s="20">
        <v>44596</v>
      </c>
      <c r="AC747" s="21">
        <v>20</v>
      </c>
      <c r="AD747" s="14">
        <v>44616</v>
      </c>
      <c r="AE747" s="20">
        <v>44620</v>
      </c>
      <c r="AF747" s="21">
        <v>25</v>
      </c>
      <c r="AG747" s="14">
        <v>44645</v>
      </c>
      <c r="AH747" s="20">
        <v>44645</v>
      </c>
      <c r="AI747" s="21">
        <v>10</v>
      </c>
      <c r="AJ747" s="14">
        <v>44655</v>
      </c>
      <c r="AK747" s="21">
        <v>8</v>
      </c>
      <c r="AL747" s="14">
        <v>44899</v>
      </c>
      <c r="AM747" s="14">
        <v>44959</v>
      </c>
      <c r="AN747" s="19"/>
      <c r="AO747" s="19"/>
      <c r="AP747" s="19"/>
      <c r="AQ747" s="19">
        <v>3272000</v>
      </c>
      <c r="AR747" s="19"/>
      <c r="AS747" s="19"/>
      <c r="AT747" s="19">
        <v>29448000</v>
      </c>
      <c r="AU747" s="19"/>
      <c r="AV747" s="19"/>
      <c r="AW747" s="19"/>
      <c r="AX747" s="19"/>
      <c r="AY747" s="19"/>
      <c r="AZ747" s="15">
        <f t="shared" si="51"/>
        <v>32720000</v>
      </c>
      <c r="BA747" s="15">
        <f t="shared" si="52"/>
        <v>32720000</v>
      </c>
      <c r="BB747" t="str">
        <f t="shared" si="53"/>
        <v>OK</v>
      </c>
      <c r="BC747">
        <f t="shared" si="54"/>
        <v>2</v>
      </c>
      <c r="BE747" s="17"/>
    </row>
    <row r="748" spans="1:57" hidden="1">
      <c r="A748" s="17"/>
      <c r="B748" s="17" t="s">
        <v>26</v>
      </c>
      <c r="C748" s="17" t="s">
        <v>678</v>
      </c>
      <c r="D748" s="17" t="s">
        <v>735</v>
      </c>
      <c r="E748" s="17" t="s">
        <v>10</v>
      </c>
      <c r="F748" s="17" t="s">
        <v>186</v>
      </c>
      <c r="G748">
        <v>5911</v>
      </c>
      <c r="H748">
        <v>40</v>
      </c>
      <c r="I748" s="19">
        <v>32720000</v>
      </c>
      <c r="J748" s="15">
        <v>818000</v>
      </c>
      <c r="K748" s="17">
        <v>0</v>
      </c>
      <c r="L748" s="17">
        <v>40</v>
      </c>
      <c r="M748" s="17" t="s">
        <v>151</v>
      </c>
      <c r="N748" s="17" t="s">
        <v>157</v>
      </c>
      <c r="O748" s="17" t="s">
        <v>130</v>
      </c>
      <c r="P748" s="17" t="s">
        <v>736</v>
      </c>
      <c r="Q748" s="17" t="s">
        <v>66</v>
      </c>
      <c r="R748" s="17" t="s">
        <v>132</v>
      </c>
      <c r="S748" s="17">
        <v>2</v>
      </c>
      <c r="T748">
        <v>591102</v>
      </c>
      <c r="U748" t="str">
        <f>IFERROR(VLOOKUP(B748,Listas!$A$21:$B$36,2,FALSE),"")</f>
        <v>08</v>
      </c>
      <c r="V748" s="17">
        <v>13</v>
      </c>
      <c r="W748" t="s">
        <v>737</v>
      </c>
      <c r="X748" s="17"/>
      <c r="Y748" s="20">
        <v>44635</v>
      </c>
      <c r="Z748" s="21">
        <v>21</v>
      </c>
      <c r="AA748" s="14">
        <v>44656</v>
      </c>
      <c r="AB748" s="20">
        <v>44596</v>
      </c>
      <c r="AC748" s="21">
        <v>20</v>
      </c>
      <c r="AD748" s="14">
        <v>44616</v>
      </c>
      <c r="AE748" s="20">
        <v>44620</v>
      </c>
      <c r="AF748" s="21">
        <v>25</v>
      </c>
      <c r="AG748" s="14">
        <v>44645</v>
      </c>
      <c r="AH748" s="20">
        <v>44645</v>
      </c>
      <c r="AI748" s="21">
        <v>10</v>
      </c>
      <c r="AJ748" s="14">
        <v>44655</v>
      </c>
      <c r="AK748" s="21">
        <v>8</v>
      </c>
      <c r="AL748" s="14">
        <v>44899</v>
      </c>
      <c r="AM748" s="14">
        <v>44959</v>
      </c>
      <c r="AN748" s="19"/>
      <c r="AO748" s="19"/>
      <c r="AP748" s="19"/>
      <c r="AQ748" s="19">
        <v>3272000</v>
      </c>
      <c r="AR748" s="19"/>
      <c r="AS748" s="19"/>
      <c r="AT748" s="19">
        <v>29448000</v>
      </c>
      <c r="AU748" s="19"/>
      <c r="AV748" s="19"/>
      <c r="AW748" s="19"/>
      <c r="AX748" s="19"/>
      <c r="AY748" s="19"/>
      <c r="AZ748" s="15">
        <f t="shared" si="51"/>
        <v>32720000</v>
      </c>
      <c r="BA748" s="15">
        <f t="shared" si="52"/>
        <v>32720000</v>
      </c>
      <c r="BB748" t="str">
        <f t="shared" si="53"/>
        <v>OK</v>
      </c>
      <c r="BC748">
        <f t="shared" si="54"/>
        <v>2</v>
      </c>
      <c r="BE748" s="17"/>
    </row>
    <row r="749" spans="1:57" hidden="1">
      <c r="A749" s="17"/>
      <c r="B749" s="17" t="s">
        <v>26</v>
      </c>
      <c r="C749" s="17" t="s">
        <v>690</v>
      </c>
      <c r="D749" s="17" t="s">
        <v>738</v>
      </c>
      <c r="E749" s="17" t="s">
        <v>10</v>
      </c>
      <c r="F749" s="17" t="s">
        <v>186</v>
      </c>
      <c r="G749">
        <v>5911</v>
      </c>
      <c r="H749">
        <v>35</v>
      </c>
      <c r="I749" s="19">
        <v>28630000</v>
      </c>
      <c r="J749" s="15">
        <v>818000</v>
      </c>
      <c r="K749" s="17">
        <v>0</v>
      </c>
      <c r="L749" s="17">
        <v>35</v>
      </c>
      <c r="M749" s="17" t="s">
        <v>151</v>
      </c>
      <c r="N749" s="17" t="s">
        <v>157</v>
      </c>
      <c r="O749" s="17" t="s">
        <v>130</v>
      </c>
      <c r="P749" s="17" t="s">
        <v>736</v>
      </c>
      <c r="Q749" s="17" t="s">
        <v>66</v>
      </c>
      <c r="R749" s="17" t="s">
        <v>132</v>
      </c>
      <c r="S749" s="17">
        <v>2</v>
      </c>
      <c r="T749">
        <v>591102</v>
      </c>
      <c r="U749" t="str">
        <f>IFERROR(VLOOKUP(B749,Listas!$A$21:$B$36,2,FALSE),"")</f>
        <v>08</v>
      </c>
      <c r="V749" s="17">
        <v>14</v>
      </c>
      <c r="W749" t="s">
        <v>739</v>
      </c>
      <c r="X749" s="17"/>
      <c r="Y749" s="20">
        <v>44635</v>
      </c>
      <c r="Z749" s="21">
        <v>21</v>
      </c>
      <c r="AA749" s="14">
        <v>44656</v>
      </c>
      <c r="AB749" s="20">
        <v>44596</v>
      </c>
      <c r="AC749" s="21">
        <v>20</v>
      </c>
      <c r="AD749" s="14">
        <v>44616</v>
      </c>
      <c r="AE749" s="20">
        <v>44620</v>
      </c>
      <c r="AF749" s="21">
        <v>25</v>
      </c>
      <c r="AG749" s="14">
        <v>44645</v>
      </c>
      <c r="AH749" s="20">
        <v>44645</v>
      </c>
      <c r="AI749" s="21">
        <v>10</v>
      </c>
      <c r="AJ749" s="14">
        <v>44655</v>
      </c>
      <c r="AK749" s="21">
        <v>8</v>
      </c>
      <c r="AL749" s="14">
        <v>44899</v>
      </c>
      <c r="AM749" s="14">
        <v>44959</v>
      </c>
      <c r="AN749" s="19"/>
      <c r="AO749" s="19"/>
      <c r="AP749" s="19"/>
      <c r="AQ749" s="19">
        <v>2863000</v>
      </c>
      <c r="AR749" s="19"/>
      <c r="AS749" s="19"/>
      <c r="AT749" s="19">
        <v>25767000</v>
      </c>
      <c r="AU749" s="19"/>
      <c r="AV749" s="19"/>
      <c r="AW749" s="19"/>
      <c r="AX749" s="19"/>
      <c r="AY749" s="19"/>
      <c r="AZ749" s="15">
        <f t="shared" si="51"/>
        <v>28630000</v>
      </c>
      <c r="BA749" s="15">
        <f t="shared" si="52"/>
        <v>28630000</v>
      </c>
      <c r="BB749" t="str">
        <f t="shared" si="53"/>
        <v>OK</v>
      </c>
      <c r="BC749">
        <f t="shared" si="54"/>
        <v>2</v>
      </c>
      <c r="BE749" s="17"/>
    </row>
    <row r="750" spans="1:57" hidden="1">
      <c r="A750" s="17"/>
      <c r="B750" s="17" t="s">
        <v>26</v>
      </c>
      <c r="C750" s="17" t="s">
        <v>660</v>
      </c>
      <c r="D750" s="17" t="s">
        <v>738</v>
      </c>
      <c r="E750" s="17" t="s">
        <v>10</v>
      </c>
      <c r="F750" s="17" t="s">
        <v>186</v>
      </c>
      <c r="G750">
        <v>5911</v>
      </c>
      <c r="H750">
        <v>45</v>
      </c>
      <c r="I750" s="19">
        <v>36810000</v>
      </c>
      <c r="J750" s="15">
        <v>818000</v>
      </c>
      <c r="K750" s="17">
        <v>0</v>
      </c>
      <c r="L750" s="17">
        <v>45</v>
      </c>
      <c r="M750" s="17" t="s">
        <v>151</v>
      </c>
      <c r="N750" s="17" t="s">
        <v>157</v>
      </c>
      <c r="O750" s="17" t="s">
        <v>130</v>
      </c>
      <c r="P750" s="17" t="s">
        <v>736</v>
      </c>
      <c r="Q750" s="17" t="s">
        <v>66</v>
      </c>
      <c r="R750" s="17" t="s">
        <v>132</v>
      </c>
      <c r="S750" s="17">
        <v>2</v>
      </c>
      <c r="T750">
        <v>591102</v>
      </c>
      <c r="U750" t="str">
        <f>IFERROR(VLOOKUP(B750,Listas!$A$21:$B$36,2,FALSE),"")</f>
        <v>08</v>
      </c>
      <c r="V750" s="17">
        <v>14</v>
      </c>
      <c r="W750" t="s">
        <v>739</v>
      </c>
      <c r="X750" s="17"/>
      <c r="Y750" s="20">
        <v>44635</v>
      </c>
      <c r="Z750" s="21">
        <v>21</v>
      </c>
      <c r="AA750" s="14">
        <v>44656</v>
      </c>
      <c r="AB750" s="20">
        <v>44596</v>
      </c>
      <c r="AC750" s="21">
        <v>20</v>
      </c>
      <c r="AD750" s="14">
        <v>44616</v>
      </c>
      <c r="AE750" s="20">
        <v>44620</v>
      </c>
      <c r="AF750" s="21">
        <v>25</v>
      </c>
      <c r="AG750" s="14">
        <v>44645</v>
      </c>
      <c r="AH750" s="20">
        <v>44645</v>
      </c>
      <c r="AI750" s="21">
        <v>10</v>
      </c>
      <c r="AJ750" s="14">
        <v>44655</v>
      </c>
      <c r="AK750" s="21">
        <v>8</v>
      </c>
      <c r="AL750" s="14">
        <v>44899</v>
      </c>
      <c r="AM750" s="14">
        <v>44959</v>
      </c>
      <c r="AN750" s="19"/>
      <c r="AO750" s="19"/>
      <c r="AP750" s="19"/>
      <c r="AQ750" s="19">
        <v>3681000</v>
      </c>
      <c r="AR750" s="19"/>
      <c r="AS750" s="19"/>
      <c r="AT750" s="19">
        <v>33129000</v>
      </c>
      <c r="AU750" s="19"/>
      <c r="AV750" s="19"/>
      <c r="AW750" s="19"/>
      <c r="AX750" s="19"/>
      <c r="AY750" s="19"/>
      <c r="AZ750" s="15">
        <f t="shared" si="51"/>
        <v>36810000</v>
      </c>
      <c r="BA750" s="15">
        <f t="shared" si="52"/>
        <v>36810000</v>
      </c>
      <c r="BB750" t="str">
        <f t="shared" si="53"/>
        <v>OK</v>
      </c>
      <c r="BC750">
        <f t="shared" si="54"/>
        <v>2</v>
      </c>
      <c r="BE750" s="17"/>
    </row>
    <row r="751" spans="1:57" hidden="1">
      <c r="A751" s="17"/>
      <c r="B751" s="17" t="s">
        <v>26</v>
      </c>
      <c r="C751" s="17" t="s">
        <v>713</v>
      </c>
      <c r="D751" s="17" t="s">
        <v>740</v>
      </c>
      <c r="E751" s="17" t="s">
        <v>10</v>
      </c>
      <c r="F751" s="17" t="s">
        <v>186</v>
      </c>
      <c r="G751">
        <v>5911</v>
      </c>
      <c r="H751">
        <v>40</v>
      </c>
      <c r="I751" s="19">
        <v>32720000</v>
      </c>
      <c r="J751" s="15">
        <v>818000</v>
      </c>
      <c r="K751" s="17">
        <v>0</v>
      </c>
      <c r="L751" s="17">
        <v>40</v>
      </c>
      <c r="M751" s="17" t="s">
        <v>151</v>
      </c>
      <c r="N751" s="17" t="s">
        <v>157</v>
      </c>
      <c r="O751" s="17" t="s">
        <v>130</v>
      </c>
      <c r="P751" s="17" t="s">
        <v>736</v>
      </c>
      <c r="Q751" s="17" t="s">
        <v>66</v>
      </c>
      <c r="R751" s="17" t="s">
        <v>132</v>
      </c>
      <c r="S751" s="17">
        <v>2</v>
      </c>
      <c r="T751">
        <v>591102</v>
      </c>
      <c r="U751" t="str">
        <f>IFERROR(VLOOKUP(B751,Listas!$A$21:$B$36,2,FALSE),"")</f>
        <v>08</v>
      </c>
      <c r="V751" s="17">
        <v>15</v>
      </c>
      <c r="W751" t="s">
        <v>741</v>
      </c>
      <c r="X751" s="17"/>
      <c r="Y751" s="20">
        <v>44635</v>
      </c>
      <c r="Z751" s="21">
        <v>21</v>
      </c>
      <c r="AA751" s="14">
        <v>44656</v>
      </c>
      <c r="AB751" s="20">
        <v>44596</v>
      </c>
      <c r="AC751" s="21">
        <v>20</v>
      </c>
      <c r="AD751" s="14">
        <v>44616</v>
      </c>
      <c r="AE751" s="20">
        <v>44620</v>
      </c>
      <c r="AF751" s="21">
        <v>25</v>
      </c>
      <c r="AG751" s="14">
        <v>44645</v>
      </c>
      <c r="AH751" s="20">
        <v>44645</v>
      </c>
      <c r="AI751" s="21">
        <v>10</v>
      </c>
      <c r="AJ751" s="14">
        <v>44655</v>
      </c>
      <c r="AK751" s="21">
        <v>8</v>
      </c>
      <c r="AL751" s="14">
        <v>44899</v>
      </c>
      <c r="AM751" s="14">
        <v>44959</v>
      </c>
      <c r="AN751" s="19"/>
      <c r="AO751" s="19"/>
      <c r="AP751" s="19"/>
      <c r="AQ751" s="19">
        <v>3272000</v>
      </c>
      <c r="AR751" s="19"/>
      <c r="AS751" s="19"/>
      <c r="AT751" s="19">
        <v>29448000</v>
      </c>
      <c r="AU751" s="19"/>
      <c r="AV751" s="19"/>
      <c r="AW751" s="19"/>
      <c r="AX751" s="19"/>
      <c r="AY751" s="19"/>
      <c r="AZ751" s="15">
        <f t="shared" si="51"/>
        <v>32720000</v>
      </c>
      <c r="BA751" s="15">
        <f t="shared" si="52"/>
        <v>32720000</v>
      </c>
      <c r="BB751" t="str">
        <f t="shared" si="53"/>
        <v>OK</v>
      </c>
      <c r="BC751">
        <f t="shared" si="54"/>
        <v>2</v>
      </c>
      <c r="BE751" s="17"/>
    </row>
    <row r="752" spans="1:57" hidden="1">
      <c r="A752" s="17"/>
      <c r="B752" s="17" t="s">
        <v>26</v>
      </c>
      <c r="C752" s="17" t="s">
        <v>676</v>
      </c>
      <c r="D752" s="17" t="s">
        <v>740</v>
      </c>
      <c r="E752" s="17" t="s">
        <v>10</v>
      </c>
      <c r="F752" s="17" t="s">
        <v>186</v>
      </c>
      <c r="G752">
        <v>5911</v>
      </c>
      <c r="H752">
        <v>40</v>
      </c>
      <c r="I752" s="19">
        <v>32720000</v>
      </c>
      <c r="J752" s="15">
        <v>818000</v>
      </c>
      <c r="K752" s="17">
        <v>0</v>
      </c>
      <c r="L752" s="17">
        <v>40</v>
      </c>
      <c r="M752" s="17" t="s">
        <v>151</v>
      </c>
      <c r="N752" s="17" t="s">
        <v>157</v>
      </c>
      <c r="O752" s="17" t="s">
        <v>130</v>
      </c>
      <c r="P752" s="17" t="s">
        <v>736</v>
      </c>
      <c r="Q752" s="17" t="s">
        <v>66</v>
      </c>
      <c r="R752" s="17" t="s">
        <v>132</v>
      </c>
      <c r="S752" s="17">
        <v>2</v>
      </c>
      <c r="T752">
        <v>591102</v>
      </c>
      <c r="U752" t="str">
        <f>IFERROR(VLOOKUP(B752,Listas!$A$21:$B$36,2,FALSE),"")</f>
        <v>08</v>
      </c>
      <c r="V752" s="17">
        <v>15</v>
      </c>
      <c r="W752" t="s">
        <v>741</v>
      </c>
      <c r="X752" s="17"/>
      <c r="Y752" s="20">
        <v>44635</v>
      </c>
      <c r="Z752" s="21">
        <v>21</v>
      </c>
      <c r="AA752" s="14">
        <v>44656</v>
      </c>
      <c r="AB752" s="20">
        <v>44596</v>
      </c>
      <c r="AC752" s="21">
        <v>20</v>
      </c>
      <c r="AD752" s="14">
        <v>44616</v>
      </c>
      <c r="AE752" s="20">
        <v>44620</v>
      </c>
      <c r="AF752" s="21">
        <v>25</v>
      </c>
      <c r="AG752" s="14">
        <v>44645</v>
      </c>
      <c r="AH752" s="20">
        <v>44645</v>
      </c>
      <c r="AI752" s="21">
        <v>10</v>
      </c>
      <c r="AJ752" s="14">
        <v>44655</v>
      </c>
      <c r="AK752" s="21">
        <v>8</v>
      </c>
      <c r="AL752" s="14">
        <v>44899</v>
      </c>
      <c r="AM752" s="14">
        <v>44959</v>
      </c>
      <c r="AN752" s="19"/>
      <c r="AO752" s="19"/>
      <c r="AP752" s="19"/>
      <c r="AQ752" s="19">
        <v>3272000</v>
      </c>
      <c r="AR752" s="19"/>
      <c r="AS752" s="19"/>
      <c r="AT752" s="19">
        <v>29448000</v>
      </c>
      <c r="AU752" s="19"/>
      <c r="AV752" s="19"/>
      <c r="AW752" s="19"/>
      <c r="AX752" s="19"/>
      <c r="AY752" s="19"/>
      <c r="AZ752" s="15">
        <f t="shared" si="51"/>
        <v>32720000</v>
      </c>
      <c r="BA752" s="15">
        <f t="shared" si="52"/>
        <v>32720000</v>
      </c>
      <c r="BB752" t="str">
        <f t="shared" si="53"/>
        <v>OK</v>
      </c>
      <c r="BC752">
        <f t="shared" si="54"/>
        <v>2</v>
      </c>
      <c r="BE752" s="17"/>
    </row>
    <row r="753" spans="1:57" hidden="1">
      <c r="A753" s="17"/>
      <c r="B753" s="17" t="s">
        <v>26</v>
      </c>
      <c r="C753" s="17" t="s">
        <v>671</v>
      </c>
      <c r="D753" s="17" t="s">
        <v>742</v>
      </c>
      <c r="E753" s="17" t="s">
        <v>10</v>
      </c>
      <c r="F753" s="17" t="s">
        <v>186</v>
      </c>
      <c r="G753">
        <v>5911</v>
      </c>
      <c r="H753">
        <v>80</v>
      </c>
      <c r="I753" s="19">
        <v>65440000</v>
      </c>
      <c r="J753" s="15">
        <v>818000</v>
      </c>
      <c r="K753" s="17">
        <v>0</v>
      </c>
      <c r="L753" s="17">
        <v>80</v>
      </c>
      <c r="M753" s="17" t="s">
        <v>151</v>
      </c>
      <c r="N753" s="17" t="s">
        <v>157</v>
      </c>
      <c r="O753" s="17" t="s">
        <v>130</v>
      </c>
      <c r="P753" s="17" t="s">
        <v>736</v>
      </c>
      <c r="Q753" s="17" t="s">
        <v>66</v>
      </c>
      <c r="R753" s="17" t="s">
        <v>132</v>
      </c>
      <c r="S753" s="17">
        <v>2</v>
      </c>
      <c r="T753">
        <v>591102</v>
      </c>
      <c r="U753" t="str">
        <f>IFERROR(VLOOKUP(B753,Listas!$A$21:$B$36,2,FALSE),"")</f>
        <v>08</v>
      </c>
      <c r="V753" s="17">
        <v>16</v>
      </c>
      <c r="W753" t="s">
        <v>743</v>
      </c>
      <c r="X753" s="17"/>
      <c r="Y753" s="20">
        <v>44635</v>
      </c>
      <c r="Z753" s="21">
        <v>21</v>
      </c>
      <c r="AA753" s="14">
        <v>44656</v>
      </c>
      <c r="AB753" s="20">
        <v>44596</v>
      </c>
      <c r="AC753" s="21">
        <v>20</v>
      </c>
      <c r="AD753" s="14">
        <v>44616</v>
      </c>
      <c r="AE753" s="20">
        <v>44620</v>
      </c>
      <c r="AF753" s="21">
        <v>25</v>
      </c>
      <c r="AG753" s="14">
        <v>44645</v>
      </c>
      <c r="AH753" s="20">
        <v>44645</v>
      </c>
      <c r="AI753" s="21">
        <v>10</v>
      </c>
      <c r="AJ753" s="14">
        <v>44655</v>
      </c>
      <c r="AK753" s="21">
        <v>8</v>
      </c>
      <c r="AL753" s="14">
        <v>44899</v>
      </c>
      <c r="AM753" s="14">
        <v>44959</v>
      </c>
      <c r="AN753" s="19"/>
      <c r="AO753" s="19"/>
      <c r="AP753" s="19"/>
      <c r="AQ753" s="19">
        <v>6544000</v>
      </c>
      <c r="AR753" s="19"/>
      <c r="AS753" s="19"/>
      <c r="AT753" s="19">
        <v>58896000</v>
      </c>
      <c r="AU753" s="19"/>
      <c r="AV753" s="19"/>
      <c r="AW753" s="19"/>
      <c r="AX753" s="19"/>
      <c r="AY753" s="19"/>
      <c r="AZ753" s="15">
        <f t="shared" si="51"/>
        <v>65440000</v>
      </c>
      <c r="BA753" s="15">
        <f t="shared" si="52"/>
        <v>65440000</v>
      </c>
      <c r="BB753" t="str">
        <f t="shared" si="53"/>
        <v>OK</v>
      </c>
      <c r="BC753">
        <f t="shared" si="54"/>
        <v>2</v>
      </c>
      <c r="BE753" s="17"/>
    </row>
    <row r="754" spans="1:57" hidden="1">
      <c r="A754" s="17"/>
      <c r="B754" s="17" t="s">
        <v>26</v>
      </c>
      <c r="C754" s="17" t="s">
        <v>670</v>
      </c>
      <c r="D754" s="17" t="s">
        <v>744</v>
      </c>
      <c r="E754" s="17" t="s">
        <v>10</v>
      </c>
      <c r="F754" s="17" t="s">
        <v>186</v>
      </c>
      <c r="G754">
        <v>5911</v>
      </c>
      <c r="H754">
        <v>80</v>
      </c>
      <c r="I754" s="19">
        <v>65440000</v>
      </c>
      <c r="J754" s="15">
        <v>818000</v>
      </c>
      <c r="K754" s="17">
        <v>0</v>
      </c>
      <c r="L754" s="17">
        <v>80</v>
      </c>
      <c r="M754" s="17" t="s">
        <v>151</v>
      </c>
      <c r="N754" s="17" t="s">
        <v>157</v>
      </c>
      <c r="O754" s="17" t="s">
        <v>130</v>
      </c>
      <c r="P754" s="17" t="s">
        <v>736</v>
      </c>
      <c r="Q754" s="17" t="s">
        <v>66</v>
      </c>
      <c r="R754" s="17" t="s">
        <v>132</v>
      </c>
      <c r="S754" s="17">
        <v>2</v>
      </c>
      <c r="T754">
        <v>591102</v>
      </c>
      <c r="U754" t="str">
        <f>IFERROR(VLOOKUP(B754,Listas!$A$21:$B$36,2,FALSE),"")</f>
        <v>08</v>
      </c>
      <c r="V754" s="17">
        <v>17</v>
      </c>
      <c r="W754" t="s">
        <v>745</v>
      </c>
      <c r="X754" s="17"/>
      <c r="Y754" s="20">
        <v>44635</v>
      </c>
      <c r="Z754" s="21">
        <v>21</v>
      </c>
      <c r="AA754" s="14">
        <v>44656</v>
      </c>
      <c r="AB754" s="20">
        <v>44596</v>
      </c>
      <c r="AC754" s="21">
        <v>20</v>
      </c>
      <c r="AD754" s="14">
        <v>44616</v>
      </c>
      <c r="AE754" s="20">
        <v>44620</v>
      </c>
      <c r="AF754" s="21">
        <v>25</v>
      </c>
      <c r="AG754" s="14">
        <v>44645</v>
      </c>
      <c r="AH754" s="20">
        <v>44645</v>
      </c>
      <c r="AI754" s="21">
        <v>10</v>
      </c>
      <c r="AJ754" s="14">
        <v>44655</v>
      </c>
      <c r="AK754" s="21">
        <v>8</v>
      </c>
      <c r="AL754" s="14">
        <v>44899</v>
      </c>
      <c r="AM754" s="14">
        <v>44959</v>
      </c>
      <c r="AN754" s="19"/>
      <c r="AO754" s="19"/>
      <c r="AP754" s="19"/>
      <c r="AQ754" s="19">
        <v>6544000</v>
      </c>
      <c r="AR754" s="19"/>
      <c r="AS754" s="19"/>
      <c r="AT754" s="19">
        <v>58896000</v>
      </c>
      <c r="AU754" s="19"/>
      <c r="AV754" s="19"/>
      <c r="AW754" s="19"/>
      <c r="AX754" s="19"/>
      <c r="AY754" s="19"/>
      <c r="AZ754" s="15">
        <f t="shared" si="51"/>
        <v>65440000</v>
      </c>
      <c r="BA754" s="15">
        <f t="shared" si="52"/>
        <v>65440000</v>
      </c>
      <c r="BB754" t="str">
        <f t="shared" si="53"/>
        <v>OK</v>
      </c>
      <c r="BC754">
        <f t="shared" si="54"/>
        <v>2</v>
      </c>
      <c r="BE754" s="17"/>
    </row>
    <row r="755" spans="1:57" hidden="1">
      <c r="A755" s="17"/>
      <c r="B755" s="17" t="s">
        <v>26</v>
      </c>
      <c r="C755" s="17" t="s">
        <v>677</v>
      </c>
      <c r="D755" s="17" t="s">
        <v>746</v>
      </c>
      <c r="E755" s="17" t="s">
        <v>10</v>
      </c>
      <c r="F755" s="17" t="s">
        <v>186</v>
      </c>
      <c r="G755">
        <v>5911</v>
      </c>
      <c r="H755">
        <v>80</v>
      </c>
      <c r="I755" s="19">
        <v>65440000</v>
      </c>
      <c r="J755" s="15">
        <v>818000</v>
      </c>
      <c r="K755" s="17">
        <v>0</v>
      </c>
      <c r="L755" s="17">
        <v>80</v>
      </c>
      <c r="M755" s="17" t="s">
        <v>151</v>
      </c>
      <c r="N755" s="17" t="s">
        <v>157</v>
      </c>
      <c r="O755" s="17" t="s">
        <v>130</v>
      </c>
      <c r="P755" s="17" t="s">
        <v>736</v>
      </c>
      <c r="Q755" s="17" t="s">
        <v>66</v>
      </c>
      <c r="R755" s="17" t="s">
        <v>132</v>
      </c>
      <c r="S755" s="17">
        <v>2</v>
      </c>
      <c r="T755">
        <v>591102</v>
      </c>
      <c r="U755" t="str">
        <f>IFERROR(VLOOKUP(B755,Listas!$A$21:$B$36,2,FALSE),"")</f>
        <v>08</v>
      </c>
      <c r="V755" s="17">
        <v>18</v>
      </c>
      <c r="W755" t="s">
        <v>747</v>
      </c>
      <c r="X755" s="17"/>
      <c r="Y755" s="20">
        <v>44635</v>
      </c>
      <c r="Z755" s="21">
        <v>21</v>
      </c>
      <c r="AA755" s="14">
        <v>44656</v>
      </c>
      <c r="AB755" s="20">
        <v>44596</v>
      </c>
      <c r="AC755" s="21">
        <v>20</v>
      </c>
      <c r="AD755" s="14">
        <v>44616</v>
      </c>
      <c r="AE755" s="20">
        <v>44620</v>
      </c>
      <c r="AF755" s="21">
        <v>25</v>
      </c>
      <c r="AG755" s="14">
        <v>44645</v>
      </c>
      <c r="AH755" s="20">
        <v>44645</v>
      </c>
      <c r="AI755" s="21">
        <v>10</v>
      </c>
      <c r="AJ755" s="14">
        <v>44655</v>
      </c>
      <c r="AK755" s="21">
        <v>8</v>
      </c>
      <c r="AL755" s="14">
        <v>44899</v>
      </c>
      <c r="AM755" s="14">
        <v>44959</v>
      </c>
      <c r="AN755" s="19"/>
      <c r="AO755" s="19"/>
      <c r="AP755" s="19"/>
      <c r="AQ755" s="19">
        <v>6544000</v>
      </c>
      <c r="AR755" s="19"/>
      <c r="AS755" s="19"/>
      <c r="AT755" s="19">
        <v>58896000</v>
      </c>
      <c r="AU755" s="19"/>
      <c r="AV755" s="19"/>
      <c r="AW755" s="19"/>
      <c r="AX755" s="19"/>
      <c r="AY755" s="19"/>
      <c r="AZ755" s="15">
        <f t="shared" si="51"/>
        <v>65440000</v>
      </c>
      <c r="BA755" s="15">
        <f t="shared" si="52"/>
        <v>65440000</v>
      </c>
      <c r="BB755" t="str">
        <f t="shared" si="53"/>
        <v>OK</v>
      </c>
      <c r="BC755">
        <f t="shared" si="54"/>
        <v>2</v>
      </c>
      <c r="BE755" s="17"/>
    </row>
    <row r="756" spans="1:57" hidden="1">
      <c r="A756" s="17"/>
      <c r="B756" s="17" t="s">
        <v>26</v>
      </c>
      <c r="C756" s="17" t="s">
        <v>672</v>
      </c>
      <c r="D756" s="17" t="s">
        <v>748</v>
      </c>
      <c r="E756" s="17" t="s">
        <v>10</v>
      </c>
      <c r="F756" s="17" t="s">
        <v>186</v>
      </c>
      <c r="G756">
        <v>5911</v>
      </c>
      <c r="H756">
        <v>80</v>
      </c>
      <c r="I756" s="19">
        <v>65440000</v>
      </c>
      <c r="J756" s="15">
        <v>818000</v>
      </c>
      <c r="K756" s="17">
        <v>0</v>
      </c>
      <c r="L756" s="17">
        <v>80</v>
      </c>
      <c r="M756" s="17" t="s">
        <v>151</v>
      </c>
      <c r="N756" s="17" t="s">
        <v>157</v>
      </c>
      <c r="O756" s="17" t="s">
        <v>130</v>
      </c>
      <c r="P756" s="17" t="s">
        <v>736</v>
      </c>
      <c r="Q756" s="17" t="s">
        <v>66</v>
      </c>
      <c r="R756" s="17" t="s">
        <v>132</v>
      </c>
      <c r="S756" s="17">
        <v>2</v>
      </c>
      <c r="T756">
        <v>591102</v>
      </c>
      <c r="U756" t="str">
        <f>IFERROR(VLOOKUP(B756,Listas!$A$21:$B$36,2,FALSE),"")</f>
        <v>08</v>
      </c>
      <c r="V756" s="17">
        <v>19</v>
      </c>
      <c r="W756" t="s">
        <v>749</v>
      </c>
      <c r="X756" s="17"/>
      <c r="Y756" s="20">
        <v>44635</v>
      </c>
      <c r="Z756" s="21">
        <v>21</v>
      </c>
      <c r="AA756" s="14">
        <v>44656</v>
      </c>
      <c r="AB756" s="20">
        <v>44596</v>
      </c>
      <c r="AC756" s="21">
        <v>20</v>
      </c>
      <c r="AD756" s="14">
        <v>44616</v>
      </c>
      <c r="AE756" s="20">
        <v>44620</v>
      </c>
      <c r="AF756" s="21">
        <v>25</v>
      </c>
      <c r="AG756" s="14">
        <v>44645</v>
      </c>
      <c r="AH756" s="20">
        <v>44645</v>
      </c>
      <c r="AI756" s="21">
        <v>10</v>
      </c>
      <c r="AJ756" s="14">
        <v>44655</v>
      </c>
      <c r="AK756" s="21">
        <v>8</v>
      </c>
      <c r="AL756" s="14">
        <v>44899</v>
      </c>
      <c r="AM756" s="14">
        <v>44959</v>
      </c>
      <c r="AN756" s="19"/>
      <c r="AO756" s="19"/>
      <c r="AP756" s="19"/>
      <c r="AQ756" s="19">
        <v>6544000</v>
      </c>
      <c r="AR756" s="19"/>
      <c r="AS756" s="19"/>
      <c r="AT756" s="19">
        <v>58896000</v>
      </c>
      <c r="AU756" s="19"/>
      <c r="AV756" s="19"/>
      <c r="AW756" s="19"/>
      <c r="AX756" s="19"/>
      <c r="AY756" s="19"/>
      <c r="AZ756" s="15">
        <f t="shared" si="51"/>
        <v>65440000</v>
      </c>
      <c r="BA756" s="15">
        <f t="shared" si="52"/>
        <v>65440000</v>
      </c>
      <c r="BB756" t="str">
        <f t="shared" si="53"/>
        <v>OK</v>
      </c>
      <c r="BC756">
        <f t="shared" si="54"/>
        <v>2</v>
      </c>
      <c r="BE756" s="17"/>
    </row>
    <row r="757" spans="1:57" hidden="1">
      <c r="A757" s="17"/>
      <c r="B757" s="17" t="s">
        <v>26</v>
      </c>
      <c r="C757" s="17" t="s">
        <v>656</v>
      </c>
      <c r="D757" s="17" t="s">
        <v>750</v>
      </c>
      <c r="E757" s="17" t="s">
        <v>10</v>
      </c>
      <c r="F757" s="17" t="s">
        <v>186</v>
      </c>
      <c r="G757">
        <v>5911</v>
      </c>
      <c r="H757">
        <v>55</v>
      </c>
      <c r="I757" s="19">
        <v>44990000</v>
      </c>
      <c r="J757" s="15">
        <v>818000</v>
      </c>
      <c r="K757" s="17">
        <v>0</v>
      </c>
      <c r="L757" s="17">
        <v>55</v>
      </c>
      <c r="M757" s="17" t="s">
        <v>151</v>
      </c>
      <c r="N757" s="17" t="s">
        <v>157</v>
      </c>
      <c r="O757" s="17" t="s">
        <v>130</v>
      </c>
      <c r="P757" s="17" t="s">
        <v>736</v>
      </c>
      <c r="Q757" s="17" t="s">
        <v>66</v>
      </c>
      <c r="R757" s="17" t="s">
        <v>132</v>
      </c>
      <c r="S757" s="17">
        <v>2</v>
      </c>
      <c r="T757">
        <v>591102</v>
      </c>
      <c r="U757" t="str">
        <f>IFERROR(VLOOKUP(B757,Listas!$A$21:$B$36,2,FALSE),"")</f>
        <v>08</v>
      </c>
      <c r="V757" s="17">
        <v>20</v>
      </c>
      <c r="W757" t="s">
        <v>751</v>
      </c>
      <c r="X757" s="17"/>
      <c r="Y757" s="20">
        <v>44635</v>
      </c>
      <c r="Z757" s="21">
        <v>21</v>
      </c>
      <c r="AA757" s="14">
        <v>44656</v>
      </c>
      <c r="AB757" s="20">
        <v>44596</v>
      </c>
      <c r="AC757" s="21">
        <v>20</v>
      </c>
      <c r="AD757" s="14">
        <v>44616</v>
      </c>
      <c r="AE757" s="20">
        <v>44620</v>
      </c>
      <c r="AF757" s="21">
        <v>25</v>
      </c>
      <c r="AG757" s="14">
        <v>44645</v>
      </c>
      <c r="AH757" s="20">
        <v>44645</v>
      </c>
      <c r="AI757" s="21">
        <v>10</v>
      </c>
      <c r="AJ757" s="14">
        <v>44655</v>
      </c>
      <c r="AK757" s="21">
        <v>8</v>
      </c>
      <c r="AL757" s="14">
        <v>44899</v>
      </c>
      <c r="AM757" s="14">
        <v>44959</v>
      </c>
      <c r="AN757" s="19"/>
      <c r="AO757" s="19"/>
      <c r="AP757" s="19"/>
      <c r="AQ757" s="19">
        <v>4499000</v>
      </c>
      <c r="AR757" s="19"/>
      <c r="AS757" s="19"/>
      <c r="AT757" s="19">
        <v>40491000</v>
      </c>
      <c r="AU757" s="19"/>
      <c r="AV757" s="19"/>
      <c r="AW757" s="19"/>
      <c r="AX757" s="19"/>
      <c r="AY757" s="19"/>
      <c r="AZ757" s="15">
        <f t="shared" si="51"/>
        <v>44990000</v>
      </c>
      <c r="BA757" s="15">
        <f t="shared" si="52"/>
        <v>44990000</v>
      </c>
      <c r="BB757" t="str">
        <f t="shared" si="53"/>
        <v>OK</v>
      </c>
      <c r="BC757">
        <f t="shared" si="54"/>
        <v>2</v>
      </c>
      <c r="BE757" s="17"/>
    </row>
    <row r="758" spans="1:57" hidden="1">
      <c r="A758" s="17"/>
      <c r="B758" s="17" t="s">
        <v>26</v>
      </c>
      <c r="C758" s="17" t="s">
        <v>663</v>
      </c>
      <c r="D758" s="17" t="s">
        <v>750</v>
      </c>
      <c r="E758" s="17" t="s">
        <v>10</v>
      </c>
      <c r="F758" s="17" t="s">
        <v>186</v>
      </c>
      <c r="G758">
        <v>5911</v>
      </c>
      <c r="H758">
        <v>60</v>
      </c>
      <c r="I758" s="19">
        <v>49080000</v>
      </c>
      <c r="J758" s="15">
        <v>818000</v>
      </c>
      <c r="K758" s="17">
        <v>0</v>
      </c>
      <c r="L758" s="17">
        <v>60</v>
      </c>
      <c r="M758" s="17" t="s">
        <v>151</v>
      </c>
      <c r="N758" s="17" t="s">
        <v>157</v>
      </c>
      <c r="O758" s="17" t="s">
        <v>130</v>
      </c>
      <c r="P758" s="17" t="s">
        <v>736</v>
      </c>
      <c r="Q758" s="17" t="s">
        <v>66</v>
      </c>
      <c r="R758" s="17" t="s">
        <v>132</v>
      </c>
      <c r="S758" s="17">
        <v>2</v>
      </c>
      <c r="T758">
        <v>591102</v>
      </c>
      <c r="U758" t="str">
        <f>IFERROR(VLOOKUP(B758,Listas!$A$21:$B$36,2,FALSE),"")</f>
        <v>08</v>
      </c>
      <c r="V758" s="17">
        <v>20</v>
      </c>
      <c r="W758" t="s">
        <v>751</v>
      </c>
      <c r="X758" s="17"/>
      <c r="Y758" s="20">
        <v>44635</v>
      </c>
      <c r="Z758" s="21">
        <v>21</v>
      </c>
      <c r="AA758" s="14">
        <v>44656</v>
      </c>
      <c r="AB758" s="20">
        <v>44596</v>
      </c>
      <c r="AC758" s="21">
        <v>20</v>
      </c>
      <c r="AD758" s="14">
        <v>44616</v>
      </c>
      <c r="AE758" s="20">
        <v>44620</v>
      </c>
      <c r="AF758" s="21">
        <v>25</v>
      </c>
      <c r="AG758" s="14">
        <v>44645</v>
      </c>
      <c r="AH758" s="20">
        <v>44645</v>
      </c>
      <c r="AI758" s="21">
        <v>10</v>
      </c>
      <c r="AJ758" s="14">
        <v>44655</v>
      </c>
      <c r="AK758" s="21">
        <v>8</v>
      </c>
      <c r="AL758" s="14">
        <v>44899</v>
      </c>
      <c r="AM758" s="14">
        <v>44959</v>
      </c>
      <c r="AN758" s="19"/>
      <c r="AO758" s="19"/>
      <c r="AP758" s="19"/>
      <c r="AQ758" s="19">
        <v>4908000</v>
      </c>
      <c r="AR758" s="19"/>
      <c r="AS758" s="19"/>
      <c r="AT758" s="19">
        <v>44172000</v>
      </c>
      <c r="AU758" s="19"/>
      <c r="AV758" s="19"/>
      <c r="AW758" s="19"/>
      <c r="AX758" s="19"/>
      <c r="AY758" s="19"/>
      <c r="AZ758" s="15">
        <f t="shared" si="51"/>
        <v>49080000</v>
      </c>
      <c r="BA758" s="15">
        <f t="shared" si="52"/>
        <v>49080000</v>
      </c>
      <c r="BB758" t="str">
        <f t="shared" si="53"/>
        <v>OK</v>
      </c>
      <c r="BC758">
        <f t="shared" si="54"/>
        <v>2</v>
      </c>
      <c r="BE758" s="17"/>
    </row>
    <row r="759" spans="1:57" hidden="1">
      <c r="A759" s="17"/>
      <c r="B759" s="17" t="s">
        <v>26</v>
      </c>
      <c r="C759" s="17" t="s">
        <v>709</v>
      </c>
      <c r="D759" s="17" t="s">
        <v>688</v>
      </c>
      <c r="E759" s="17" t="s">
        <v>10</v>
      </c>
      <c r="F759" s="17" t="s">
        <v>186</v>
      </c>
      <c r="G759">
        <v>5911</v>
      </c>
      <c r="H759">
        <v>40</v>
      </c>
      <c r="I759" s="19">
        <v>32720000</v>
      </c>
      <c r="J759" s="15">
        <v>818000</v>
      </c>
      <c r="K759" s="17">
        <v>0</v>
      </c>
      <c r="L759" s="17">
        <v>40</v>
      </c>
      <c r="M759" s="17" t="s">
        <v>151</v>
      </c>
      <c r="N759" s="17" t="s">
        <v>157</v>
      </c>
      <c r="O759" s="17" t="s">
        <v>130</v>
      </c>
      <c r="P759" s="17" t="s">
        <v>736</v>
      </c>
      <c r="Q759" s="17" t="s">
        <v>66</v>
      </c>
      <c r="R759" s="17" t="s">
        <v>132</v>
      </c>
      <c r="S759" s="17">
        <v>2</v>
      </c>
      <c r="T759">
        <v>591102</v>
      </c>
      <c r="U759" t="str">
        <f>IFERROR(VLOOKUP(B759,Listas!$A$21:$B$36,2,FALSE),"")</f>
        <v>08</v>
      </c>
      <c r="V759" s="17">
        <v>1</v>
      </c>
      <c r="W759" t="s">
        <v>752</v>
      </c>
      <c r="X759" s="17"/>
      <c r="Y759" s="20">
        <v>44635</v>
      </c>
      <c r="Z759" s="21">
        <v>21</v>
      </c>
      <c r="AA759" s="14">
        <v>44656</v>
      </c>
      <c r="AB759" s="20">
        <v>44596</v>
      </c>
      <c r="AC759" s="21">
        <v>20</v>
      </c>
      <c r="AD759" s="14">
        <v>44616</v>
      </c>
      <c r="AE759" s="20">
        <v>44620</v>
      </c>
      <c r="AF759" s="21">
        <v>25</v>
      </c>
      <c r="AG759" s="14">
        <v>44645</v>
      </c>
      <c r="AH759" s="20">
        <v>44645</v>
      </c>
      <c r="AI759" s="21">
        <v>10</v>
      </c>
      <c r="AJ759" s="14">
        <v>44655</v>
      </c>
      <c r="AK759" s="21">
        <v>8</v>
      </c>
      <c r="AL759" s="14">
        <v>44899</v>
      </c>
      <c r="AM759" s="14">
        <v>44959</v>
      </c>
      <c r="AN759" s="19"/>
      <c r="AO759" s="19"/>
      <c r="AP759" s="19"/>
      <c r="AQ759" s="19">
        <v>3272000</v>
      </c>
      <c r="AR759" s="19"/>
      <c r="AS759" s="19"/>
      <c r="AT759" s="19">
        <v>29448000</v>
      </c>
      <c r="AU759" s="19"/>
      <c r="AV759" s="19"/>
      <c r="AW759" s="19"/>
      <c r="AX759" s="19"/>
      <c r="AY759" s="19"/>
      <c r="AZ759" s="15">
        <f t="shared" si="51"/>
        <v>32720000</v>
      </c>
      <c r="BA759" s="15">
        <f t="shared" si="52"/>
        <v>32720000</v>
      </c>
      <c r="BB759" t="str">
        <f t="shared" si="53"/>
        <v>OK</v>
      </c>
      <c r="BC759">
        <f t="shared" si="54"/>
        <v>2</v>
      </c>
      <c r="BE759" s="17"/>
    </row>
    <row r="760" spans="1:57" hidden="1">
      <c r="A760" s="17"/>
      <c r="B760" s="17" t="s">
        <v>26</v>
      </c>
      <c r="C760" s="17" t="s">
        <v>693</v>
      </c>
      <c r="D760" s="17" t="s">
        <v>688</v>
      </c>
      <c r="E760" s="17" t="s">
        <v>10</v>
      </c>
      <c r="F760" s="17" t="s">
        <v>186</v>
      </c>
      <c r="G760">
        <v>5911</v>
      </c>
      <c r="H760">
        <v>40</v>
      </c>
      <c r="I760" s="19">
        <v>32720000</v>
      </c>
      <c r="J760" s="15">
        <v>818000</v>
      </c>
      <c r="K760" s="17">
        <v>0</v>
      </c>
      <c r="L760" s="17">
        <v>40</v>
      </c>
      <c r="M760" s="17" t="s">
        <v>151</v>
      </c>
      <c r="N760" s="17" t="s">
        <v>157</v>
      </c>
      <c r="O760" s="17" t="s">
        <v>130</v>
      </c>
      <c r="P760" s="17" t="s">
        <v>736</v>
      </c>
      <c r="Q760" s="17" t="s">
        <v>66</v>
      </c>
      <c r="R760" s="17" t="s">
        <v>132</v>
      </c>
      <c r="S760" s="17">
        <v>2</v>
      </c>
      <c r="T760">
        <v>591102</v>
      </c>
      <c r="U760" t="str">
        <f>IFERROR(VLOOKUP(B760,Listas!$A$21:$B$36,2,FALSE),"")</f>
        <v>08</v>
      </c>
      <c r="V760" s="17">
        <v>1</v>
      </c>
      <c r="W760" t="s">
        <v>752</v>
      </c>
      <c r="X760" s="17"/>
      <c r="Y760" s="20">
        <v>44635</v>
      </c>
      <c r="Z760" s="21">
        <v>21</v>
      </c>
      <c r="AA760" s="14">
        <v>44656</v>
      </c>
      <c r="AB760" s="20">
        <v>44596</v>
      </c>
      <c r="AC760" s="21">
        <v>20</v>
      </c>
      <c r="AD760" s="14">
        <v>44616</v>
      </c>
      <c r="AE760" s="20">
        <v>44620</v>
      </c>
      <c r="AF760" s="21">
        <v>25</v>
      </c>
      <c r="AG760" s="14">
        <v>44645</v>
      </c>
      <c r="AH760" s="20">
        <v>44645</v>
      </c>
      <c r="AI760" s="21">
        <v>10</v>
      </c>
      <c r="AJ760" s="14">
        <v>44655</v>
      </c>
      <c r="AK760" s="21">
        <v>8</v>
      </c>
      <c r="AL760" s="14">
        <v>44899</v>
      </c>
      <c r="AM760" s="14">
        <v>44959</v>
      </c>
      <c r="AN760" s="19"/>
      <c r="AO760" s="19"/>
      <c r="AP760" s="19"/>
      <c r="AQ760" s="19">
        <v>3272000</v>
      </c>
      <c r="AR760" s="19"/>
      <c r="AS760" s="19"/>
      <c r="AT760" s="19">
        <v>29448000</v>
      </c>
      <c r="AU760" s="19"/>
      <c r="AV760" s="19"/>
      <c r="AW760" s="19"/>
      <c r="AX760" s="19"/>
      <c r="AY760" s="19"/>
      <c r="AZ760" s="15">
        <f t="shared" si="51"/>
        <v>32720000</v>
      </c>
      <c r="BA760" s="15">
        <f t="shared" si="52"/>
        <v>32720000</v>
      </c>
      <c r="BB760" t="str">
        <f t="shared" si="53"/>
        <v>OK</v>
      </c>
      <c r="BC760">
        <f t="shared" si="54"/>
        <v>2</v>
      </c>
      <c r="BE760" s="17"/>
    </row>
    <row r="761" spans="1:57" hidden="1">
      <c r="A761" s="17"/>
      <c r="B761" s="17" t="s">
        <v>26</v>
      </c>
      <c r="C761" s="17" t="s">
        <v>646</v>
      </c>
      <c r="D761" s="17" t="s">
        <v>685</v>
      </c>
      <c r="E761" s="17" t="s">
        <v>10</v>
      </c>
      <c r="F761" s="17" t="s">
        <v>186</v>
      </c>
      <c r="G761">
        <v>5911</v>
      </c>
      <c r="H761">
        <v>84</v>
      </c>
      <c r="I761" s="19">
        <v>68712000</v>
      </c>
      <c r="J761" s="15">
        <v>818000</v>
      </c>
      <c r="K761" s="17">
        <v>0</v>
      </c>
      <c r="L761" s="17">
        <v>84</v>
      </c>
      <c r="M761" s="17" t="s">
        <v>151</v>
      </c>
      <c r="N761" s="17" t="s">
        <v>157</v>
      </c>
      <c r="O761" s="17" t="s">
        <v>130</v>
      </c>
      <c r="P761" s="17" t="s">
        <v>736</v>
      </c>
      <c r="Q761" s="17" t="s">
        <v>66</v>
      </c>
      <c r="R761" s="17" t="s">
        <v>132</v>
      </c>
      <c r="S761" s="17">
        <v>2</v>
      </c>
      <c r="T761">
        <v>591102</v>
      </c>
      <c r="U761" t="str">
        <f>IFERROR(VLOOKUP(B761,Listas!$A$21:$B$36,2,FALSE),"")</f>
        <v>08</v>
      </c>
      <c r="V761" s="17">
        <v>2</v>
      </c>
      <c r="W761" t="s">
        <v>753</v>
      </c>
      <c r="X761" s="17"/>
      <c r="Y761" s="20">
        <v>44635</v>
      </c>
      <c r="Z761" s="21">
        <v>21</v>
      </c>
      <c r="AA761" s="14">
        <v>44656</v>
      </c>
      <c r="AB761" s="20">
        <v>44596</v>
      </c>
      <c r="AC761" s="21">
        <v>20</v>
      </c>
      <c r="AD761" s="14">
        <v>44616</v>
      </c>
      <c r="AE761" s="20">
        <v>44620</v>
      </c>
      <c r="AF761" s="21">
        <v>25</v>
      </c>
      <c r="AG761" s="14">
        <v>44645</v>
      </c>
      <c r="AH761" s="20">
        <v>44645</v>
      </c>
      <c r="AI761" s="21">
        <v>10</v>
      </c>
      <c r="AJ761" s="14">
        <v>44655</v>
      </c>
      <c r="AK761" s="21">
        <v>8</v>
      </c>
      <c r="AL761" s="14">
        <v>44899</v>
      </c>
      <c r="AM761" s="14">
        <v>44959</v>
      </c>
      <c r="AN761" s="19"/>
      <c r="AO761" s="19"/>
      <c r="AP761" s="19"/>
      <c r="AQ761" s="19">
        <v>6871200</v>
      </c>
      <c r="AR761" s="19"/>
      <c r="AS761" s="19"/>
      <c r="AT761" s="19">
        <v>61840800</v>
      </c>
      <c r="AU761" s="19"/>
      <c r="AV761" s="19"/>
      <c r="AW761" s="19"/>
      <c r="AX761" s="19"/>
      <c r="AY761" s="19"/>
      <c r="AZ761" s="15">
        <f t="shared" si="51"/>
        <v>68712000</v>
      </c>
      <c r="BA761" s="15">
        <f t="shared" si="52"/>
        <v>68712000</v>
      </c>
      <c r="BB761" t="str">
        <f t="shared" si="53"/>
        <v>OK</v>
      </c>
      <c r="BC761">
        <f t="shared" si="54"/>
        <v>2</v>
      </c>
      <c r="BE761" s="17"/>
    </row>
    <row r="762" spans="1:57" hidden="1">
      <c r="A762" s="17"/>
      <c r="B762" s="17" t="s">
        <v>26</v>
      </c>
      <c r="C762" s="17" t="s">
        <v>650</v>
      </c>
      <c r="D762" s="17" t="s">
        <v>754</v>
      </c>
      <c r="E762" s="17" t="s">
        <v>10</v>
      </c>
      <c r="F762" s="17" t="s">
        <v>186</v>
      </c>
      <c r="G762">
        <v>5911</v>
      </c>
      <c r="H762">
        <v>78</v>
      </c>
      <c r="I762" s="19">
        <v>63804000</v>
      </c>
      <c r="J762" s="15">
        <v>818000</v>
      </c>
      <c r="K762" s="17">
        <v>0</v>
      </c>
      <c r="L762" s="17">
        <v>78</v>
      </c>
      <c r="M762" s="17" t="s">
        <v>151</v>
      </c>
      <c r="N762" s="17" t="s">
        <v>157</v>
      </c>
      <c r="O762" s="17" t="s">
        <v>130</v>
      </c>
      <c r="P762" s="17" t="s">
        <v>736</v>
      </c>
      <c r="Q762" s="17" t="s">
        <v>66</v>
      </c>
      <c r="R762" s="17" t="s">
        <v>132</v>
      </c>
      <c r="S762" s="17">
        <v>2</v>
      </c>
      <c r="T762">
        <v>591102</v>
      </c>
      <c r="U762" t="str">
        <f>IFERROR(VLOOKUP(B762,Listas!$A$21:$B$36,2,FALSE),"")</f>
        <v>08</v>
      </c>
      <c r="V762" s="17">
        <v>3</v>
      </c>
      <c r="W762" t="s">
        <v>755</v>
      </c>
      <c r="X762" s="17"/>
      <c r="Y762" s="20">
        <v>44635</v>
      </c>
      <c r="Z762" s="21">
        <v>21</v>
      </c>
      <c r="AA762" s="14">
        <v>44656</v>
      </c>
      <c r="AB762" s="20">
        <v>44596</v>
      </c>
      <c r="AC762" s="21">
        <v>20</v>
      </c>
      <c r="AD762" s="14">
        <v>44616</v>
      </c>
      <c r="AE762" s="20">
        <v>44620</v>
      </c>
      <c r="AF762" s="21">
        <v>25</v>
      </c>
      <c r="AG762" s="14">
        <v>44645</v>
      </c>
      <c r="AH762" s="20">
        <v>44645</v>
      </c>
      <c r="AI762" s="21">
        <v>10</v>
      </c>
      <c r="AJ762" s="14">
        <v>44655</v>
      </c>
      <c r="AK762" s="21">
        <v>8</v>
      </c>
      <c r="AL762" s="14">
        <v>44899</v>
      </c>
      <c r="AM762" s="14">
        <v>44959</v>
      </c>
      <c r="AN762" s="19"/>
      <c r="AO762" s="19"/>
      <c r="AP762" s="19"/>
      <c r="AQ762" s="19">
        <v>6380400</v>
      </c>
      <c r="AR762" s="19"/>
      <c r="AS762" s="19"/>
      <c r="AT762" s="19">
        <v>57423600</v>
      </c>
      <c r="AU762" s="19"/>
      <c r="AV762" s="19"/>
      <c r="AW762" s="19"/>
      <c r="AX762" s="19"/>
      <c r="AY762" s="19"/>
      <c r="AZ762" s="15">
        <f t="shared" si="51"/>
        <v>63804000</v>
      </c>
      <c r="BA762" s="15">
        <f t="shared" si="52"/>
        <v>63804000</v>
      </c>
      <c r="BB762" t="str">
        <f t="shared" si="53"/>
        <v>OK</v>
      </c>
      <c r="BC762">
        <f t="shared" si="54"/>
        <v>2</v>
      </c>
      <c r="BE762" s="17"/>
    </row>
    <row r="763" spans="1:57" hidden="1">
      <c r="A763" s="17"/>
      <c r="B763" s="17" t="s">
        <v>26</v>
      </c>
      <c r="C763" s="17" t="s">
        <v>666</v>
      </c>
      <c r="D763" s="17" t="s">
        <v>756</v>
      </c>
      <c r="E763" s="17" t="s">
        <v>10</v>
      </c>
      <c r="F763" s="17" t="s">
        <v>186</v>
      </c>
      <c r="G763">
        <v>5911</v>
      </c>
      <c r="H763">
        <v>78</v>
      </c>
      <c r="I763" s="19">
        <v>63804000</v>
      </c>
      <c r="J763" s="15">
        <v>818000</v>
      </c>
      <c r="K763" s="17">
        <v>0</v>
      </c>
      <c r="L763" s="17">
        <v>78</v>
      </c>
      <c r="M763" s="17" t="s">
        <v>151</v>
      </c>
      <c r="N763" s="17" t="s">
        <v>157</v>
      </c>
      <c r="O763" s="17" t="s">
        <v>130</v>
      </c>
      <c r="P763" s="17" t="s">
        <v>736</v>
      </c>
      <c r="Q763" s="17" t="s">
        <v>66</v>
      </c>
      <c r="R763" s="17" t="s">
        <v>132</v>
      </c>
      <c r="S763" s="17">
        <v>2</v>
      </c>
      <c r="T763">
        <v>591102</v>
      </c>
      <c r="U763" t="str">
        <f>IFERROR(VLOOKUP(B763,Listas!$A$21:$B$36,2,FALSE),"")</f>
        <v>08</v>
      </c>
      <c r="V763" s="17">
        <v>4</v>
      </c>
      <c r="W763" t="s">
        <v>757</v>
      </c>
      <c r="X763" s="17"/>
      <c r="Y763" s="20">
        <v>44635</v>
      </c>
      <c r="Z763" s="21">
        <v>21</v>
      </c>
      <c r="AA763" s="14">
        <v>44656</v>
      </c>
      <c r="AB763" s="20">
        <v>44596</v>
      </c>
      <c r="AC763" s="21">
        <v>20</v>
      </c>
      <c r="AD763" s="14">
        <v>44616</v>
      </c>
      <c r="AE763" s="20">
        <v>44620</v>
      </c>
      <c r="AF763" s="21">
        <v>25</v>
      </c>
      <c r="AG763" s="14">
        <v>44645</v>
      </c>
      <c r="AH763" s="20">
        <v>44645</v>
      </c>
      <c r="AI763" s="21">
        <v>10</v>
      </c>
      <c r="AJ763" s="14">
        <v>44655</v>
      </c>
      <c r="AK763" s="21">
        <v>8</v>
      </c>
      <c r="AL763" s="14">
        <v>44899</v>
      </c>
      <c r="AM763" s="14">
        <v>44959</v>
      </c>
      <c r="AN763" s="19"/>
      <c r="AO763" s="19"/>
      <c r="AP763" s="19"/>
      <c r="AQ763" s="19">
        <v>6380400</v>
      </c>
      <c r="AR763" s="19"/>
      <c r="AS763" s="19"/>
      <c r="AT763" s="19">
        <v>57423600</v>
      </c>
      <c r="AU763" s="19"/>
      <c r="AV763" s="19"/>
      <c r="AW763" s="19"/>
      <c r="AX763" s="19"/>
      <c r="AY763" s="19"/>
      <c r="AZ763" s="15">
        <f t="shared" si="51"/>
        <v>63804000</v>
      </c>
      <c r="BA763" s="15">
        <f t="shared" si="52"/>
        <v>63804000</v>
      </c>
      <c r="BB763" t="str">
        <f t="shared" si="53"/>
        <v>OK</v>
      </c>
      <c r="BC763">
        <f t="shared" si="54"/>
        <v>2</v>
      </c>
      <c r="BE763" s="17"/>
    </row>
    <row r="764" spans="1:57" hidden="1">
      <c r="A764" s="17"/>
      <c r="B764" s="17" t="s">
        <v>26</v>
      </c>
      <c r="C764" s="17" t="s">
        <v>712</v>
      </c>
      <c r="D764" s="17" t="s">
        <v>758</v>
      </c>
      <c r="E764" s="17" t="s">
        <v>10</v>
      </c>
      <c r="F764" s="17" t="s">
        <v>186</v>
      </c>
      <c r="G764">
        <v>5911</v>
      </c>
      <c r="H764">
        <v>60</v>
      </c>
      <c r="I764" s="19">
        <v>49080000</v>
      </c>
      <c r="J764" s="15">
        <v>818000</v>
      </c>
      <c r="K764" s="17">
        <v>0</v>
      </c>
      <c r="L764" s="17">
        <v>60</v>
      </c>
      <c r="M764" s="17" t="s">
        <v>151</v>
      </c>
      <c r="N764" s="17" t="s">
        <v>157</v>
      </c>
      <c r="O764" s="17" t="s">
        <v>130</v>
      </c>
      <c r="P764" s="17" t="s">
        <v>736</v>
      </c>
      <c r="Q764" s="17" t="s">
        <v>66</v>
      </c>
      <c r="R764" s="17" t="s">
        <v>132</v>
      </c>
      <c r="S764" s="17">
        <v>2</v>
      </c>
      <c r="T764">
        <v>591102</v>
      </c>
      <c r="U764" t="str">
        <f>IFERROR(VLOOKUP(B764,Listas!$A$21:$B$36,2,FALSE),"")</f>
        <v>08</v>
      </c>
      <c r="V764" s="17">
        <v>5</v>
      </c>
      <c r="W764" t="s">
        <v>759</v>
      </c>
      <c r="X764" s="17"/>
      <c r="Y764" s="20">
        <v>44635</v>
      </c>
      <c r="Z764" s="21">
        <v>21</v>
      </c>
      <c r="AA764" s="14">
        <v>44656</v>
      </c>
      <c r="AB764" s="20">
        <v>44596</v>
      </c>
      <c r="AC764" s="21">
        <v>20</v>
      </c>
      <c r="AD764" s="14">
        <v>44616</v>
      </c>
      <c r="AE764" s="20">
        <v>44620</v>
      </c>
      <c r="AF764" s="21">
        <v>25</v>
      </c>
      <c r="AG764" s="14">
        <v>44645</v>
      </c>
      <c r="AH764" s="20">
        <v>44645</v>
      </c>
      <c r="AI764" s="21">
        <v>10</v>
      </c>
      <c r="AJ764" s="14">
        <v>44655</v>
      </c>
      <c r="AK764" s="21">
        <v>8</v>
      </c>
      <c r="AL764" s="14">
        <v>44899</v>
      </c>
      <c r="AM764" s="14">
        <v>44959</v>
      </c>
      <c r="AN764" s="19"/>
      <c r="AO764" s="19"/>
      <c r="AP764" s="19"/>
      <c r="AQ764" s="19">
        <v>4908000</v>
      </c>
      <c r="AR764" s="19"/>
      <c r="AS764" s="19"/>
      <c r="AT764" s="19">
        <v>44172000</v>
      </c>
      <c r="AU764" s="19"/>
      <c r="AV764" s="19"/>
      <c r="AW764" s="19"/>
      <c r="AX764" s="19"/>
      <c r="AY764" s="19"/>
      <c r="AZ764" s="15">
        <f t="shared" si="51"/>
        <v>49080000</v>
      </c>
      <c r="BA764" s="15">
        <f t="shared" si="52"/>
        <v>49080000</v>
      </c>
      <c r="BB764" t="str">
        <f t="shared" si="53"/>
        <v>OK</v>
      </c>
      <c r="BC764">
        <f t="shared" si="54"/>
        <v>2</v>
      </c>
      <c r="BE764" s="17"/>
    </row>
    <row r="765" spans="1:57" hidden="1">
      <c r="A765" s="17"/>
      <c r="B765" s="17" t="s">
        <v>26</v>
      </c>
      <c r="C765" s="17" t="s">
        <v>700</v>
      </c>
      <c r="D765" s="17" t="s">
        <v>758</v>
      </c>
      <c r="E765" s="17" t="s">
        <v>10</v>
      </c>
      <c r="F765" s="17" t="s">
        <v>186</v>
      </c>
      <c r="G765">
        <v>5911</v>
      </c>
      <c r="H765">
        <v>60</v>
      </c>
      <c r="I765" s="19">
        <v>49080000</v>
      </c>
      <c r="J765" s="15">
        <v>818000</v>
      </c>
      <c r="K765" s="17">
        <v>0</v>
      </c>
      <c r="L765" s="17">
        <v>60</v>
      </c>
      <c r="M765" s="17" t="s">
        <v>151</v>
      </c>
      <c r="N765" s="17" t="s">
        <v>157</v>
      </c>
      <c r="O765" s="17" t="s">
        <v>130</v>
      </c>
      <c r="P765" s="17" t="s">
        <v>736</v>
      </c>
      <c r="Q765" s="17" t="s">
        <v>66</v>
      </c>
      <c r="R765" s="17" t="s">
        <v>132</v>
      </c>
      <c r="S765" s="17">
        <v>2</v>
      </c>
      <c r="T765">
        <v>591102</v>
      </c>
      <c r="U765" t="str">
        <f>IFERROR(VLOOKUP(B765,Listas!$A$21:$B$36,2,FALSE),"")</f>
        <v>08</v>
      </c>
      <c r="V765" s="17">
        <v>5</v>
      </c>
      <c r="W765" t="s">
        <v>759</v>
      </c>
      <c r="X765" s="17"/>
      <c r="Y765" s="20">
        <v>44635</v>
      </c>
      <c r="Z765" s="21">
        <v>21</v>
      </c>
      <c r="AA765" s="14">
        <v>44656</v>
      </c>
      <c r="AB765" s="20">
        <v>44596</v>
      </c>
      <c r="AC765" s="21">
        <v>20</v>
      </c>
      <c r="AD765" s="14">
        <v>44616</v>
      </c>
      <c r="AE765" s="20">
        <v>44620</v>
      </c>
      <c r="AF765" s="21">
        <v>25</v>
      </c>
      <c r="AG765" s="14">
        <v>44645</v>
      </c>
      <c r="AH765" s="20">
        <v>44645</v>
      </c>
      <c r="AI765" s="21">
        <v>10</v>
      </c>
      <c r="AJ765" s="14">
        <v>44655</v>
      </c>
      <c r="AK765" s="21">
        <v>8</v>
      </c>
      <c r="AL765" s="14">
        <v>44899</v>
      </c>
      <c r="AM765" s="14">
        <v>44959</v>
      </c>
      <c r="AN765" s="19"/>
      <c r="AO765" s="19"/>
      <c r="AP765" s="19"/>
      <c r="AQ765" s="19">
        <v>4908000</v>
      </c>
      <c r="AR765" s="19"/>
      <c r="AS765" s="19"/>
      <c r="AT765" s="19">
        <v>44172000</v>
      </c>
      <c r="AU765" s="19"/>
      <c r="AV765" s="19"/>
      <c r="AW765" s="19"/>
      <c r="AX765" s="19"/>
      <c r="AY765" s="19"/>
      <c r="AZ765" s="15">
        <f t="shared" si="51"/>
        <v>49080000</v>
      </c>
      <c r="BA765" s="15">
        <f t="shared" si="52"/>
        <v>49080000</v>
      </c>
      <c r="BB765" t="str">
        <f t="shared" si="53"/>
        <v>OK</v>
      </c>
      <c r="BC765">
        <f t="shared" si="54"/>
        <v>2</v>
      </c>
      <c r="BE765" s="17"/>
    </row>
    <row r="766" spans="1:57" hidden="1">
      <c r="A766" s="17"/>
      <c r="B766" s="17" t="s">
        <v>26</v>
      </c>
      <c r="C766" s="17" t="s">
        <v>708</v>
      </c>
      <c r="D766" s="17" t="s">
        <v>760</v>
      </c>
      <c r="E766" s="17" t="s">
        <v>10</v>
      </c>
      <c r="F766" s="17" t="s">
        <v>186</v>
      </c>
      <c r="G766">
        <v>5911</v>
      </c>
      <c r="H766">
        <v>20</v>
      </c>
      <c r="I766" s="19">
        <v>16360000</v>
      </c>
      <c r="J766" s="15">
        <v>818000</v>
      </c>
      <c r="K766" s="17">
        <v>0</v>
      </c>
      <c r="L766" s="17">
        <v>20</v>
      </c>
      <c r="M766" s="17" t="s">
        <v>151</v>
      </c>
      <c r="N766" s="17" t="s">
        <v>157</v>
      </c>
      <c r="O766" s="17" t="s">
        <v>130</v>
      </c>
      <c r="P766" s="17" t="s">
        <v>736</v>
      </c>
      <c r="Q766" s="17" t="s">
        <v>66</v>
      </c>
      <c r="R766" s="17" t="s">
        <v>132</v>
      </c>
      <c r="S766" s="17">
        <v>2</v>
      </c>
      <c r="T766">
        <v>591102</v>
      </c>
      <c r="U766" t="str">
        <f>IFERROR(VLOOKUP(B766,Listas!$A$21:$B$36,2,FALSE),"")</f>
        <v>08</v>
      </c>
      <c r="V766" s="17">
        <v>6</v>
      </c>
      <c r="W766" t="s">
        <v>761</v>
      </c>
      <c r="X766" s="17"/>
      <c r="Y766" s="20">
        <v>44635</v>
      </c>
      <c r="Z766" s="21">
        <v>21</v>
      </c>
      <c r="AA766" s="14">
        <v>44656</v>
      </c>
      <c r="AB766" s="20">
        <v>44596</v>
      </c>
      <c r="AC766" s="21">
        <v>20</v>
      </c>
      <c r="AD766" s="14">
        <v>44616</v>
      </c>
      <c r="AE766" s="20">
        <v>44620</v>
      </c>
      <c r="AF766" s="21">
        <v>25</v>
      </c>
      <c r="AG766" s="14">
        <v>44645</v>
      </c>
      <c r="AH766" s="20">
        <v>44645</v>
      </c>
      <c r="AI766" s="21">
        <v>10</v>
      </c>
      <c r="AJ766" s="14">
        <v>44655</v>
      </c>
      <c r="AK766" s="21">
        <v>8</v>
      </c>
      <c r="AL766" s="14">
        <v>44899</v>
      </c>
      <c r="AM766" s="14">
        <v>44959</v>
      </c>
      <c r="AN766" s="19"/>
      <c r="AO766" s="19"/>
      <c r="AP766" s="19"/>
      <c r="AQ766" s="19">
        <v>1636000</v>
      </c>
      <c r="AR766" s="19"/>
      <c r="AS766" s="19"/>
      <c r="AT766" s="19">
        <v>14724000</v>
      </c>
      <c r="AU766" s="19"/>
      <c r="AV766" s="19"/>
      <c r="AW766" s="19"/>
      <c r="AX766" s="19"/>
      <c r="AY766" s="19"/>
      <c r="AZ766" s="15">
        <f t="shared" si="51"/>
        <v>16360000</v>
      </c>
      <c r="BA766" s="15">
        <f t="shared" si="52"/>
        <v>16360000</v>
      </c>
      <c r="BB766" t="str">
        <f t="shared" si="53"/>
        <v>OK</v>
      </c>
      <c r="BC766">
        <f t="shared" si="54"/>
        <v>2</v>
      </c>
      <c r="BE766" s="17"/>
    </row>
    <row r="767" spans="1:57" hidden="1">
      <c r="A767" s="17"/>
      <c r="B767" s="17" t="s">
        <v>26</v>
      </c>
      <c r="C767" s="17" t="s">
        <v>699</v>
      </c>
      <c r="D767" s="17" t="s">
        <v>760</v>
      </c>
      <c r="E767" s="17" t="s">
        <v>10</v>
      </c>
      <c r="F767" s="17" t="s">
        <v>186</v>
      </c>
      <c r="G767">
        <v>5911</v>
      </c>
      <c r="H767">
        <v>60</v>
      </c>
      <c r="I767" s="19">
        <v>49080000</v>
      </c>
      <c r="J767" s="15">
        <v>818000</v>
      </c>
      <c r="K767" s="17">
        <v>0</v>
      </c>
      <c r="L767" s="17">
        <v>60</v>
      </c>
      <c r="M767" s="17" t="s">
        <v>151</v>
      </c>
      <c r="N767" s="17" t="s">
        <v>157</v>
      </c>
      <c r="O767" s="17" t="s">
        <v>130</v>
      </c>
      <c r="P767" s="17" t="s">
        <v>736</v>
      </c>
      <c r="Q767" s="17" t="s">
        <v>66</v>
      </c>
      <c r="R767" s="17" t="s">
        <v>132</v>
      </c>
      <c r="S767" s="17">
        <v>2</v>
      </c>
      <c r="T767">
        <v>591102</v>
      </c>
      <c r="U767" t="str">
        <f>IFERROR(VLOOKUP(B767,Listas!$A$21:$B$36,2,FALSE),"")</f>
        <v>08</v>
      </c>
      <c r="V767" s="17">
        <v>6</v>
      </c>
      <c r="W767" t="s">
        <v>761</v>
      </c>
      <c r="X767" s="17"/>
      <c r="Y767" s="20">
        <v>44635</v>
      </c>
      <c r="Z767" s="21">
        <v>21</v>
      </c>
      <c r="AA767" s="14">
        <v>44656</v>
      </c>
      <c r="AB767" s="20">
        <v>44596</v>
      </c>
      <c r="AC767" s="21">
        <v>20</v>
      </c>
      <c r="AD767" s="14">
        <v>44616</v>
      </c>
      <c r="AE767" s="20">
        <v>44620</v>
      </c>
      <c r="AF767" s="21">
        <v>25</v>
      </c>
      <c r="AG767" s="14">
        <v>44645</v>
      </c>
      <c r="AH767" s="20">
        <v>44645</v>
      </c>
      <c r="AI767" s="21">
        <v>10</v>
      </c>
      <c r="AJ767" s="14">
        <v>44655</v>
      </c>
      <c r="AK767" s="21">
        <v>8</v>
      </c>
      <c r="AL767" s="14">
        <v>44899</v>
      </c>
      <c r="AM767" s="14">
        <v>44959</v>
      </c>
      <c r="AN767" s="19"/>
      <c r="AO767" s="19"/>
      <c r="AP767" s="19"/>
      <c r="AQ767" s="19">
        <v>4908000</v>
      </c>
      <c r="AR767" s="19"/>
      <c r="AS767" s="19"/>
      <c r="AT767" s="19">
        <v>44172000</v>
      </c>
      <c r="AU767" s="19"/>
      <c r="AV767" s="19"/>
      <c r="AW767" s="19"/>
      <c r="AX767" s="19"/>
      <c r="AY767" s="19"/>
      <c r="AZ767" s="15">
        <f t="shared" si="51"/>
        <v>49080000</v>
      </c>
      <c r="BA767" s="15">
        <f t="shared" si="52"/>
        <v>49080000</v>
      </c>
      <c r="BB767" t="str">
        <f t="shared" si="53"/>
        <v>OK</v>
      </c>
      <c r="BC767">
        <f t="shared" si="54"/>
        <v>2</v>
      </c>
      <c r="BE767" s="17"/>
    </row>
    <row r="768" spans="1:57" hidden="1">
      <c r="A768" s="17"/>
      <c r="B768" s="17" t="s">
        <v>26</v>
      </c>
      <c r="C768" s="17" t="s">
        <v>687</v>
      </c>
      <c r="D768" s="17" t="s">
        <v>762</v>
      </c>
      <c r="E768" s="17" t="s">
        <v>10</v>
      </c>
      <c r="F768" s="17" t="s">
        <v>186</v>
      </c>
      <c r="G768">
        <v>5911</v>
      </c>
      <c r="H768">
        <v>40</v>
      </c>
      <c r="I768" s="19">
        <v>32720000</v>
      </c>
      <c r="J768" s="15">
        <v>818000</v>
      </c>
      <c r="K768" s="17">
        <v>0</v>
      </c>
      <c r="L768" s="17">
        <v>40</v>
      </c>
      <c r="M768" s="17" t="s">
        <v>151</v>
      </c>
      <c r="N768" s="17" t="s">
        <v>157</v>
      </c>
      <c r="O768" s="17" t="s">
        <v>130</v>
      </c>
      <c r="P768" s="17" t="s">
        <v>736</v>
      </c>
      <c r="Q768" s="17" t="s">
        <v>66</v>
      </c>
      <c r="R768" s="17" t="s">
        <v>132</v>
      </c>
      <c r="S768" s="17">
        <v>2</v>
      </c>
      <c r="T768">
        <v>591102</v>
      </c>
      <c r="U768" t="str">
        <f>IFERROR(VLOOKUP(B768,Listas!$A$21:$B$36,2,FALSE),"")</f>
        <v>08</v>
      </c>
      <c r="V768" s="17">
        <v>7</v>
      </c>
      <c r="W768" t="s">
        <v>763</v>
      </c>
      <c r="X768" s="17"/>
      <c r="Y768" s="20">
        <v>44635</v>
      </c>
      <c r="Z768" s="21">
        <v>21</v>
      </c>
      <c r="AA768" s="14">
        <v>44656</v>
      </c>
      <c r="AB768" s="20">
        <v>44596</v>
      </c>
      <c r="AC768" s="21">
        <v>20</v>
      </c>
      <c r="AD768" s="14">
        <v>44616</v>
      </c>
      <c r="AE768" s="20">
        <v>44620</v>
      </c>
      <c r="AF768" s="21">
        <v>25</v>
      </c>
      <c r="AG768" s="14">
        <v>44645</v>
      </c>
      <c r="AH768" s="20">
        <v>44645</v>
      </c>
      <c r="AI768" s="21">
        <v>10</v>
      </c>
      <c r="AJ768" s="14">
        <v>44655</v>
      </c>
      <c r="AK768" s="21">
        <v>8</v>
      </c>
      <c r="AL768" s="14">
        <v>44899</v>
      </c>
      <c r="AM768" s="14">
        <v>44959</v>
      </c>
      <c r="AN768" s="19"/>
      <c r="AO768" s="19"/>
      <c r="AP768" s="19"/>
      <c r="AQ768" s="19">
        <v>3272000</v>
      </c>
      <c r="AR768" s="19"/>
      <c r="AS768" s="19"/>
      <c r="AT768" s="19">
        <v>29448000</v>
      </c>
      <c r="AU768" s="19"/>
      <c r="AV768" s="19"/>
      <c r="AW768" s="19"/>
      <c r="AX768" s="19"/>
      <c r="AY768" s="19"/>
      <c r="AZ768" s="15">
        <f t="shared" si="51"/>
        <v>32720000</v>
      </c>
      <c r="BA768" s="15">
        <f t="shared" si="52"/>
        <v>32720000</v>
      </c>
      <c r="BB768" t="str">
        <f t="shared" si="53"/>
        <v>OK</v>
      </c>
      <c r="BC768">
        <f t="shared" si="54"/>
        <v>2</v>
      </c>
      <c r="BE768" s="17"/>
    </row>
    <row r="769" spans="1:57" hidden="1">
      <c r="A769" s="17"/>
      <c r="B769" s="17" t="s">
        <v>26</v>
      </c>
      <c r="C769" s="17" t="s">
        <v>711</v>
      </c>
      <c r="D769" s="17" t="s">
        <v>762</v>
      </c>
      <c r="E769" s="17" t="s">
        <v>10</v>
      </c>
      <c r="F769" s="17" t="s">
        <v>186</v>
      </c>
      <c r="G769">
        <v>5911</v>
      </c>
      <c r="H769">
        <v>40</v>
      </c>
      <c r="I769" s="19">
        <v>32720000</v>
      </c>
      <c r="J769" s="15">
        <v>818000</v>
      </c>
      <c r="K769" s="17">
        <v>0</v>
      </c>
      <c r="L769" s="17">
        <v>40</v>
      </c>
      <c r="M769" s="17" t="s">
        <v>151</v>
      </c>
      <c r="N769" s="17" t="s">
        <v>157</v>
      </c>
      <c r="O769" s="17" t="s">
        <v>130</v>
      </c>
      <c r="P769" s="17" t="s">
        <v>736</v>
      </c>
      <c r="Q769" s="17" t="s">
        <v>66</v>
      </c>
      <c r="R769" s="17" t="s">
        <v>132</v>
      </c>
      <c r="S769" s="17">
        <v>2</v>
      </c>
      <c r="T769">
        <v>591102</v>
      </c>
      <c r="U769" t="str">
        <f>IFERROR(VLOOKUP(B769,Listas!$A$21:$B$36,2,FALSE),"")</f>
        <v>08</v>
      </c>
      <c r="V769" s="17">
        <v>7</v>
      </c>
      <c r="W769" t="s">
        <v>763</v>
      </c>
      <c r="X769" s="17"/>
      <c r="Y769" s="20">
        <v>44635</v>
      </c>
      <c r="Z769" s="21">
        <v>21</v>
      </c>
      <c r="AA769" s="14">
        <v>44656</v>
      </c>
      <c r="AB769" s="20">
        <v>44596</v>
      </c>
      <c r="AC769" s="21">
        <v>20</v>
      </c>
      <c r="AD769" s="14">
        <v>44616</v>
      </c>
      <c r="AE769" s="20">
        <v>44620</v>
      </c>
      <c r="AF769" s="21">
        <v>25</v>
      </c>
      <c r="AG769" s="14">
        <v>44645</v>
      </c>
      <c r="AH769" s="20">
        <v>44645</v>
      </c>
      <c r="AI769" s="21">
        <v>10</v>
      </c>
      <c r="AJ769" s="14">
        <v>44655</v>
      </c>
      <c r="AK769" s="21">
        <v>8</v>
      </c>
      <c r="AL769" s="14">
        <v>44899</v>
      </c>
      <c r="AM769" s="14">
        <v>44959</v>
      </c>
      <c r="AN769" s="19"/>
      <c r="AO769" s="19"/>
      <c r="AP769" s="19"/>
      <c r="AQ769" s="19">
        <v>3272000</v>
      </c>
      <c r="AR769" s="19"/>
      <c r="AS769" s="19"/>
      <c r="AT769" s="19">
        <v>29448000</v>
      </c>
      <c r="AU769" s="19"/>
      <c r="AV769" s="19"/>
      <c r="AW769" s="19"/>
      <c r="AX769" s="19"/>
      <c r="AY769" s="19"/>
      <c r="AZ769" s="15">
        <f t="shared" si="51"/>
        <v>32720000</v>
      </c>
      <c r="BA769" s="15">
        <f t="shared" si="52"/>
        <v>32720000</v>
      </c>
      <c r="BB769" t="str">
        <f t="shared" si="53"/>
        <v>OK</v>
      </c>
      <c r="BC769">
        <f t="shared" si="54"/>
        <v>2</v>
      </c>
      <c r="BE769" s="17"/>
    </row>
    <row r="770" spans="1:57" hidden="1">
      <c r="A770" s="17"/>
      <c r="B770" s="17" t="s">
        <v>26</v>
      </c>
      <c r="C770" s="17" t="s">
        <v>702</v>
      </c>
      <c r="D770" s="17" t="s">
        <v>764</v>
      </c>
      <c r="E770" s="17" t="s">
        <v>10</v>
      </c>
      <c r="F770" s="17" t="s">
        <v>186</v>
      </c>
      <c r="G770">
        <v>5911</v>
      </c>
      <c r="H770">
        <v>50</v>
      </c>
      <c r="I770" s="19">
        <v>40900000</v>
      </c>
      <c r="J770" s="15">
        <v>818000</v>
      </c>
      <c r="K770" s="17">
        <v>0</v>
      </c>
      <c r="L770" s="17">
        <v>50</v>
      </c>
      <c r="M770" s="17" t="s">
        <v>151</v>
      </c>
      <c r="N770" s="17" t="s">
        <v>157</v>
      </c>
      <c r="O770" s="17" t="s">
        <v>130</v>
      </c>
      <c r="P770" s="17" t="s">
        <v>736</v>
      </c>
      <c r="Q770" s="17" t="s">
        <v>66</v>
      </c>
      <c r="R770" s="17" t="s">
        <v>132</v>
      </c>
      <c r="S770" s="17">
        <v>2</v>
      </c>
      <c r="T770">
        <v>591102</v>
      </c>
      <c r="U770" t="str">
        <f>IFERROR(VLOOKUP(B770,Listas!$A$21:$B$36,2,FALSE),"")</f>
        <v>08</v>
      </c>
      <c r="V770" s="17">
        <v>8</v>
      </c>
      <c r="W770" t="s">
        <v>765</v>
      </c>
      <c r="X770" s="17"/>
      <c r="Y770" s="20">
        <v>44635</v>
      </c>
      <c r="Z770" s="21">
        <v>21</v>
      </c>
      <c r="AA770" s="14">
        <v>44656</v>
      </c>
      <c r="AB770" s="20">
        <v>44596</v>
      </c>
      <c r="AC770" s="21">
        <v>20</v>
      </c>
      <c r="AD770" s="14">
        <v>44616</v>
      </c>
      <c r="AE770" s="20">
        <v>44620</v>
      </c>
      <c r="AF770" s="21">
        <v>25</v>
      </c>
      <c r="AG770" s="14">
        <v>44645</v>
      </c>
      <c r="AH770" s="20">
        <v>44645</v>
      </c>
      <c r="AI770" s="21">
        <v>10</v>
      </c>
      <c r="AJ770" s="14">
        <v>44655</v>
      </c>
      <c r="AK770" s="21">
        <v>8</v>
      </c>
      <c r="AL770" s="14">
        <v>44899</v>
      </c>
      <c r="AM770" s="14">
        <v>44959</v>
      </c>
      <c r="AN770" s="19"/>
      <c r="AO770" s="19"/>
      <c r="AP770" s="19"/>
      <c r="AQ770" s="19">
        <v>4090000</v>
      </c>
      <c r="AR770" s="19"/>
      <c r="AS770" s="19"/>
      <c r="AT770" s="19">
        <v>36810000</v>
      </c>
      <c r="AU770" s="19"/>
      <c r="AV770" s="19"/>
      <c r="AW770" s="19"/>
      <c r="AX770" s="19"/>
      <c r="AY770" s="19"/>
      <c r="AZ770" s="15">
        <f t="shared" ref="AZ770:AZ833" si="55">IF((SUM(AN770:AY770)=0),"---",(SUM(AN770:AY770)))</f>
        <v>40900000</v>
      </c>
      <c r="BA770" s="15">
        <f t="shared" ref="BA770:BA833" si="56">I770</f>
        <v>40900000</v>
      </c>
      <c r="BB770" t="str">
        <f t="shared" ref="BB770:BB833" si="57">IF(OR(BA770="---",AZ770="---"),"---",IF(BA770-AZ770=0,"OK","REVISAR"))</f>
        <v>OK</v>
      </c>
      <c r="BC770">
        <f t="shared" ref="BC770:BC833" si="58">COUNT(AN770:AY770)</f>
        <v>2</v>
      </c>
      <c r="BE770" s="17"/>
    </row>
    <row r="771" spans="1:57" hidden="1">
      <c r="A771" s="17"/>
      <c r="B771" s="17" t="s">
        <v>26</v>
      </c>
      <c r="C771" s="17" t="s">
        <v>651</v>
      </c>
      <c r="D771" s="17" t="s">
        <v>764</v>
      </c>
      <c r="E771" s="17" t="s">
        <v>10</v>
      </c>
      <c r="F771" s="17" t="s">
        <v>186</v>
      </c>
      <c r="G771">
        <v>5911</v>
      </c>
      <c r="H771">
        <v>30</v>
      </c>
      <c r="I771" s="19">
        <v>24540000</v>
      </c>
      <c r="J771" s="15">
        <v>818000</v>
      </c>
      <c r="K771" s="17">
        <v>0</v>
      </c>
      <c r="L771" s="17">
        <v>30</v>
      </c>
      <c r="M771" s="17" t="s">
        <v>151</v>
      </c>
      <c r="N771" s="17" t="s">
        <v>157</v>
      </c>
      <c r="O771" s="17" t="s">
        <v>130</v>
      </c>
      <c r="P771" s="17" t="s">
        <v>736</v>
      </c>
      <c r="Q771" s="17" t="s">
        <v>66</v>
      </c>
      <c r="R771" s="17" t="s">
        <v>132</v>
      </c>
      <c r="S771" s="17">
        <v>2</v>
      </c>
      <c r="T771">
        <v>591102</v>
      </c>
      <c r="U771" t="str">
        <f>IFERROR(VLOOKUP(B771,Listas!$A$21:$B$36,2,FALSE),"")</f>
        <v>08</v>
      </c>
      <c r="V771" s="17">
        <v>8</v>
      </c>
      <c r="W771" t="s">
        <v>765</v>
      </c>
      <c r="X771" s="17"/>
      <c r="Y771" s="20">
        <v>44635</v>
      </c>
      <c r="Z771" s="21">
        <v>21</v>
      </c>
      <c r="AA771" s="14">
        <v>44656</v>
      </c>
      <c r="AB771" s="20">
        <v>44596</v>
      </c>
      <c r="AC771" s="21">
        <v>20</v>
      </c>
      <c r="AD771" s="14">
        <v>44616</v>
      </c>
      <c r="AE771" s="20">
        <v>44620</v>
      </c>
      <c r="AF771" s="21">
        <v>25</v>
      </c>
      <c r="AG771" s="14">
        <v>44645</v>
      </c>
      <c r="AH771" s="20">
        <v>44645</v>
      </c>
      <c r="AI771" s="21">
        <v>10</v>
      </c>
      <c r="AJ771" s="14">
        <v>44655</v>
      </c>
      <c r="AK771" s="21">
        <v>8</v>
      </c>
      <c r="AL771" s="14">
        <v>44899</v>
      </c>
      <c r="AM771" s="14">
        <v>44959</v>
      </c>
      <c r="AN771" s="19"/>
      <c r="AO771" s="19"/>
      <c r="AP771" s="19"/>
      <c r="AQ771" s="19">
        <v>2454000</v>
      </c>
      <c r="AR771" s="19"/>
      <c r="AS771" s="19"/>
      <c r="AT771" s="19">
        <v>22086000</v>
      </c>
      <c r="AU771" s="19"/>
      <c r="AV771" s="19"/>
      <c r="AW771" s="19"/>
      <c r="AX771" s="19"/>
      <c r="AY771" s="19"/>
      <c r="AZ771" s="15">
        <f t="shared" si="55"/>
        <v>24540000</v>
      </c>
      <c r="BA771" s="15">
        <f t="shared" si="56"/>
        <v>24540000</v>
      </c>
      <c r="BB771" t="str">
        <f t="shared" si="57"/>
        <v>OK</v>
      </c>
      <c r="BC771">
        <f t="shared" si="58"/>
        <v>2</v>
      </c>
      <c r="BE771" s="17"/>
    </row>
    <row r="772" spans="1:57" hidden="1">
      <c r="A772" s="17"/>
      <c r="B772" s="17" t="s">
        <v>26</v>
      </c>
      <c r="C772" s="17" t="s">
        <v>654</v>
      </c>
      <c r="D772" s="17" t="s">
        <v>766</v>
      </c>
      <c r="E772" s="17" t="s">
        <v>10</v>
      </c>
      <c r="F772" s="17" t="s">
        <v>186</v>
      </c>
      <c r="G772">
        <v>5911</v>
      </c>
      <c r="H772">
        <v>30</v>
      </c>
      <c r="I772" s="19">
        <v>24540000</v>
      </c>
      <c r="J772" s="15">
        <v>818000</v>
      </c>
      <c r="K772" s="17">
        <v>0</v>
      </c>
      <c r="L772" s="17">
        <v>30</v>
      </c>
      <c r="M772" s="17" t="s">
        <v>151</v>
      </c>
      <c r="N772" s="17" t="s">
        <v>157</v>
      </c>
      <c r="O772" s="17" t="s">
        <v>130</v>
      </c>
      <c r="P772" s="17" t="s">
        <v>736</v>
      </c>
      <c r="Q772" s="17" t="s">
        <v>66</v>
      </c>
      <c r="R772" s="17" t="s">
        <v>132</v>
      </c>
      <c r="S772" s="17">
        <v>2</v>
      </c>
      <c r="T772">
        <v>591102</v>
      </c>
      <c r="U772" t="str">
        <f>IFERROR(VLOOKUP(B772,Listas!$A$21:$B$36,2,FALSE),"")</f>
        <v>08</v>
      </c>
      <c r="V772" s="17">
        <v>9</v>
      </c>
      <c r="W772" t="s">
        <v>767</v>
      </c>
      <c r="X772" s="17"/>
      <c r="Y772" s="20">
        <v>44635</v>
      </c>
      <c r="Z772" s="21">
        <v>21</v>
      </c>
      <c r="AA772" s="14">
        <v>44656</v>
      </c>
      <c r="AB772" s="20">
        <v>44596</v>
      </c>
      <c r="AC772" s="21">
        <v>20</v>
      </c>
      <c r="AD772" s="14">
        <v>44616</v>
      </c>
      <c r="AE772" s="20">
        <v>44620</v>
      </c>
      <c r="AF772" s="21">
        <v>25</v>
      </c>
      <c r="AG772" s="14">
        <v>44645</v>
      </c>
      <c r="AH772" s="20">
        <v>44645</v>
      </c>
      <c r="AI772" s="21">
        <v>10</v>
      </c>
      <c r="AJ772" s="14">
        <v>44655</v>
      </c>
      <c r="AK772" s="21">
        <v>8</v>
      </c>
      <c r="AL772" s="14">
        <v>44899</v>
      </c>
      <c r="AM772" s="14">
        <v>44959</v>
      </c>
      <c r="AN772" s="19"/>
      <c r="AO772" s="19"/>
      <c r="AP772" s="19"/>
      <c r="AQ772" s="19">
        <v>2454000</v>
      </c>
      <c r="AR772" s="19"/>
      <c r="AS772" s="19"/>
      <c r="AT772" s="19">
        <v>22086000</v>
      </c>
      <c r="AU772" s="19"/>
      <c r="AV772" s="19"/>
      <c r="AW772" s="19"/>
      <c r="AX772" s="19"/>
      <c r="AY772" s="19"/>
      <c r="AZ772" s="15">
        <f t="shared" si="55"/>
        <v>24540000</v>
      </c>
      <c r="BA772" s="15">
        <f t="shared" si="56"/>
        <v>24540000</v>
      </c>
      <c r="BB772" t="str">
        <f t="shared" si="57"/>
        <v>OK</v>
      </c>
      <c r="BC772">
        <f t="shared" si="58"/>
        <v>2</v>
      </c>
      <c r="BE772" s="17"/>
    </row>
    <row r="773" spans="1:57" hidden="1">
      <c r="A773" s="17"/>
      <c r="B773" s="17" t="s">
        <v>26</v>
      </c>
      <c r="C773" s="17" t="s">
        <v>655</v>
      </c>
      <c r="D773" s="17" t="s">
        <v>766</v>
      </c>
      <c r="E773" s="17" t="s">
        <v>10</v>
      </c>
      <c r="F773" s="17" t="s">
        <v>186</v>
      </c>
      <c r="G773">
        <v>5911</v>
      </c>
      <c r="H773">
        <v>50</v>
      </c>
      <c r="I773" s="19">
        <v>40900000</v>
      </c>
      <c r="J773" s="15">
        <v>818000</v>
      </c>
      <c r="K773" s="17">
        <v>0</v>
      </c>
      <c r="L773" s="17">
        <v>50</v>
      </c>
      <c r="M773" s="17" t="s">
        <v>151</v>
      </c>
      <c r="N773" s="17" t="s">
        <v>157</v>
      </c>
      <c r="O773" s="17" t="s">
        <v>130</v>
      </c>
      <c r="P773" s="17" t="s">
        <v>736</v>
      </c>
      <c r="Q773" s="17" t="s">
        <v>66</v>
      </c>
      <c r="R773" s="17" t="s">
        <v>132</v>
      </c>
      <c r="S773" s="17">
        <v>2</v>
      </c>
      <c r="T773">
        <v>591102</v>
      </c>
      <c r="U773" t="str">
        <f>IFERROR(VLOOKUP(B773,Listas!$A$21:$B$36,2,FALSE),"")</f>
        <v>08</v>
      </c>
      <c r="V773" s="17">
        <v>9</v>
      </c>
      <c r="W773" t="s">
        <v>767</v>
      </c>
      <c r="X773" s="17"/>
      <c r="Y773" s="20">
        <v>44635</v>
      </c>
      <c r="Z773" s="21">
        <v>21</v>
      </c>
      <c r="AA773" s="14">
        <v>44656</v>
      </c>
      <c r="AB773" s="20">
        <v>44596</v>
      </c>
      <c r="AC773" s="21">
        <v>20</v>
      </c>
      <c r="AD773" s="14">
        <v>44616</v>
      </c>
      <c r="AE773" s="20">
        <v>44620</v>
      </c>
      <c r="AF773" s="21">
        <v>25</v>
      </c>
      <c r="AG773" s="14">
        <v>44645</v>
      </c>
      <c r="AH773" s="20">
        <v>44645</v>
      </c>
      <c r="AI773" s="21">
        <v>10</v>
      </c>
      <c r="AJ773" s="14">
        <v>44655</v>
      </c>
      <c r="AK773" s="21">
        <v>8</v>
      </c>
      <c r="AL773" s="14">
        <v>44899</v>
      </c>
      <c r="AM773" s="14">
        <v>44959</v>
      </c>
      <c r="AN773" s="19"/>
      <c r="AO773" s="19"/>
      <c r="AP773" s="19"/>
      <c r="AQ773" s="19">
        <v>4090000</v>
      </c>
      <c r="AR773" s="19"/>
      <c r="AS773" s="19"/>
      <c r="AT773" s="19">
        <v>36810000</v>
      </c>
      <c r="AU773" s="19"/>
      <c r="AV773" s="19"/>
      <c r="AW773" s="19"/>
      <c r="AX773" s="19"/>
      <c r="AY773" s="19"/>
      <c r="AZ773" s="15">
        <f t="shared" si="55"/>
        <v>40900000</v>
      </c>
      <c r="BA773" s="15">
        <f t="shared" si="56"/>
        <v>40900000</v>
      </c>
      <c r="BB773" t="str">
        <f t="shared" si="57"/>
        <v>OK</v>
      </c>
      <c r="BC773">
        <f t="shared" si="58"/>
        <v>2</v>
      </c>
      <c r="BE773" s="17"/>
    </row>
    <row r="774" spans="1:57" hidden="1">
      <c r="A774" s="17"/>
      <c r="B774" s="17" t="s">
        <v>26</v>
      </c>
      <c r="C774" s="17" t="s">
        <v>705</v>
      </c>
      <c r="D774" s="17" t="s">
        <v>768</v>
      </c>
      <c r="E774" s="17" t="s">
        <v>10</v>
      </c>
      <c r="F774" s="17" t="s">
        <v>186</v>
      </c>
      <c r="G774">
        <v>5911</v>
      </c>
      <c r="H774">
        <v>55</v>
      </c>
      <c r="I774" s="19">
        <v>44990000</v>
      </c>
      <c r="J774" s="15">
        <v>818000</v>
      </c>
      <c r="K774" s="17">
        <v>0</v>
      </c>
      <c r="L774" s="17">
        <v>55</v>
      </c>
      <c r="M774" s="17" t="s">
        <v>151</v>
      </c>
      <c r="N774" s="17" t="s">
        <v>157</v>
      </c>
      <c r="O774" s="17" t="s">
        <v>130</v>
      </c>
      <c r="P774" s="17" t="s">
        <v>736</v>
      </c>
      <c r="Q774" s="17" t="s">
        <v>66</v>
      </c>
      <c r="R774" s="17" t="s">
        <v>132</v>
      </c>
      <c r="S774" s="17">
        <v>2</v>
      </c>
      <c r="T774">
        <v>591102</v>
      </c>
      <c r="U774" t="str">
        <f>IFERROR(VLOOKUP(B774,Listas!$A$21:$B$36,2,FALSE),"")</f>
        <v>08</v>
      </c>
      <c r="V774" s="17">
        <v>10</v>
      </c>
      <c r="W774" t="s">
        <v>769</v>
      </c>
      <c r="X774" s="17"/>
      <c r="Y774" s="20">
        <v>44635</v>
      </c>
      <c r="Z774" s="21">
        <v>21</v>
      </c>
      <c r="AA774" s="14">
        <v>44656</v>
      </c>
      <c r="AB774" s="20">
        <v>44596</v>
      </c>
      <c r="AC774" s="21">
        <v>20</v>
      </c>
      <c r="AD774" s="14">
        <v>44616</v>
      </c>
      <c r="AE774" s="20">
        <v>44620</v>
      </c>
      <c r="AF774" s="21">
        <v>25</v>
      </c>
      <c r="AG774" s="14">
        <v>44645</v>
      </c>
      <c r="AH774" s="20">
        <v>44645</v>
      </c>
      <c r="AI774" s="21">
        <v>10</v>
      </c>
      <c r="AJ774" s="14">
        <v>44655</v>
      </c>
      <c r="AK774" s="21">
        <v>8</v>
      </c>
      <c r="AL774" s="14">
        <v>44899</v>
      </c>
      <c r="AM774" s="14">
        <v>44959</v>
      </c>
      <c r="AN774" s="19"/>
      <c r="AO774" s="19"/>
      <c r="AP774" s="19"/>
      <c r="AQ774" s="19">
        <v>4499000</v>
      </c>
      <c r="AR774" s="19"/>
      <c r="AS774" s="19"/>
      <c r="AT774" s="19">
        <v>40491000</v>
      </c>
      <c r="AU774" s="19"/>
      <c r="AV774" s="19"/>
      <c r="AW774" s="19"/>
      <c r="AX774" s="19"/>
      <c r="AY774" s="19"/>
      <c r="AZ774" s="15">
        <f t="shared" si="55"/>
        <v>44990000</v>
      </c>
      <c r="BA774" s="15">
        <f t="shared" si="56"/>
        <v>44990000</v>
      </c>
      <c r="BB774" t="str">
        <f t="shared" si="57"/>
        <v>OK</v>
      </c>
      <c r="BC774">
        <f t="shared" si="58"/>
        <v>2</v>
      </c>
      <c r="BE774" s="17"/>
    </row>
    <row r="775" spans="1:57" hidden="1">
      <c r="A775" s="17"/>
      <c r="B775" s="17" t="s">
        <v>26</v>
      </c>
      <c r="C775" s="17" t="s">
        <v>706</v>
      </c>
      <c r="D775" s="17" t="s">
        <v>768</v>
      </c>
      <c r="E775" s="17" t="s">
        <v>10</v>
      </c>
      <c r="F775" s="17" t="s">
        <v>186</v>
      </c>
      <c r="G775">
        <v>5911</v>
      </c>
      <c r="H775">
        <v>25</v>
      </c>
      <c r="I775" s="19">
        <v>20450000</v>
      </c>
      <c r="J775" s="15">
        <v>818000</v>
      </c>
      <c r="K775" s="17">
        <v>0</v>
      </c>
      <c r="L775" s="17">
        <v>25</v>
      </c>
      <c r="M775" s="17" t="s">
        <v>151</v>
      </c>
      <c r="N775" s="17" t="s">
        <v>157</v>
      </c>
      <c r="O775" s="17" t="s">
        <v>130</v>
      </c>
      <c r="P775" s="17" t="s">
        <v>736</v>
      </c>
      <c r="Q775" s="17" t="s">
        <v>66</v>
      </c>
      <c r="R775" s="17" t="s">
        <v>132</v>
      </c>
      <c r="S775" s="17">
        <v>2</v>
      </c>
      <c r="T775">
        <v>591102</v>
      </c>
      <c r="U775" t="str">
        <f>IFERROR(VLOOKUP(B775,Listas!$A$21:$B$36,2,FALSE),"")</f>
        <v>08</v>
      </c>
      <c r="V775" s="17">
        <v>10</v>
      </c>
      <c r="W775" t="s">
        <v>769</v>
      </c>
      <c r="X775" s="17"/>
      <c r="Y775" s="20">
        <v>44635</v>
      </c>
      <c r="Z775" s="21">
        <v>21</v>
      </c>
      <c r="AA775" s="14">
        <v>44656</v>
      </c>
      <c r="AB775" s="20">
        <v>44596</v>
      </c>
      <c r="AC775" s="21">
        <v>20</v>
      </c>
      <c r="AD775" s="14">
        <v>44616</v>
      </c>
      <c r="AE775" s="20">
        <v>44620</v>
      </c>
      <c r="AF775" s="21">
        <v>25</v>
      </c>
      <c r="AG775" s="14">
        <v>44645</v>
      </c>
      <c r="AH775" s="20">
        <v>44645</v>
      </c>
      <c r="AI775" s="21">
        <v>10</v>
      </c>
      <c r="AJ775" s="14">
        <v>44655</v>
      </c>
      <c r="AK775" s="21">
        <v>8</v>
      </c>
      <c r="AL775" s="14">
        <v>44899</v>
      </c>
      <c r="AM775" s="14">
        <v>44959</v>
      </c>
      <c r="AN775" s="19"/>
      <c r="AO775" s="19"/>
      <c r="AP775" s="19"/>
      <c r="AQ775" s="19">
        <v>2045000</v>
      </c>
      <c r="AR775" s="19"/>
      <c r="AS775" s="19"/>
      <c r="AT775" s="19">
        <v>18405000</v>
      </c>
      <c r="AU775" s="19"/>
      <c r="AV775" s="19"/>
      <c r="AW775" s="19"/>
      <c r="AX775" s="19"/>
      <c r="AY775" s="19"/>
      <c r="AZ775" s="15">
        <f t="shared" si="55"/>
        <v>20450000</v>
      </c>
      <c r="BA775" s="15">
        <f t="shared" si="56"/>
        <v>20450000</v>
      </c>
      <c r="BB775" t="str">
        <f t="shared" si="57"/>
        <v>OK</v>
      </c>
      <c r="BC775">
        <f t="shared" si="58"/>
        <v>2</v>
      </c>
      <c r="BE775" s="17"/>
    </row>
    <row r="776" spans="1:57" hidden="1">
      <c r="A776" s="17"/>
      <c r="B776" s="17" t="s">
        <v>26</v>
      </c>
      <c r="C776" s="17" t="s">
        <v>701</v>
      </c>
      <c r="D776" s="17" t="s">
        <v>770</v>
      </c>
      <c r="E776" s="17" t="s">
        <v>10</v>
      </c>
      <c r="F776" s="17" t="s">
        <v>186</v>
      </c>
      <c r="G776">
        <v>5911</v>
      </c>
      <c r="H776">
        <v>78</v>
      </c>
      <c r="I776" s="19">
        <v>63804000</v>
      </c>
      <c r="J776" s="15">
        <v>818000</v>
      </c>
      <c r="K776" s="17">
        <v>0</v>
      </c>
      <c r="L776" s="17">
        <v>78</v>
      </c>
      <c r="M776" s="17" t="s">
        <v>151</v>
      </c>
      <c r="N776" s="17" t="s">
        <v>157</v>
      </c>
      <c r="O776" s="17" t="s">
        <v>130</v>
      </c>
      <c r="P776" s="17" t="s">
        <v>736</v>
      </c>
      <c r="Q776" s="17" t="s">
        <v>66</v>
      </c>
      <c r="R776" s="17" t="s">
        <v>132</v>
      </c>
      <c r="S776" s="17">
        <v>2</v>
      </c>
      <c r="T776">
        <v>591102</v>
      </c>
      <c r="U776" t="str">
        <f>IFERROR(VLOOKUP(B776,Listas!$A$21:$B$36,2,FALSE),"")</f>
        <v>08</v>
      </c>
      <c r="V776" s="17">
        <v>11</v>
      </c>
      <c r="W776" t="s">
        <v>771</v>
      </c>
      <c r="X776" s="17"/>
      <c r="Y776" s="20">
        <v>44635</v>
      </c>
      <c r="Z776" s="21">
        <v>21</v>
      </c>
      <c r="AA776" s="14">
        <v>44656</v>
      </c>
      <c r="AB776" s="20">
        <v>44596</v>
      </c>
      <c r="AC776" s="21">
        <v>20</v>
      </c>
      <c r="AD776" s="14">
        <v>44616</v>
      </c>
      <c r="AE776" s="20">
        <v>44620</v>
      </c>
      <c r="AF776" s="21">
        <v>25</v>
      </c>
      <c r="AG776" s="14">
        <v>44645</v>
      </c>
      <c r="AH776" s="20">
        <v>44645</v>
      </c>
      <c r="AI776" s="21">
        <v>10</v>
      </c>
      <c r="AJ776" s="14">
        <v>44655</v>
      </c>
      <c r="AK776" s="21">
        <v>8</v>
      </c>
      <c r="AL776" s="14">
        <v>44899</v>
      </c>
      <c r="AM776" s="14">
        <v>44959</v>
      </c>
      <c r="AN776" s="19"/>
      <c r="AO776" s="19"/>
      <c r="AP776" s="19"/>
      <c r="AQ776" s="19">
        <v>6380400</v>
      </c>
      <c r="AR776" s="19"/>
      <c r="AS776" s="19"/>
      <c r="AT776" s="19">
        <v>57423600</v>
      </c>
      <c r="AU776" s="19"/>
      <c r="AV776" s="19"/>
      <c r="AW776" s="19"/>
      <c r="AX776" s="19"/>
      <c r="AY776" s="19"/>
      <c r="AZ776" s="15">
        <f t="shared" si="55"/>
        <v>63804000</v>
      </c>
      <c r="BA776" s="15">
        <f t="shared" si="56"/>
        <v>63804000</v>
      </c>
      <c r="BB776" t="str">
        <f t="shared" si="57"/>
        <v>OK</v>
      </c>
      <c r="BC776">
        <f t="shared" si="58"/>
        <v>2</v>
      </c>
      <c r="BE776" s="17"/>
    </row>
    <row r="777" spans="1:57" hidden="1">
      <c r="A777" s="17"/>
      <c r="B777" s="17" t="s">
        <v>26</v>
      </c>
      <c r="C777" s="17" t="s">
        <v>682</v>
      </c>
      <c r="D777" s="17" t="s">
        <v>772</v>
      </c>
      <c r="E777" s="17" t="s">
        <v>10</v>
      </c>
      <c r="F777" s="17" t="s">
        <v>186</v>
      </c>
      <c r="G777">
        <v>5911</v>
      </c>
      <c r="H777">
        <v>28</v>
      </c>
      <c r="I777" s="19">
        <v>22904000</v>
      </c>
      <c r="J777" s="15">
        <v>818000</v>
      </c>
      <c r="K777" s="17">
        <v>0</v>
      </c>
      <c r="L777" s="17">
        <v>28</v>
      </c>
      <c r="M777" s="17" t="s">
        <v>151</v>
      </c>
      <c r="N777" s="17" t="s">
        <v>157</v>
      </c>
      <c r="O777" s="17" t="s">
        <v>130</v>
      </c>
      <c r="P777" s="17" t="s">
        <v>736</v>
      </c>
      <c r="Q777" s="17" t="s">
        <v>66</v>
      </c>
      <c r="R777" s="17" t="s">
        <v>132</v>
      </c>
      <c r="S777" s="17">
        <v>2</v>
      </c>
      <c r="T777">
        <v>591102</v>
      </c>
      <c r="U777" t="str">
        <f>IFERROR(VLOOKUP(B777,Listas!$A$21:$B$36,2,FALSE),"")</f>
        <v>08</v>
      </c>
      <c r="V777" s="17">
        <v>12</v>
      </c>
      <c r="W777" t="s">
        <v>773</v>
      </c>
      <c r="X777" s="17"/>
      <c r="Y777" s="20">
        <v>44635</v>
      </c>
      <c r="Z777" s="21">
        <v>21</v>
      </c>
      <c r="AA777" s="14">
        <v>44656</v>
      </c>
      <c r="AB777" s="20">
        <v>44596</v>
      </c>
      <c r="AC777" s="21">
        <v>20</v>
      </c>
      <c r="AD777" s="14">
        <v>44616</v>
      </c>
      <c r="AE777" s="20">
        <v>44620</v>
      </c>
      <c r="AF777" s="21">
        <v>25</v>
      </c>
      <c r="AG777" s="14">
        <v>44645</v>
      </c>
      <c r="AH777" s="20">
        <v>44645</v>
      </c>
      <c r="AI777" s="21">
        <v>10</v>
      </c>
      <c r="AJ777" s="14">
        <v>44655</v>
      </c>
      <c r="AK777" s="21">
        <v>8</v>
      </c>
      <c r="AL777" s="14">
        <v>44899</v>
      </c>
      <c r="AM777" s="14">
        <v>44959</v>
      </c>
      <c r="AN777" s="19"/>
      <c r="AO777" s="19"/>
      <c r="AP777" s="19"/>
      <c r="AQ777" s="19">
        <v>2290400</v>
      </c>
      <c r="AR777" s="19"/>
      <c r="AS777" s="19"/>
      <c r="AT777" s="19">
        <v>20613600</v>
      </c>
      <c r="AU777" s="19"/>
      <c r="AV777" s="19"/>
      <c r="AW777" s="19"/>
      <c r="AX777" s="19"/>
      <c r="AY777" s="19"/>
      <c r="AZ777" s="15">
        <f t="shared" si="55"/>
        <v>22904000</v>
      </c>
      <c r="BA777" s="15">
        <f t="shared" si="56"/>
        <v>22904000</v>
      </c>
      <c r="BB777" t="str">
        <f t="shared" si="57"/>
        <v>OK</v>
      </c>
      <c r="BC777">
        <f t="shared" si="58"/>
        <v>2</v>
      </c>
      <c r="BE777" s="17"/>
    </row>
    <row r="778" spans="1:57" hidden="1">
      <c r="A778" s="17"/>
      <c r="B778" s="17" t="s">
        <v>26</v>
      </c>
      <c r="C778" s="17" t="s">
        <v>710</v>
      </c>
      <c r="D778" s="17" t="s">
        <v>772</v>
      </c>
      <c r="E778" s="17" t="s">
        <v>10</v>
      </c>
      <c r="F778" s="17" t="s">
        <v>186</v>
      </c>
      <c r="G778">
        <v>5911</v>
      </c>
      <c r="H778">
        <v>56</v>
      </c>
      <c r="I778" s="19">
        <v>45808000</v>
      </c>
      <c r="J778" s="15">
        <v>818000</v>
      </c>
      <c r="K778" s="17">
        <v>0</v>
      </c>
      <c r="L778" s="17">
        <v>56</v>
      </c>
      <c r="M778" s="17" t="s">
        <v>151</v>
      </c>
      <c r="N778" s="17" t="s">
        <v>157</v>
      </c>
      <c r="O778" s="17" t="s">
        <v>130</v>
      </c>
      <c r="P778" s="17" t="s">
        <v>736</v>
      </c>
      <c r="Q778" s="17" t="s">
        <v>66</v>
      </c>
      <c r="R778" s="17" t="s">
        <v>132</v>
      </c>
      <c r="S778" s="17">
        <v>2</v>
      </c>
      <c r="T778">
        <v>591102</v>
      </c>
      <c r="U778" t="str">
        <f>IFERROR(VLOOKUP(B778,Listas!$A$21:$B$36,2,FALSE),"")</f>
        <v>08</v>
      </c>
      <c r="V778" s="17">
        <v>12</v>
      </c>
      <c r="W778" t="s">
        <v>773</v>
      </c>
      <c r="X778" s="17"/>
      <c r="Y778" s="20">
        <v>44635</v>
      </c>
      <c r="Z778" s="21">
        <v>21</v>
      </c>
      <c r="AA778" s="14">
        <v>44656</v>
      </c>
      <c r="AB778" s="20">
        <v>44596</v>
      </c>
      <c r="AC778" s="21">
        <v>20</v>
      </c>
      <c r="AD778" s="14">
        <v>44616</v>
      </c>
      <c r="AE778" s="20">
        <v>44620</v>
      </c>
      <c r="AF778" s="21">
        <v>25</v>
      </c>
      <c r="AG778" s="14">
        <v>44645</v>
      </c>
      <c r="AH778" s="20">
        <v>44645</v>
      </c>
      <c r="AI778" s="21">
        <v>10</v>
      </c>
      <c r="AJ778" s="14">
        <v>44655</v>
      </c>
      <c r="AK778" s="21">
        <v>8</v>
      </c>
      <c r="AL778" s="14">
        <v>44899</v>
      </c>
      <c r="AM778" s="14">
        <v>44959</v>
      </c>
      <c r="AN778" s="19"/>
      <c r="AO778" s="19"/>
      <c r="AP778" s="19"/>
      <c r="AQ778" s="19">
        <v>4580800</v>
      </c>
      <c r="AR778" s="19"/>
      <c r="AS778" s="19"/>
      <c r="AT778" s="19">
        <v>41227200</v>
      </c>
      <c r="AU778" s="19"/>
      <c r="AV778" s="19"/>
      <c r="AW778" s="19"/>
      <c r="AX778" s="19"/>
      <c r="AY778" s="19"/>
      <c r="AZ778" s="15">
        <f t="shared" si="55"/>
        <v>45808000</v>
      </c>
      <c r="BA778" s="15">
        <f t="shared" si="56"/>
        <v>45808000</v>
      </c>
      <c r="BB778" t="str">
        <f t="shared" si="57"/>
        <v>OK</v>
      </c>
      <c r="BC778">
        <f t="shared" si="58"/>
        <v>2</v>
      </c>
      <c r="BE778" s="17"/>
    </row>
    <row r="779" spans="1:57" hidden="1">
      <c r="A779" s="17"/>
      <c r="B779" s="17" t="s">
        <v>26</v>
      </c>
      <c r="C779" s="17" t="s">
        <v>707</v>
      </c>
      <c r="D779" s="17" t="s">
        <v>772</v>
      </c>
      <c r="E779" s="17" t="s">
        <v>10</v>
      </c>
      <c r="F779" s="17" t="s">
        <v>186</v>
      </c>
      <c r="G779">
        <v>5911</v>
      </c>
      <c r="H779">
        <v>23</v>
      </c>
      <c r="I779" s="19">
        <v>18814000</v>
      </c>
      <c r="J779" s="15">
        <v>818000</v>
      </c>
      <c r="K779" s="17">
        <v>0</v>
      </c>
      <c r="L779" s="17">
        <v>23</v>
      </c>
      <c r="M779" s="17" t="s">
        <v>151</v>
      </c>
      <c r="N779" s="17" t="s">
        <v>157</v>
      </c>
      <c r="O779" s="17" t="s">
        <v>130</v>
      </c>
      <c r="P779" s="17" t="s">
        <v>736</v>
      </c>
      <c r="Q779" s="17" t="s">
        <v>66</v>
      </c>
      <c r="R779" s="17" t="s">
        <v>132</v>
      </c>
      <c r="S779" s="17">
        <v>2</v>
      </c>
      <c r="T779">
        <v>591102</v>
      </c>
      <c r="U779" t="str">
        <f>IFERROR(VLOOKUP(B779,Listas!$A$21:$B$36,2,FALSE),"")</f>
        <v>08</v>
      </c>
      <c r="V779" s="17">
        <v>12</v>
      </c>
      <c r="W779" t="s">
        <v>773</v>
      </c>
      <c r="X779" s="17"/>
      <c r="Y779" s="20">
        <v>44635</v>
      </c>
      <c r="Z779" s="21">
        <v>21</v>
      </c>
      <c r="AA779" s="14">
        <v>44656</v>
      </c>
      <c r="AB779" s="20">
        <v>44596</v>
      </c>
      <c r="AC779" s="21">
        <v>20</v>
      </c>
      <c r="AD779" s="14">
        <v>44616</v>
      </c>
      <c r="AE779" s="20">
        <v>44620</v>
      </c>
      <c r="AF779" s="21">
        <v>25</v>
      </c>
      <c r="AG779" s="14">
        <v>44645</v>
      </c>
      <c r="AH779" s="20">
        <v>44645</v>
      </c>
      <c r="AI779" s="21">
        <v>10</v>
      </c>
      <c r="AJ779" s="14">
        <v>44655</v>
      </c>
      <c r="AK779" s="21">
        <v>8</v>
      </c>
      <c r="AL779" s="14">
        <v>44899</v>
      </c>
      <c r="AM779" s="14">
        <v>44959</v>
      </c>
      <c r="AN779" s="19"/>
      <c r="AO779" s="19"/>
      <c r="AP779" s="19"/>
      <c r="AQ779" s="19">
        <v>1881400</v>
      </c>
      <c r="AR779" s="19"/>
      <c r="AS779" s="19"/>
      <c r="AT779" s="19">
        <v>16932600</v>
      </c>
      <c r="AU779" s="19"/>
      <c r="AV779" s="19"/>
      <c r="AW779" s="19"/>
      <c r="AX779" s="19"/>
      <c r="AY779" s="19"/>
      <c r="AZ779" s="15">
        <f t="shared" si="55"/>
        <v>18814000</v>
      </c>
      <c r="BA779" s="15">
        <f t="shared" si="56"/>
        <v>18814000</v>
      </c>
      <c r="BB779" t="str">
        <f t="shared" si="57"/>
        <v>OK</v>
      </c>
      <c r="BC779">
        <f t="shared" si="58"/>
        <v>2</v>
      </c>
      <c r="BE779" s="17"/>
    </row>
    <row r="780" spans="1:57" hidden="1">
      <c r="A780" s="17"/>
      <c r="B780" s="17" t="s">
        <v>26</v>
      </c>
      <c r="C780" s="17" t="s">
        <v>170</v>
      </c>
      <c r="D780" s="17" t="s">
        <v>774</v>
      </c>
      <c r="E780" s="17" t="s">
        <v>10</v>
      </c>
      <c r="F780" s="17" t="s">
        <v>186</v>
      </c>
      <c r="G780">
        <v>5911</v>
      </c>
      <c r="H780">
        <v>150</v>
      </c>
      <c r="I780" s="19">
        <v>122700000</v>
      </c>
      <c r="J780" s="15">
        <v>818000</v>
      </c>
      <c r="K780" s="17">
        <v>0</v>
      </c>
      <c r="L780" s="17">
        <v>150</v>
      </c>
      <c r="M780" s="17" t="s">
        <v>151</v>
      </c>
      <c r="N780" s="17" t="s">
        <v>157</v>
      </c>
      <c r="O780" s="17" t="s">
        <v>130</v>
      </c>
      <c r="P780" s="17" t="s">
        <v>775</v>
      </c>
      <c r="Q780" s="17" t="s">
        <v>65</v>
      </c>
      <c r="R780" s="17" t="s">
        <v>132</v>
      </c>
      <c r="S780" s="17">
        <v>3</v>
      </c>
      <c r="T780">
        <v>591103</v>
      </c>
      <c r="U780" t="str">
        <f>IFERROR(VLOOKUP(B780,Listas!$A$21:$B$36,2,FALSE),"")</f>
        <v>08</v>
      </c>
      <c r="V780" s="17">
        <v>1</v>
      </c>
      <c r="W780" t="s">
        <v>776</v>
      </c>
      <c r="X780" s="17"/>
      <c r="Y780" s="20"/>
      <c r="Z780" s="21"/>
      <c r="AA780" s="14" t="s">
        <v>134</v>
      </c>
      <c r="AB780" s="20">
        <v>44622</v>
      </c>
      <c r="AC780" s="21">
        <v>20</v>
      </c>
      <c r="AD780" s="14">
        <v>44642</v>
      </c>
      <c r="AE780" s="20">
        <v>44644</v>
      </c>
      <c r="AF780" s="21">
        <v>20</v>
      </c>
      <c r="AG780" s="14">
        <v>44664</v>
      </c>
      <c r="AH780" s="20">
        <v>44670</v>
      </c>
      <c r="AI780" s="21">
        <v>10</v>
      </c>
      <c r="AJ780" s="14">
        <v>44680</v>
      </c>
      <c r="AK780" s="21">
        <v>8</v>
      </c>
      <c r="AL780" s="14">
        <v>44924</v>
      </c>
      <c r="AM780" s="14">
        <v>44984</v>
      </c>
      <c r="AN780" s="19"/>
      <c r="AO780" s="19"/>
      <c r="AP780" s="19"/>
      <c r="AQ780" s="19"/>
      <c r="AR780" s="19">
        <v>12270000</v>
      </c>
      <c r="AS780" s="19"/>
      <c r="AT780" s="19"/>
      <c r="AU780" s="19">
        <v>110430000</v>
      </c>
      <c r="AV780" s="19"/>
      <c r="AW780" s="19"/>
      <c r="AX780" s="19"/>
      <c r="AY780" s="19"/>
      <c r="AZ780" s="15">
        <f t="shared" si="55"/>
        <v>122700000</v>
      </c>
      <c r="BA780" s="15">
        <f t="shared" si="56"/>
        <v>122700000</v>
      </c>
      <c r="BB780" t="str">
        <f t="shared" si="57"/>
        <v>OK</v>
      </c>
      <c r="BC780">
        <f t="shared" si="58"/>
        <v>2</v>
      </c>
      <c r="BE780" s="17"/>
    </row>
    <row r="781" spans="1:57" hidden="1">
      <c r="A781" s="17"/>
      <c r="B781" s="17" t="s">
        <v>26</v>
      </c>
      <c r="C781" s="17" t="s">
        <v>170</v>
      </c>
      <c r="D781" s="17" t="s">
        <v>777</v>
      </c>
      <c r="E781" s="17" t="s">
        <v>10</v>
      </c>
      <c r="F781" s="17" t="s">
        <v>186</v>
      </c>
      <c r="G781">
        <v>5911</v>
      </c>
      <c r="H781">
        <v>135</v>
      </c>
      <c r="I781" s="19">
        <v>110430000</v>
      </c>
      <c r="J781" s="15">
        <v>818000</v>
      </c>
      <c r="K781" s="17">
        <v>0</v>
      </c>
      <c r="L781" s="17">
        <v>135</v>
      </c>
      <c r="M781" s="17" t="s">
        <v>151</v>
      </c>
      <c r="N781" s="17" t="s">
        <v>157</v>
      </c>
      <c r="O781" s="17" t="s">
        <v>130</v>
      </c>
      <c r="P781" s="17" t="s">
        <v>775</v>
      </c>
      <c r="Q781" s="17" t="s">
        <v>65</v>
      </c>
      <c r="R781" s="17" t="s">
        <v>132</v>
      </c>
      <c r="S781" s="17">
        <v>3</v>
      </c>
      <c r="T781">
        <v>591103</v>
      </c>
      <c r="U781" t="str">
        <f>IFERROR(VLOOKUP(B781,Listas!$A$21:$B$36,2,FALSE),"")</f>
        <v>08</v>
      </c>
      <c r="V781" s="17">
        <v>2</v>
      </c>
      <c r="W781" t="s">
        <v>778</v>
      </c>
      <c r="X781" s="17"/>
      <c r="Y781" s="20"/>
      <c r="Z781" s="21"/>
      <c r="AA781" s="14" t="s">
        <v>134</v>
      </c>
      <c r="AB781" s="20">
        <v>44622</v>
      </c>
      <c r="AC781" s="21">
        <v>20</v>
      </c>
      <c r="AD781" s="14">
        <v>44642</v>
      </c>
      <c r="AE781" s="20">
        <v>44644</v>
      </c>
      <c r="AF781" s="21">
        <v>20</v>
      </c>
      <c r="AG781" s="14">
        <v>44664</v>
      </c>
      <c r="AH781" s="20">
        <v>44670</v>
      </c>
      <c r="AI781" s="21">
        <v>10</v>
      </c>
      <c r="AJ781" s="14">
        <v>44680</v>
      </c>
      <c r="AK781" s="21">
        <v>8</v>
      </c>
      <c r="AL781" s="14">
        <v>44924</v>
      </c>
      <c r="AM781" s="14">
        <v>44984</v>
      </c>
      <c r="AN781" s="19"/>
      <c r="AO781" s="19"/>
      <c r="AP781" s="19"/>
      <c r="AQ781" s="19"/>
      <c r="AR781" s="19">
        <v>11043000</v>
      </c>
      <c r="AS781" s="19"/>
      <c r="AT781" s="19"/>
      <c r="AU781" s="19">
        <v>99387000</v>
      </c>
      <c r="AV781" s="19"/>
      <c r="AW781" s="19"/>
      <c r="AX781" s="19"/>
      <c r="AY781" s="19"/>
      <c r="AZ781" s="15">
        <f t="shared" si="55"/>
        <v>110430000</v>
      </c>
      <c r="BA781" s="15">
        <f t="shared" si="56"/>
        <v>110430000</v>
      </c>
      <c r="BB781" t="str">
        <f t="shared" si="57"/>
        <v>OK</v>
      </c>
      <c r="BC781">
        <f t="shared" si="58"/>
        <v>2</v>
      </c>
      <c r="BE781" s="17"/>
    </row>
    <row r="782" spans="1:57" hidden="1">
      <c r="A782" s="17"/>
      <c r="B782" s="17" t="s">
        <v>26</v>
      </c>
      <c r="C782" s="17" t="s">
        <v>170</v>
      </c>
      <c r="D782" s="17" t="s">
        <v>779</v>
      </c>
      <c r="E782" s="17" t="s">
        <v>10</v>
      </c>
      <c r="F782" s="17" t="s">
        <v>186</v>
      </c>
      <c r="G782">
        <v>5911</v>
      </c>
      <c r="H782">
        <v>135</v>
      </c>
      <c r="I782" s="19">
        <v>110430000</v>
      </c>
      <c r="J782" s="15">
        <v>818000</v>
      </c>
      <c r="K782" s="17">
        <v>0</v>
      </c>
      <c r="L782" s="17">
        <v>135</v>
      </c>
      <c r="M782" s="17" t="s">
        <v>151</v>
      </c>
      <c r="N782" s="17" t="s">
        <v>157</v>
      </c>
      <c r="O782" s="17" t="s">
        <v>130</v>
      </c>
      <c r="P782" s="17" t="s">
        <v>775</v>
      </c>
      <c r="Q782" s="17" t="s">
        <v>65</v>
      </c>
      <c r="R782" s="17" t="s">
        <v>132</v>
      </c>
      <c r="S782" s="17">
        <v>3</v>
      </c>
      <c r="T782">
        <v>591103</v>
      </c>
      <c r="U782" t="str">
        <f>IFERROR(VLOOKUP(B782,Listas!$A$21:$B$36,2,FALSE),"")</f>
        <v>08</v>
      </c>
      <c r="V782" s="17">
        <v>3</v>
      </c>
      <c r="W782" t="s">
        <v>780</v>
      </c>
      <c r="X782" s="17"/>
      <c r="Y782" s="20"/>
      <c r="Z782" s="21"/>
      <c r="AA782" s="14" t="s">
        <v>134</v>
      </c>
      <c r="AB782" s="20">
        <v>44622</v>
      </c>
      <c r="AC782" s="21">
        <v>20</v>
      </c>
      <c r="AD782" s="14">
        <v>44642</v>
      </c>
      <c r="AE782" s="20">
        <v>44644</v>
      </c>
      <c r="AF782" s="21">
        <v>20</v>
      </c>
      <c r="AG782" s="14">
        <v>44664</v>
      </c>
      <c r="AH782" s="20">
        <v>44670</v>
      </c>
      <c r="AI782" s="21">
        <v>10</v>
      </c>
      <c r="AJ782" s="14">
        <v>44680</v>
      </c>
      <c r="AK782" s="21">
        <v>8</v>
      </c>
      <c r="AL782" s="14">
        <v>44924</v>
      </c>
      <c r="AM782" s="14">
        <v>44984</v>
      </c>
      <c r="AN782" s="19"/>
      <c r="AO782" s="19"/>
      <c r="AP782" s="19"/>
      <c r="AQ782" s="19"/>
      <c r="AR782" s="19">
        <v>11043000</v>
      </c>
      <c r="AS782" s="19"/>
      <c r="AT782" s="19"/>
      <c r="AU782" s="19">
        <v>99387000</v>
      </c>
      <c r="AV782" s="19"/>
      <c r="AW782" s="19"/>
      <c r="AX782" s="19"/>
      <c r="AY782" s="19"/>
      <c r="AZ782" s="15">
        <f t="shared" si="55"/>
        <v>110430000</v>
      </c>
      <c r="BA782" s="15">
        <f t="shared" si="56"/>
        <v>110430000</v>
      </c>
      <c r="BB782" t="str">
        <f t="shared" si="57"/>
        <v>OK</v>
      </c>
      <c r="BC782">
        <f t="shared" si="58"/>
        <v>2</v>
      </c>
      <c r="BE782" s="17"/>
    </row>
    <row r="783" spans="1:57" hidden="1">
      <c r="A783" s="17"/>
      <c r="B783" s="17" t="s">
        <v>26</v>
      </c>
      <c r="C783" s="17" t="s">
        <v>170</v>
      </c>
      <c r="D783" s="17" t="s">
        <v>781</v>
      </c>
      <c r="E783" s="17" t="s">
        <v>10</v>
      </c>
      <c r="F783" s="17" t="s">
        <v>186</v>
      </c>
      <c r="G783">
        <v>5911</v>
      </c>
      <c r="H783">
        <v>60</v>
      </c>
      <c r="I783" s="19">
        <v>49080000</v>
      </c>
      <c r="J783" s="15">
        <v>818000</v>
      </c>
      <c r="K783" s="17">
        <v>0</v>
      </c>
      <c r="L783" s="17">
        <v>60</v>
      </c>
      <c r="M783" s="17" t="s">
        <v>151</v>
      </c>
      <c r="N783" s="17" t="s">
        <v>157</v>
      </c>
      <c r="O783" s="17" t="s">
        <v>130</v>
      </c>
      <c r="P783" s="17" t="s">
        <v>782</v>
      </c>
      <c r="Q783" s="17" t="s">
        <v>65</v>
      </c>
      <c r="R783" s="17" t="s">
        <v>132</v>
      </c>
      <c r="S783" s="17">
        <v>4</v>
      </c>
      <c r="T783">
        <v>591104</v>
      </c>
      <c r="U783" t="str">
        <f>IFERROR(VLOOKUP(B783,Listas!$A$21:$B$36,2,FALSE),"")</f>
        <v>08</v>
      </c>
      <c r="V783" s="17">
        <v>1</v>
      </c>
      <c r="W783" t="s">
        <v>783</v>
      </c>
      <c r="X783" s="17"/>
      <c r="Y783" s="20"/>
      <c r="Z783" s="21"/>
      <c r="AA783" s="14" t="s">
        <v>134</v>
      </c>
      <c r="AB783" s="20">
        <v>44624</v>
      </c>
      <c r="AC783" s="21">
        <v>20</v>
      </c>
      <c r="AD783" s="14">
        <v>44644</v>
      </c>
      <c r="AE783" s="20">
        <v>44648</v>
      </c>
      <c r="AF783" s="21">
        <v>15</v>
      </c>
      <c r="AG783" s="14">
        <v>44663</v>
      </c>
      <c r="AH783" s="20">
        <v>44666</v>
      </c>
      <c r="AI783" s="21">
        <v>10</v>
      </c>
      <c r="AJ783" s="14">
        <v>44676</v>
      </c>
      <c r="AK783" s="21">
        <v>8</v>
      </c>
      <c r="AL783" s="14">
        <v>44920</v>
      </c>
      <c r="AM783" s="14">
        <v>44980</v>
      </c>
      <c r="AN783" s="19"/>
      <c r="AO783" s="19"/>
      <c r="AP783" s="19"/>
      <c r="AQ783" s="19"/>
      <c r="AR783" s="19">
        <v>4908000</v>
      </c>
      <c r="AS783" s="19"/>
      <c r="AT783" s="19"/>
      <c r="AU783" s="19">
        <v>44172000</v>
      </c>
      <c r="AV783" s="19"/>
      <c r="AW783" s="19"/>
      <c r="AX783" s="19"/>
      <c r="AY783" s="19"/>
      <c r="AZ783" s="15">
        <f t="shared" si="55"/>
        <v>49080000</v>
      </c>
      <c r="BA783" s="15">
        <f t="shared" si="56"/>
        <v>49080000</v>
      </c>
      <c r="BB783" t="str">
        <f t="shared" si="57"/>
        <v>OK</v>
      </c>
      <c r="BC783">
        <f t="shared" si="58"/>
        <v>2</v>
      </c>
      <c r="BE783" s="17"/>
    </row>
    <row r="784" spans="1:57" hidden="1">
      <c r="A784" s="17"/>
      <c r="B784" s="17" t="s">
        <v>26</v>
      </c>
      <c r="C784" s="17" t="s">
        <v>666</v>
      </c>
      <c r="D784" s="17" t="s">
        <v>784</v>
      </c>
      <c r="E784" s="17" t="s">
        <v>10</v>
      </c>
      <c r="F784" s="17" t="s">
        <v>186</v>
      </c>
      <c r="G784">
        <v>5911</v>
      </c>
      <c r="H784">
        <v>13</v>
      </c>
      <c r="I784" s="19">
        <v>10634000</v>
      </c>
      <c r="J784" s="15">
        <v>818000</v>
      </c>
      <c r="K784" s="17">
        <v>0</v>
      </c>
      <c r="L784" s="17">
        <v>13</v>
      </c>
      <c r="M784" s="17" t="s">
        <v>151</v>
      </c>
      <c r="N784" s="17" t="s">
        <v>157</v>
      </c>
      <c r="O784" s="17" t="s">
        <v>130</v>
      </c>
      <c r="P784" s="17" t="s">
        <v>785</v>
      </c>
      <c r="Q784" s="17" t="s">
        <v>66</v>
      </c>
      <c r="R784" s="17" t="s">
        <v>132</v>
      </c>
      <c r="S784" s="17">
        <v>5</v>
      </c>
      <c r="T784">
        <v>591105</v>
      </c>
      <c r="U784" t="str">
        <f>IFERROR(VLOOKUP(B784,Listas!$A$21:$B$36,2,FALSE),"")</f>
        <v>08</v>
      </c>
      <c r="V784" s="17">
        <v>1</v>
      </c>
      <c r="W784" t="s">
        <v>786</v>
      </c>
      <c r="X784" s="17"/>
      <c r="Y784" s="20">
        <v>44635</v>
      </c>
      <c r="Z784" s="21">
        <v>21</v>
      </c>
      <c r="AA784" s="14">
        <v>44656</v>
      </c>
      <c r="AB784" s="20">
        <v>44629</v>
      </c>
      <c r="AC784" s="21">
        <v>20</v>
      </c>
      <c r="AD784" s="14">
        <v>44649</v>
      </c>
      <c r="AE784" s="20">
        <v>44651</v>
      </c>
      <c r="AF784" s="21">
        <v>20</v>
      </c>
      <c r="AG784" s="14">
        <v>44671</v>
      </c>
      <c r="AH784" s="20">
        <v>44677</v>
      </c>
      <c r="AI784" s="21">
        <v>10</v>
      </c>
      <c r="AJ784" s="14">
        <v>44687</v>
      </c>
      <c r="AK784" s="21">
        <v>8</v>
      </c>
      <c r="AL784" s="14">
        <v>44932</v>
      </c>
      <c r="AM784" s="14">
        <v>44992</v>
      </c>
      <c r="AN784" s="19"/>
      <c r="AO784" s="19"/>
      <c r="AP784" s="19"/>
      <c r="AQ784" s="19"/>
      <c r="AR784" s="19">
        <v>1063400</v>
      </c>
      <c r="AS784" s="19"/>
      <c r="AT784" s="19"/>
      <c r="AU784" s="19">
        <v>9570600</v>
      </c>
      <c r="AV784" s="19"/>
      <c r="AW784" s="19"/>
      <c r="AX784" s="19"/>
      <c r="AY784" s="19"/>
      <c r="AZ784" s="15">
        <f t="shared" si="55"/>
        <v>10634000</v>
      </c>
      <c r="BA784" s="15">
        <f t="shared" si="56"/>
        <v>10634000</v>
      </c>
      <c r="BB784" t="str">
        <f t="shared" si="57"/>
        <v>OK</v>
      </c>
      <c r="BC784">
        <f t="shared" si="58"/>
        <v>2</v>
      </c>
      <c r="BE784" s="17"/>
    </row>
    <row r="785" spans="1:57" hidden="1">
      <c r="A785" s="17"/>
      <c r="B785" s="17" t="s">
        <v>26</v>
      </c>
      <c r="C785" s="17" t="s">
        <v>646</v>
      </c>
      <c r="D785" s="17" t="s">
        <v>784</v>
      </c>
      <c r="E785" s="17" t="s">
        <v>10</v>
      </c>
      <c r="F785" s="17" t="s">
        <v>186</v>
      </c>
      <c r="G785">
        <v>5911</v>
      </c>
      <c r="H785">
        <v>15</v>
      </c>
      <c r="I785" s="19">
        <v>12270000</v>
      </c>
      <c r="J785" s="15">
        <v>818000</v>
      </c>
      <c r="K785" s="17">
        <v>0</v>
      </c>
      <c r="L785" s="17">
        <v>15</v>
      </c>
      <c r="M785" s="17" t="s">
        <v>151</v>
      </c>
      <c r="N785" s="17" t="s">
        <v>157</v>
      </c>
      <c r="O785" s="17" t="s">
        <v>130</v>
      </c>
      <c r="P785" s="17" t="s">
        <v>785</v>
      </c>
      <c r="Q785" s="17" t="s">
        <v>66</v>
      </c>
      <c r="R785" s="17" t="s">
        <v>132</v>
      </c>
      <c r="S785" s="17">
        <v>5</v>
      </c>
      <c r="T785">
        <v>591105</v>
      </c>
      <c r="U785" t="str">
        <f>IFERROR(VLOOKUP(B785,Listas!$A$21:$B$36,2,FALSE),"")</f>
        <v>08</v>
      </c>
      <c r="V785" s="17">
        <v>1</v>
      </c>
      <c r="W785" t="s">
        <v>786</v>
      </c>
      <c r="X785" s="17"/>
      <c r="Y785" s="20">
        <v>44635</v>
      </c>
      <c r="Z785" s="21">
        <v>21</v>
      </c>
      <c r="AA785" s="14">
        <v>44656</v>
      </c>
      <c r="AB785" s="20">
        <v>44629</v>
      </c>
      <c r="AC785" s="21">
        <v>20</v>
      </c>
      <c r="AD785" s="14">
        <v>44649</v>
      </c>
      <c r="AE785" s="20">
        <v>44651</v>
      </c>
      <c r="AF785" s="21">
        <v>20</v>
      </c>
      <c r="AG785" s="14">
        <v>44671</v>
      </c>
      <c r="AH785" s="20">
        <v>44677</v>
      </c>
      <c r="AI785" s="21">
        <v>10</v>
      </c>
      <c r="AJ785" s="14">
        <v>44687</v>
      </c>
      <c r="AK785" s="21">
        <v>8</v>
      </c>
      <c r="AL785" s="14">
        <v>44932</v>
      </c>
      <c r="AM785" s="14">
        <v>44992</v>
      </c>
      <c r="AN785" s="19"/>
      <c r="AO785" s="19"/>
      <c r="AP785" s="19"/>
      <c r="AQ785" s="19"/>
      <c r="AR785" s="19">
        <v>1227000</v>
      </c>
      <c r="AS785" s="19"/>
      <c r="AT785" s="19"/>
      <c r="AU785" s="19">
        <v>11043000</v>
      </c>
      <c r="AV785" s="19"/>
      <c r="AW785" s="19"/>
      <c r="AX785" s="19"/>
      <c r="AY785" s="19"/>
      <c r="AZ785" s="15">
        <f t="shared" si="55"/>
        <v>12270000</v>
      </c>
      <c r="BA785" s="15">
        <f t="shared" si="56"/>
        <v>12270000</v>
      </c>
      <c r="BB785" t="str">
        <f t="shared" si="57"/>
        <v>OK</v>
      </c>
      <c r="BC785">
        <f t="shared" si="58"/>
        <v>2</v>
      </c>
      <c r="BE785" s="17"/>
    </row>
    <row r="786" spans="1:57" hidden="1">
      <c r="A786" s="17"/>
      <c r="B786" s="17" t="s">
        <v>26</v>
      </c>
      <c r="C786" s="17" t="s">
        <v>693</v>
      </c>
      <c r="D786" s="17" t="s">
        <v>784</v>
      </c>
      <c r="E786" s="17" t="s">
        <v>10</v>
      </c>
      <c r="F786" s="17" t="s">
        <v>186</v>
      </c>
      <c r="G786">
        <v>5911</v>
      </c>
      <c r="H786">
        <v>10</v>
      </c>
      <c r="I786" s="19">
        <v>8180000</v>
      </c>
      <c r="J786" s="15">
        <v>818000</v>
      </c>
      <c r="K786" s="17">
        <v>0</v>
      </c>
      <c r="L786" s="17">
        <v>10</v>
      </c>
      <c r="M786" s="17" t="s">
        <v>151</v>
      </c>
      <c r="N786" s="17" t="s">
        <v>157</v>
      </c>
      <c r="O786" s="17" t="s">
        <v>130</v>
      </c>
      <c r="P786" s="17" t="s">
        <v>785</v>
      </c>
      <c r="Q786" s="17" t="s">
        <v>66</v>
      </c>
      <c r="R786" s="17" t="s">
        <v>132</v>
      </c>
      <c r="S786" s="17">
        <v>5</v>
      </c>
      <c r="T786">
        <v>591105</v>
      </c>
      <c r="U786" t="str">
        <f>IFERROR(VLOOKUP(B786,Listas!$A$21:$B$36,2,FALSE),"")</f>
        <v>08</v>
      </c>
      <c r="V786" s="17">
        <v>1</v>
      </c>
      <c r="W786" t="s">
        <v>786</v>
      </c>
      <c r="X786" s="17"/>
      <c r="Y786" s="20">
        <v>44635</v>
      </c>
      <c r="Z786" s="21">
        <v>21</v>
      </c>
      <c r="AA786" s="14">
        <v>44656</v>
      </c>
      <c r="AB786" s="20">
        <v>44629</v>
      </c>
      <c r="AC786" s="21">
        <v>20</v>
      </c>
      <c r="AD786" s="14">
        <v>44649</v>
      </c>
      <c r="AE786" s="20">
        <v>44651</v>
      </c>
      <c r="AF786" s="21">
        <v>20</v>
      </c>
      <c r="AG786" s="14">
        <v>44671</v>
      </c>
      <c r="AH786" s="20">
        <v>44677</v>
      </c>
      <c r="AI786" s="21">
        <v>10</v>
      </c>
      <c r="AJ786" s="14">
        <v>44687</v>
      </c>
      <c r="AK786" s="21">
        <v>8</v>
      </c>
      <c r="AL786" s="14">
        <v>44932</v>
      </c>
      <c r="AM786" s="14">
        <v>44992</v>
      </c>
      <c r="AN786" s="19"/>
      <c r="AO786" s="19"/>
      <c r="AP786" s="19"/>
      <c r="AQ786" s="19"/>
      <c r="AR786" s="19">
        <v>818000</v>
      </c>
      <c r="AS786" s="19"/>
      <c r="AT786" s="19"/>
      <c r="AU786" s="19">
        <v>7362000</v>
      </c>
      <c r="AV786" s="19"/>
      <c r="AW786" s="19"/>
      <c r="AX786" s="19"/>
      <c r="AY786" s="19"/>
      <c r="AZ786" s="15">
        <f t="shared" si="55"/>
        <v>8180000</v>
      </c>
      <c r="BA786" s="15">
        <f t="shared" si="56"/>
        <v>8180000</v>
      </c>
      <c r="BB786" t="str">
        <f t="shared" si="57"/>
        <v>OK</v>
      </c>
      <c r="BC786">
        <f t="shared" si="58"/>
        <v>2</v>
      </c>
      <c r="BE786" s="17"/>
    </row>
    <row r="787" spans="1:57" hidden="1">
      <c r="A787" s="17"/>
      <c r="B787" s="17" t="s">
        <v>26</v>
      </c>
      <c r="C787" s="17" t="s">
        <v>650</v>
      </c>
      <c r="D787" s="17" t="s">
        <v>784</v>
      </c>
      <c r="E787" s="17" t="s">
        <v>10</v>
      </c>
      <c r="F787" s="17" t="s">
        <v>186</v>
      </c>
      <c r="G787">
        <v>5911</v>
      </c>
      <c r="H787">
        <v>15</v>
      </c>
      <c r="I787" s="19">
        <v>12270000</v>
      </c>
      <c r="J787" s="15">
        <v>818000</v>
      </c>
      <c r="K787" s="17">
        <v>0</v>
      </c>
      <c r="L787" s="17">
        <v>15</v>
      </c>
      <c r="M787" s="17" t="s">
        <v>151</v>
      </c>
      <c r="N787" s="17" t="s">
        <v>157</v>
      </c>
      <c r="O787" s="17" t="s">
        <v>130</v>
      </c>
      <c r="P787" s="17" t="s">
        <v>785</v>
      </c>
      <c r="Q787" s="17" t="s">
        <v>66</v>
      </c>
      <c r="R787" s="17" t="s">
        <v>132</v>
      </c>
      <c r="S787" s="17">
        <v>5</v>
      </c>
      <c r="T787">
        <v>591105</v>
      </c>
      <c r="U787" t="str">
        <f>IFERROR(VLOOKUP(B787,Listas!$A$21:$B$36,2,FALSE),"")</f>
        <v>08</v>
      </c>
      <c r="V787" s="17">
        <v>1</v>
      </c>
      <c r="W787" t="s">
        <v>786</v>
      </c>
      <c r="X787" s="17"/>
      <c r="Y787" s="20">
        <v>44635</v>
      </c>
      <c r="Z787" s="21">
        <v>21</v>
      </c>
      <c r="AA787" s="14">
        <v>44656</v>
      </c>
      <c r="AB787" s="20">
        <v>44629</v>
      </c>
      <c r="AC787" s="21">
        <v>20</v>
      </c>
      <c r="AD787" s="14">
        <v>44649</v>
      </c>
      <c r="AE787" s="20">
        <v>44651</v>
      </c>
      <c r="AF787" s="21">
        <v>20</v>
      </c>
      <c r="AG787" s="14">
        <v>44671</v>
      </c>
      <c r="AH787" s="20">
        <v>44677</v>
      </c>
      <c r="AI787" s="21">
        <v>10</v>
      </c>
      <c r="AJ787" s="14">
        <v>44687</v>
      </c>
      <c r="AK787" s="21">
        <v>8</v>
      </c>
      <c r="AL787" s="14">
        <v>44932</v>
      </c>
      <c r="AM787" s="14">
        <v>44992</v>
      </c>
      <c r="AN787" s="19"/>
      <c r="AO787" s="19"/>
      <c r="AP787" s="19"/>
      <c r="AQ787" s="19"/>
      <c r="AR787" s="19">
        <v>1227000</v>
      </c>
      <c r="AS787" s="19"/>
      <c r="AT787" s="19"/>
      <c r="AU787" s="19">
        <v>11043000</v>
      </c>
      <c r="AV787" s="19"/>
      <c r="AW787" s="19"/>
      <c r="AX787" s="19"/>
      <c r="AY787" s="19"/>
      <c r="AZ787" s="15">
        <f t="shared" si="55"/>
        <v>12270000</v>
      </c>
      <c r="BA787" s="15">
        <f t="shared" si="56"/>
        <v>12270000</v>
      </c>
      <c r="BB787" t="str">
        <f t="shared" si="57"/>
        <v>OK</v>
      </c>
      <c r="BC787">
        <f t="shared" si="58"/>
        <v>2</v>
      </c>
      <c r="BE787" s="17"/>
    </row>
    <row r="788" spans="1:57" hidden="1">
      <c r="A788" s="17"/>
      <c r="B788" s="17" t="s">
        <v>26</v>
      </c>
      <c r="C788" s="17" t="s">
        <v>712</v>
      </c>
      <c r="D788" s="17" t="s">
        <v>784</v>
      </c>
      <c r="E788" s="17" t="s">
        <v>10</v>
      </c>
      <c r="F788" s="17" t="s">
        <v>186</v>
      </c>
      <c r="G788">
        <v>5911</v>
      </c>
      <c r="H788">
        <v>12</v>
      </c>
      <c r="I788" s="19">
        <v>9816000</v>
      </c>
      <c r="J788" s="15">
        <v>818000</v>
      </c>
      <c r="K788" s="17">
        <v>0</v>
      </c>
      <c r="L788" s="17">
        <v>12</v>
      </c>
      <c r="M788" s="17" t="s">
        <v>151</v>
      </c>
      <c r="N788" s="17" t="s">
        <v>157</v>
      </c>
      <c r="O788" s="17" t="s">
        <v>130</v>
      </c>
      <c r="P788" s="17" t="s">
        <v>785</v>
      </c>
      <c r="Q788" s="17" t="s">
        <v>66</v>
      </c>
      <c r="R788" s="17" t="s">
        <v>132</v>
      </c>
      <c r="S788" s="17">
        <v>5</v>
      </c>
      <c r="T788">
        <v>591105</v>
      </c>
      <c r="U788" t="str">
        <f>IFERROR(VLOOKUP(B788,Listas!$A$21:$B$36,2,FALSE),"")</f>
        <v>08</v>
      </c>
      <c r="V788" s="17">
        <v>1</v>
      </c>
      <c r="W788" t="s">
        <v>786</v>
      </c>
      <c r="X788" s="17"/>
      <c r="Y788" s="20">
        <v>44635</v>
      </c>
      <c r="Z788" s="21">
        <v>21</v>
      </c>
      <c r="AA788" s="14">
        <v>44656</v>
      </c>
      <c r="AB788" s="20">
        <v>44629</v>
      </c>
      <c r="AC788" s="21">
        <v>20</v>
      </c>
      <c r="AD788" s="14">
        <v>44649</v>
      </c>
      <c r="AE788" s="20">
        <v>44651</v>
      </c>
      <c r="AF788" s="21">
        <v>20</v>
      </c>
      <c r="AG788" s="14">
        <v>44671</v>
      </c>
      <c r="AH788" s="20">
        <v>44677</v>
      </c>
      <c r="AI788" s="21">
        <v>10</v>
      </c>
      <c r="AJ788" s="14">
        <v>44687</v>
      </c>
      <c r="AK788" s="21">
        <v>8</v>
      </c>
      <c r="AL788" s="14">
        <v>44932</v>
      </c>
      <c r="AM788" s="14">
        <v>44992</v>
      </c>
      <c r="AN788" s="19"/>
      <c r="AO788" s="19"/>
      <c r="AP788" s="19"/>
      <c r="AQ788" s="19"/>
      <c r="AR788" s="19">
        <v>981600</v>
      </c>
      <c r="AS788" s="19"/>
      <c r="AT788" s="19"/>
      <c r="AU788" s="19">
        <v>8834400</v>
      </c>
      <c r="AV788" s="19"/>
      <c r="AW788" s="19"/>
      <c r="AX788" s="19"/>
      <c r="AY788" s="19"/>
      <c r="AZ788" s="15">
        <f t="shared" si="55"/>
        <v>9816000</v>
      </c>
      <c r="BA788" s="15">
        <f t="shared" si="56"/>
        <v>9816000</v>
      </c>
      <c r="BB788" t="str">
        <f t="shared" si="57"/>
        <v>OK</v>
      </c>
      <c r="BC788">
        <f t="shared" si="58"/>
        <v>2</v>
      </c>
      <c r="BE788" s="17"/>
    </row>
    <row r="789" spans="1:57" hidden="1">
      <c r="A789" s="17"/>
      <c r="B789" s="17" t="s">
        <v>26</v>
      </c>
      <c r="C789" s="17" t="s">
        <v>700</v>
      </c>
      <c r="D789" s="17" t="s">
        <v>784</v>
      </c>
      <c r="E789" s="17" t="s">
        <v>10</v>
      </c>
      <c r="F789" s="17" t="s">
        <v>186</v>
      </c>
      <c r="G789">
        <v>5911</v>
      </c>
      <c r="H789">
        <v>15</v>
      </c>
      <c r="I789" s="19">
        <v>12270000</v>
      </c>
      <c r="J789" s="15">
        <v>818000</v>
      </c>
      <c r="K789" s="17">
        <v>0</v>
      </c>
      <c r="L789" s="17">
        <v>15</v>
      </c>
      <c r="M789" s="17" t="s">
        <v>151</v>
      </c>
      <c r="N789" s="17" t="s">
        <v>157</v>
      </c>
      <c r="O789" s="17" t="s">
        <v>130</v>
      </c>
      <c r="P789" s="17" t="s">
        <v>785</v>
      </c>
      <c r="Q789" s="17" t="s">
        <v>66</v>
      </c>
      <c r="R789" s="17" t="s">
        <v>132</v>
      </c>
      <c r="S789" s="17">
        <v>5</v>
      </c>
      <c r="T789">
        <v>591105</v>
      </c>
      <c r="U789" t="str">
        <f>IFERROR(VLOOKUP(B789,Listas!$A$21:$B$36,2,FALSE),"")</f>
        <v>08</v>
      </c>
      <c r="V789" s="17">
        <v>1</v>
      </c>
      <c r="W789" t="s">
        <v>786</v>
      </c>
      <c r="X789" s="17"/>
      <c r="Y789" s="20">
        <v>44635</v>
      </c>
      <c r="Z789" s="21">
        <v>21</v>
      </c>
      <c r="AA789" s="14">
        <v>44656</v>
      </c>
      <c r="AB789" s="20">
        <v>44629</v>
      </c>
      <c r="AC789" s="21">
        <v>20</v>
      </c>
      <c r="AD789" s="14">
        <v>44649</v>
      </c>
      <c r="AE789" s="20">
        <v>44651</v>
      </c>
      <c r="AF789" s="21">
        <v>20</v>
      </c>
      <c r="AG789" s="14">
        <v>44671</v>
      </c>
      <c r="AH789" s="20">
        <v>44677</v>
      </c>
      <c r="AI789" s="21">
        <v>10</v>
      </c>
      <c r="AJ789" s="14">
        <v>44687</v>
      </c>
      <c r="AK789" s="21">
        <v>8</v>
      </c>
      <c r="AL789" s="14">
        <v>44932</v>
      </c>
      <c r="AM789" s="14">
        <v>44992</v>
      </c>
      <c r="AN789" s="19"/>
      <c r="AO789" s="19"/>
      <c r="AP789" s="19"/>
      <c r="AQ789" s="19"/>
      <c r="AR789" s="19">
        <v>1227000</v>
      </c>
      <c r="AS789" s="19"/>
      <c r="AT789" s="19"/>
      <c r="AU789" s="19">
        <v>11043000</v>
      </c>
      <c r="AV789" s="19"/>
      <c r="AW789" s="19"/>
      <c r="AX789" s="19"/>
      <c r="AY789" s="19"/>
      <c r="AZ789" s="15">
        <f t="shared" si="55"/>
        <v>12270000</v>
      </c>
      <c r="BA789" s="15">
        <f t="shared" si="56"/>
        <v>12270000</v>
      </c>
      <c r="BB789" t="str">
        <f t="shared" si="57"/>
        <v>OK</v>
      </c>
      <c r="BC789">
        <f t="shared" si="58"/>
        <v>2</v>
      </c>
      <c r="BE789" s="17"/>
    </row>
    <row r="790" spans="1:57" hidden="1">
      <c r="A790" s="17"/>
      <c r="B790" s="17" t="s">
        <v>26</v>
      </c>
      <c r="C790" s="17" t="s">
        <v>709</v>
      </c>
      <c r="D790" s="17" t="s">
        <v>784</v>
      </c>
      <c r="E790" s="17" t="s">
        <v>10</v>
      </c>
      <c r="F790" s="17" t="s">
        <v>186</v>
      </c>
      <c r="G790">
        <v>5911</v>
      </c>
      <c r="H790">
        <v>10</v>
      </c>
      <c r="I790" s="19">
        <v>8180000</v>
      </c>
      <c r="J790" s="15">
        <v>818000</v>
      </c>
      <c r="K790" s="17">
        <v>0</v>
      </c>
      <c r="L790" s="17">
        <v>10</v>
      </c>
      <c r="M790" s="17" t="s">
        <v>151</v>
      </c>
      <c r="N790" s="17" t="s">
        <v>157</v>
      </c>
      <c r="O790" s="17" t="s">
        <v>130</v>
      </c>
      <c r="P790" s="17" t="s">
        <v>785</v>
      </c>
      <c r="Q790" s="17" t="s">
        <v>66</v>
      </c>
      <c r="R790" s="17" t="s">
        <v>132</v>
      </c>
      <c r="S790" s="17">
        <v>5</v>
      </c>
      <c r="T790">
        <v>591105</v>
      </c>
      <c r="U790" t="str">
        <f>IFERROR(VLOOKUP(B790,Listas!$A$21:$B$36,2,FALSE),"")</f>
        <v>08</v>
      </c>
      <c r="V790" s="17">
        <v>1</v>
      </c>
      <c r="W790" t="s">
        <v>786</v>
      </c>
      <c r="X790" s="17"/>
      <c r="Y790" s="20">
        <v>44635</v>
      </c>
      <c r="Z790" s="21">
        <v>21</v>
      </c>
      <c r="AA790" s="14">
        <v>44656</v>
      </c>
      <c r="AB790" s="20">
        <v>44629</v>
      </c>
      <c r="AC790" s="21">
        <v>20</v>
      </c>
      <c r="AD790" s="14">
        <v>44649</v>
      </c>
      <c r="AE790" s="20">
        <v>44651</v>
      </c>
      <c r="AF790" s="21">
        <v>20</v>
      </c>
      <c r="AG790" s="14">
        <v>44671</v>
      </c>
      <c r="AH790" s="20">
        <v>44677</v>
      </c>
      <c r="AI790" s="21">
        <v>10</v>
      </c>
      <c r="AJ790" s="14">
        <v>44687</v>
      </c>
      <c r="AK790" s="21">
        <v>8</v>
      </c>
      <c r="AL790" s="14">
        <v>44932</v>
      </c>
      <c r="AM790" s="14">
        <v>44992</v>
      </c>
      <c r="AN790" s="19"/>
      <c r="AO790" s="19"/>
      <c r="AP790" s="19"/>
      <c r="AQ790" s="19"/>
      <c r="AR790" s="19">
        <v>818000</v>
      </c>
      <c r="AS790" s="19"/>
      <c r="AT790" s="19"/>
      <c r="AU790" s="19">
        <v>7362000</v>
      </c>
      <c r="AV790" s="19"/>
      <c r="AW790" s="19"/>
      <c r="AX790" s="19"/>
      <c r="AY790" s="19"/>
      <c r="AZ790" s="15">
        <f t="shared" si="55"/>
        <v>8180000</v>
      </c>
      <c r="BA790" s="15">
        <f t="shared" si="56"/>
        <v>8180000</v>
      </c>
      <c r="BB790" t="str">
        <f t="shared" si="57"/>
        <v>OK</v>
      </c>
      <c r="BC790">
        <f t="shared" si="58"/>
        <v>2</v>
      </c>
      <c r="BE790" s="17"/>
    </row>
    <row r="791" spans="1:57" hidden="1">
      <c r="A791" s="17"/>
      <c r="B791" s="17" t="s">
        <v>26</v>
      </c>
      <c r="C791" s="17" t="s">
        <v>655</v>
      </c>
      <c r="D791" s="17" t="s">
        <v>787</v>
      </c>
      <c r="E791" s="17" t="s">
        <v>10</v>
      </c>
      <c r="F791" s="17" t="s">
        <v>186</v>
      </c>
      <c r="G791">
        <v>5911</v>
      </c>
      <c r="H791">
        <v>8</v>
      </c>
      <c r="I791" s="19">
        <v>6544000</v>
      </c>
      <c r="J791" s="15">
        <v>818000</v>
      </c>
      <c r="K791" s="17">
        <v>0</v>
      </c>
      <c r="L791" s="17">
        <v>8</v>
      </c>
      <c r="M791" s="17" t="s">
        <v>151</v>
      </c>
      <c r="N791" s="17" t="s">
        <v>157</v>
      </c>
      <c r="O791" s="17" t="s">
        <v>130</v>
      </c>
      <c r="P791" s="17" t="s">
        <v>785</v>
      </c>
      <c r="Q791" s="17" t="s">
        <v>66</v>
      </c>
      <c r="R791" s="17" t="s">
        <v>132</v>
      </c>
      <c r="S791" s="17">
        <v>5</v>
      </c>
      <c r="T791">
        <v>591105</v>
      </c>
      <c r="U791" t="str">
        <f>IFERROR(VLOOKUP(B791,Listas!$A$21:$B$36,2,FALSE),"")</f>
        <v>08</v>
      </c>
      <c r="V791" s="17">
        <v>2</v>
      </c>
      <c r="W791" t="s">
        <v>788</v>
      </c>
      <c r="X791" s="17"/>
      <c r="Y791" s="20">
        <v>44635</v>
      </c>
      <c r="Z791" s="21">
        <v>21</v>
      </c>
      <c r="AA791" s="14">
        <v>44656</v>
      </c>
      <c r="AB791" s="20">
        <v>44629</v>
      </c>
      <c r="AC791" s="21">
        <v>20</v>
      </c>
      <c r="AD791" s="14">
        <v>44649</v>
      </c>
      <c r="AE791" s="20">
        <v>44651</v>
      </c>
      <c r="AF791" s="21">
        <v>20</v>
      </c>
      <c r="AG791" s="14">
        <v>44671</v>
      </c>
      <c r="AH791" s="20">
        <v>44677</v>
      </c>
      <c r="AI791" s="21">
        <v>10</v>
      </c>
      <c r="AJ791" s="14">
        <v>44687</v>
      </c>
      <c r="AK791" s="21">
        <v>8</v>
      </c>
      <c r="AL791" s="14">
        <v>44932</v>
      </c>
      <c r="AM791" s="14">
        <v>44992</v>
      </c>
      <c r="AN791" s="19"/>
      <c r="AO791" s="19"/>
      <c r="AP791" s="19"/>
      <c r="AQ791" s="19"/>
      <c r="AR791" s="19">
        <v>654400</v>
      </c>
      <c r="AS791" s="19"/>
      <c r="AT791" s="19"/>
      <c r="AU791" s="19">
        <v>5889600</v>
      </c>
      <c r="AV791" s="19"/>
      <c r="AW791" s="19"/>
      <c r="AX791" s="19"/>
      <c r="AY791" s="19"/>
      <c r="AZ791" s="15">
        <f t="shared" si="55"/>
        <v>6544000</v>
      </c>
      <c r="BA791" s="15">
        <f t="shared" si="56"/>
        <v>6544000</v>
      </c>
      <c r="BB791" t="str">
        <f t="shared" si="57"/>
        <v>OK</v>
      </c>
      <c r="BC791">
        <f t="shared" si="58"/>
        <v>2</v>
      </c>
      <c r="BE791" s="17"/>
    </row>
    <row r="792" spans="1:57" hidden="1">
      <c r="A792" s="17"/>
      <c r="B792" s="17" t="s">
        <v>26</v>
      </c>
      <c r="C792" s="17" t="s">
        <v>701</v>
      </c>
      <c r="D792" s="17" t="s">
        <v>787</v>
      </c>
      <c r="E792" s="17" t="s">
        <v>10</v>
      </c>
      <c r="F792" s="17" t="s">
        <v>186</v>
      </c>
      <c r="G792">
        <v>5911</v>
      </c>
      <c r="H792">
        <v>15</v>
      </c>
      <c r="I792" s="19">
        <v>12270000</v>
      </c>
      <c r="J792" s="15">
        <v>818000</v>
      </c>
      <c r="K792" s="17">
        <v>0</v>
      </c>
      <c r="L792" s="17">
        <v>15</v>
      </c>
      <c r="M792" s="17" t="s">
        <v>151</v>
      </c>
      <c r="N792" s="17" t="s">
        <v>157</v>
      </c>
      <c r="O792" s="17" t="s">
        <v>130</v>
      </c>
      <c r="P792" s="17" t="s">
        <v>785</v>
      </c>
      <c r="Q792" s="17" t="s">
        <v>66</v>
      </c>
      <c r="R792" s="17" t="s">
        <v>132</v>
      </c>
      <c r="S792" s="17">
        <v>5</v>
      </c>
      <c r="T792">
        <v>591105</v>
      </c>
      <c r="U792" t="str">
        <f>IFERROR(VLOOKUP(B792,Listas!$A$21:$B$36,2,FALSE),"")</f>
        <v>08</v>
      </c>
      <c r="V792" s="17">
        <v>2</v>
      </c>
      <c r="W792" t="s">
        <v>788</v>
      </c>
      <c r="X792" s="17"/>
      <c r="Y792" s="20">
        <v>44635</v>
      </c>
      <c r="Z792" s="21">
        <v>21</v>
      </c>
      <c r="AA792" s="14">
        <v>44656</v>
      </c>
      <c r="AB792" s="20">
        <v>44629</v>
      </c>
      <c r="AC792" s="21">
        <v>20</v>
      </c>
      <c r="AD792" s="14">
        <v>44649</v>
      </c>
      <c r="AE792" s="20">
        <v>44651</v>
      </c>
      <c r="AF792" s="21">
        <v>20</v>
      </c>
      <c r="AG792" s="14">
        <v>44671</v>
      </c>
      <c r="AH792" s="20">
        <v>44677</v>
      </c>
      <c r="AI792" s="21">
        <v>10</v>
      </c>
      <c r="AJ792" s="14">
        <v>44687</v>
      </c>
      <c r="AK792" s="21">
        <v>8</v>
      </c>
      <c r="AL792" s="14">
        <v>44932</v>
      </c>
      <c r="AM792" s="14">
        <v>44992</v>
      </c>
      <c r="AN792" s="19"/>
      <c r="AO792" s="19"/>
      <c r="AP792" s="19"/>
      <c r="AQ792" s="19"/>
      <c r="AR792" s="19">
        <v>1227000</v>
      </c>
      <c r="AS792" s="19"/>
      <c r="AT792" s="19"/>
      <c r="AU792" s="19">
        <v>11043000</v>
      </c>
      <c r="AV792" s="19"/>
      <c r="AW792" s="19"/>
      <c r="AX792" s="19"/>
      <c r="AY792" s="19"/>
      <c r="AZ792" s="15">
        <f t="shared" si="55"/>
        <v>12270000</v>
      </c>
      <c r="BA792" s="15">
        <f t="shared" si="56"/>
        <v>12270000</v>
      </c>
      <c r="BB792" t="str">
        <f t="shared" si="57"/>
        <v>OK</v>
      </c>
      <c r="BC792">
        <f t="shared" si="58"/>
        <v>2</v>
      </c>
      <c r="BE792" s="17"/>
    </row>
    <row r="793" spans="1:57" hidden="1">
      <c r="A793" s="17"/>
      <c r="B793" s="17" t="s">
        <v>26</v>
      </c>
      <c r="C793" s="17" t="s">
        <v>705</v>
      </c>
      <c r="D793" s="17" t="s">
        <v>787</v>
      </c>
      <c r="E793" s="17" t="s">
        <v>10</v>
      </c>
      <c r="F793" s="17" t="s">
        <v>186</v>
      </c>
      <c r="G793">
        <v>5911</v>
      </c>
      <c r="H793">
        <v>11</v>
      </c>
      <c r="I793" s="19">
        <v>8998000</v>
      </c>
      <c r="J793" s="15">
        <v>818000</v>
      </c>
      <c r="K793" s="17">
        <v>0</v>
      </c>
      <c r="L793" s="17">
        <v>11</v>
      </c>
      <c r="M793" s="17" t="s">
        <v>151</v>
      </c>
      <c r="N793" s="17" t="s">
        <v>157</v>
      </c>
      <c r="O793" s="17" t="s">
        <v>130</v>
      </c>
      <c r="P793" s="17" t="s">
        <v>785</v>
      </c>
      <c r="Q793" s="17" t="s">
        <v>66</v>
      </c>
      <c r="R793" s="17" t="s">
        <v>132</v>
      </c>
      <c r="S793" s="17">
        <v>5</v>
      </c>
      <c r="T793">
        <v>591105</v>
      </c>
      <c r="U793" t="str">
        <f>IFERROR(VLOOKUP(B793,Listas!$A$21:$B$36,2,FALSE),"")</f>
        <v>08</v>
      </c>
      <c r="V793" s="17">
        <v>2</v>
      </c>
      <c r="W793" t="s">
        <v>788</v>
      </c>
      <c r="X793" s="17"/>
      <c r="Y793" s="20">
        <v>44635</v>
      </c>
      <c r="Z793" s="21">
        <v>21</v>
      </c>
      <c r="AA793" s="14">
        <v>44656</v>
      </c>
      <c r="AB793" s="20">
        <v>44629</v>
      </c>
      <c r="AC793" s="21">
        <v>20</v>
      </c>
      <c r="AD793" s="14">
        <v>44649</v>
      </c>
      <c r="AE793" s="20">
        <v>44651</v>
      </c>
      <c r="AF793" s="21">
        <v>20</v>
      </c>
      <c r="AG793" s="14">
        <v>44671</v>
      </c>
      <c r="AH793" s="20">
        <v>44677</v>
      </c>
      <c r="AI793" s="21">
        <v>10</v>
      </c>
      <c r="AJ793" s="14">
        <v>44687</v>
      </c>
      <c r="AK793" s="21">
        <v>8</v>
      </c>
      <c r="AL793" s="14">
        <v>44932</v>
      </c>
      <c r="AM793" s="14">
        <v>44992</v>
      </c>
      <c r="AN793" s="19"/>
      <c r="AO793" s="19"/>
      <c r="AP793" s="19"/>
      <c r="AQ793" s="19"/>
      <c r="AR793" s="19">
        <v>899800</v>
      </c>
      <c r="AS793" s="19"/>
      <c r="AT793" s="19"/>
      <c r="AU793" s="19">
        <v>8098200</v>
      </c>
      <c r="AV793" s="19"/>
      <c r="AW793" s="19"/>
      <c r="AX793" s="19"/>
      <c r="AY793" s="19"/>
      <c r="AZ793" s="15">
        <f t="shared" si="55"/>
        <v>8998000</v>
      </c>
      <c r="BA793" s="15">
        <f t="shared" si="56"/>
        <v>8998000</v>
      </c>
      <c r="BB793" t="str">
        <f t="shared" si="57"/>
        <v>OK</v>
      </c>
      <c r="BC793">
        <f t="shared" si="58"/>
        <v>2</v>
      </c>
      <c r="BE793" s="17"/>
    </row>
    <row r="794" spans="1:57" hidden="1">
      <c r="A794" s="17"/>
      <c r="B794" s="17" t="s">
        <v>26</v>
      </c>
      <c r="C794" s="17" t="s">
        <v>706</v>
      </c>
      <c r="D794" s="17" t="s">
        <v>787</v>
      </c>
      <c r="E794" s="17" t="s">
        <v>10</v>
      </c>
      <c r="F794" s="17" t="s">
        <v>186</v>
      </c>
      <c r="G794">
        <v>5911</v>
      </c>
      <c r="H794">
        <v>8</v>
      </c>
      <c r="I794" s="19">
        <v>6544000</v>
      </c>
      <c r="J794" s="15">
        <v>818000</v>
      </c>
      <c r="K794" s="17">
        <v>0</v>
      </c>
      <c r="L794" s="17">
        <v>8</v>
      </c>
      <c r="M794" s="17" t="s">
        <v>151</v>
      </c>
      <c r="N794" s="17" t="s">
        <v>157</v>
      </c>
      <c r="O794" s="17" t="s">
        <v>130</v>
      </c>
      <c r="P794" s="17" t="s">
        <v>785</v>
      </c>
      <c r="Q794" s="17" t="s">
        <v>66</v>
      </c>
      <c r="R794" s="17" t="s">
        <v>132</v>
      </c>
      <c r="S794" s="17">
        <v>5</v>
      </c>
      <c r="T794">
        <v>591105</v>
      </c>
      <c r="U794" t="str">
        <f>IFERROR(VLOOKUP(B794,Listas!$A$21:$B$36,2,FALSE),"")</f>
        <v>08</v>
      </c>
      <c r="V794" s="17">
        <v>2</v>
      </c>
      <c r="W794" t="s">
        <v>788</v>
      </c>
      <c r="X794" s="17"/>
      <c r="Y794" s="20">
        <v>44635</v>
      </c>
      <c r="Z794" s="21">
        <v>21</v>
      </c>
      <c r="AA794" s="14">
        <v>44656</v>
      </c>
      <c r="AB794" s="20">
        <v>44629</v>
      </c>
      <c r="AC794" s="21">
        <v>20</v>
      </c>
      <c r="AD794" s="14">
        <v>44649</v>
      </c>
      <c r="AE794" s="20">
        <v>44651</v>
      </c>
      <c r="AF794" s="21">
        <v>20</v>
      </c>
      <c r="AG794" s="14">
        <v>44671</v>
      </c>
      <c r="AH794" s="20">
        <v>44677</v>
      </c>
      <c r="AI794" s="21">
        <v>10</v>
      </c>
      <c r="AJ794" s="14">
        <v>44687</v>
      </c>
      <c r="AK794" s="21">
        <v>8</v>
      </c>
      <c r="AL794" s="14">
        <v>44932</v>
      </c>
      <c r="AM794" s="14">
        <v>44992</v>
      </c>
      <c r="AN794" s="19"/>
      <c r="AO794" s="19"/>
      <c r="AP794" s="19"/>
      <c r="AQ794" s="19"/>
      <c r="AR794" s="19">
        <v>654400</v>
      </c>
      <c r="AS794" s="19"/>
      <c r="AT794" s="19"/>
      <c r="AU794" s="19">
        <v>5889600</v>
      </c>
      <c r="AV794" s="19"/>
      <c r="AW794" s="19"/>
      <c r="AX794" s="19"/>
      <c r="AY794" s="19"/>
      <c r="AZ794" s="15">
        <f t="shared" si="55"/>
        <v>6544000</v>
      </c>
      <c r="BA794" s="15">
        <f t="shared" si="56"/>
        <v>6544000</v>
      </c>
      <c r="BB794" t="str">
        <f t="shared" si="57"/>
        <v>OK</v>
      </c>
      <c r="BC794">
        <f t="shared" si="58"/>
        <v>2</v>
      </c>
      <c r="BE794" s="17"/>
    </row>
    <row r="795" spans="1:57" hidden="1">
      <c r="A795" s="17"/>
      <c r="B795" s="17" t="s">
        <v>26</v>
      </c>
      <c r="C795" s="17" t="s">
        <v>708</v>
      </c>
      <c r="D795" s="17" t="s">
        <v>787</v>
      </c>
      <c r="E795" s="17" t="s">
        <v>10</v>
      </c>
      <c r="F795" s="17" t="s">
        <v>186</v>
      </c>
      <c r="G795">
        <v>5911</v>
      </c>
      <c r="H795">
        <v>8</v>
      </c>
      <c r="I795" s="19">
        <v>6544000</v>
      </c>
      <c r="J795" s="15">
        <v>818000</v>
      </c>
      <c r="K795" s="17">
        <v>0</v>
      </c>
      <c r="L795" s="17">
        <v>8</v>
      </c>
      <c r="M795" s="17" t="s">
        <v>151</v>
      </c>
      <c r="N795" s="17" t="s">
        <v>157</v>
      </c>
      <c r="O795" s="17" t="s">
        <v>130</v>
      </c>
      <c r="P795" s="17" t="s">
        <v>785</v>
      </c>
      <c r="Q795" s="17" t="s">
        <v>66</v>
      </c>
      <c r="R795" s="17" t="s">
        <v>132</v>
      </c>
      <c r="S795" s="17">
        <v>5</v>
      </c>
      <c r="T795">
        <v>591105</v>
      </c>
      <c r="U795" t="str">
        <f>IFERROR(VLOOKUP(B795,Listas!$A$21:$B$36,2,FALSE),"")</f>
        <v>08</v>
      </c>
      <c r="V795" s="17">
        <v>2</v>
      </c>
      <c r="W795" t="s">
        <v>788</v>
      </c>
      <c r="X795" s="17"/>
      <c r="Y795" s="20">
        <v>44635</v>
      </c>
      <c r="Z795" s="21">
        <v>21</v>
      </c>
      <c r="AA795" s="14">
        <v>44656</v>
      </c>
      <c r="AB795" s="20">
        <v>44629</v>
      </c>
      <c r="AC795" s="21">
        <v>20</v>
      </c>
      <c r="AD795" s="14">
        <v>44649</v>
      </c>
      <c r="AE795" s="20">
        <v>44651</v>
      </c>
      <c r="AF795" s="21">
        <v>20</v>
      </c>
      <c r="AG795" s="14">
        <v>44671</v>
      </c>
      <c r="AH795" s="20">
        <v>44677</v>
      </c>
      <c r="AI795" s="21">
        <v>10</v>
      </c>
      <c r="AJ795" s="14">
        <v>44687</v>
      </c>
      <c r="AK795" s="21">
        <v>8</v>
      </c>
      <c r="AL795" s="14">
        <v>44932</v>
      </c>
      <c r="AM795" s="14">
        <v>44992</v>
      </c>
      <c r="AN795" s="19"/>
      <c r="AO795" s="19"/>
      <c r="AP795" s="19"/>
      <c r="AQ795" s="19"/>
      <c r="AR795" s="19">
        <v>654400</v>
      </c>
      <c r="AS795" s="19"/>
      <c r="AT795" s="19"/>
      <c r="AU795" s="19">
        <v>5889600</v>
      </c>
      <c r="AV795" s="19"/>
      <c r="AW795" s="19"/>
      <c r="AX795" s="19"/>
      <c r="AY795" s="19"/>
      <c r="AZ795" s="15">
        <f t="shared" si="55"/>
        <v>6544000</v>
      </c>
      <c r="BA795" s="15">
        <f t="shared" si="56"/>
        <v>6544000</v>
      </c>
      <c r="BB795" t="str">
        <f t="shared" si="57"/>
        <v>OK</v>
      </c>
      <c r="BC795">
        <f t="shared" si="58"/>
        <v>2</v>
      </c>
      <c r="BE795" s="17"/>
    </row>
    <row r="796" spans="1:57" hidden="1">
      <c r="A796" s="17"/>
      <c r="B796" s="17" t="s">
        <v>26</v>
      </c>
      <c r="C796" s="17" t="s">
        <v>710</v>
      </c>
      <c r="D796" s="17" t="s">
        <v>787</v>
      </c>
      <c r="E796" s="17" t="s">
        <v>10</v>
      </c>
      <c r="F796" s="17" t="s">
        <v>186</v>
      </c>
      <c r="G796">
        <v>5911</v>
      </c>
      <c r="H796">
        <v>10</v>
      </c>
      <c r="I796" s="19">
        <v>8180000</v>
      </c>
      <c r="J796" s="15">
        <v>818000</v>
      </c>
      <c r="K796" s="17">
        <v>0</v>
      </c>
      <c r="L796" s="17">
        <v>10</v>
      </c>
      <c r="M796" s="17" t="s">
        <v>151</v>
      </c>
      <c r="N796" s="17" t="s">
        <v>157</v>
      </c>
      <c r="O796" s="17" t="s">
        <v>130</v>
      </c>
      <c r="P796" s="17" t="s">
        <v>785</v>
      </c>
      <c r="Q796" s="17" t="s">
        <v>66</v>
      </c>
      <c r="R796" s="17" t="s">
        <v>132</v>
      </c>
      <c r="S796" s="17">
        <v>5</v>
      </c>
      <c r="T796">
        <v>591105</v>
      </c>
      <c r="U796" t="str">
        <f>IFERROR(VLOOKUP(B796,Listas!$A$21:$B$36,2,FALSE),"")</f>
        <v>08</v>
      </c>
      <c r="V796" s="17">
        <v>2</v>
      </c>
      <c r="W796" t="s">
        <v>788</v>
      </c>
      <c r="X796" s="17"/>
      <c r="Y796" s="20">
        <v>44635</v>
      </c>
      <c r="Z796" s="21">
        <v>21</v>
      </c>
      <c r="AA796" s="14">
        <v>44656</v>
      </c>
      <c r="AB796" s="20">
        <v>44629</v>
      </c>
      <c r="AC796" s="21">
        <v>20</v>
      </c>
      <c r="AD796" s="14">
        <v>44649</v>
      </c>
      <c r="AE796" s="20">
        <v>44651</v>
      </c>
      <c r="AF796" s="21">
        <v>20</v>
      </c>
      <c r="AG796" s="14">
        <v>44671</v>
      </c>
      <c r="AH796" s="20">
        <v>44677</v>
      </c>
      <c r="AI796" s="21">
        <v>10</v>
      </c>
      <c r="AJ796" s="14">
        <v>44687</v>
      </c>
      <c r="AK796" s="21">
        <v>8</v>
      </c>
      <c r="AL796" s="14">
        <v>44932</v>
      </c>
      <c r="AM796" s="14">
        <v>44992</v>
      </c>
      <c r="AN796" s="19"/>
      <c r="AO796" s="19"/>
      <c r="AP796" s="19"/>
      <c r="AQ796" s="19"/>
      <c r="AR796" s="19">
        <v>818000</v>
      </c>
      <c r="AS796" s="19"/>
      <c r="AT796" s="19"/>
      <c r="AU796" s="19">
        <v>7362000</v>
      </c>
      <c r="AV796" s="19"/>
      <c r="AW796" s="19"/>
      <c r="AX796" s="19"/>
      <c r="AY796" s="19"/>
      <c r="AZ796" s="15">
        <f t="shared" si="55"/>
        <v>8180000</v>
      </c>
      <c r="BA796" s="15">
        <f t="shared" si="56"/>
        <v>8180000</v>
      </c>
      <c r="BB796" t="str">
        <f t="shared" si="57"/>
        <v>OK</v>
      </c>
      <c r="BC796">
        <f t="shared" si="58"/>
        <v>2</v>
      </c>
      <c r="BE796" s="17"/>
    </row>
    <row r="797" spans="1:57" hidden="1">
      <c r="A797" s="17"/>
      <c r="B797" s="17" t="s">
        <v>26</v>
      </c>
      <c r="C797" s="17" t="s">
        <v>651</v>
      </c>
      <c r="D797" s="17" t="s">
        <v>787</v>
      </c>
      <c r="E797" s="17" t="s">
        <v>10</v>
      </c>
      <c r="F797" s="17" t="s">
        <v>186</v>
      </c>
      <c r="G797">
        <v>5911</v>
      </c>
      <c r="H797">
        <v>8</v>
      </c>
      <c r="I797" s="19">
        <v>6544000</v>
      </c>
      <c r="J797" s="15">
        <v>818000</v>
      </c>
      <c r="K797" s="17">
        <v>0</v>
      </c>
      <c r="L797" s="17">
        <v>8</v>
      </c>
      <c r="M797" s="17" t="s">
        <v>151</v>
      </c>
      <c r="N797" s="17" t="s">
        <v>157</v>
      </c>
      <c r="O797" s="17" t="s">
        <v>130</v>
      </c>
      <c r="P797" s="17" t="s">
        <v>785</v>
      </c>
      <c r="Q797" s="17" t="s">
        <v>66</v>
      </c>
      <c r="R797" s="17" t="s">
        <v>132</v>
      </c>
      <c r="S797" s="17">
        <v>5</v>
      </c>
      <c r="T797">
        <v>591105</v>
      </c>
      <c r="U797" t="str">
        <f>IFERROR(VLOOKUP(B797,Listas!$A$21:$B$36,2,FALSE),"")</f>
        <v>08</v>
      </c>
      <c r="V797" s="17">
        <v>2</v>
      </c>
      <c r="W797" t="s">
        <v>788</v>
      </c>
      <c r="X797" s="17"/>
      <c r="Y797" s="20">
        <v>44635</v>
      </c>
      <c r="Z797" s="21">
        <v>21</v>
      </c>
      <c r="AA797" s="14">
        <v>44656</v>
      </c>
      <c r="AB797" s="20">
        <v>44629</v>
      </c>
      <c r="AC797" s="21">
        <v>20</v>
      </c>
      <c r="AD797" s="14">
        <v>44649</v>
      </c>
      <c r="AE797" s="20">
        <v>44651</v>
      </c>
      <c r="AF797" s="21">
        <v>20</v>
      </c>
      <c r="AG797" s="14">
        <v>44671</v>
      </c>
      <c r="AH797" s="20">
        <v>44677</v>
      </c>
      <c r="AI797" s="21">
        <v>10</v>
      </c>
      <c r="AJ797" s="14">
        <v>44687</v>
      </c>
      <c r="AK797" s="21">
        <v>8</v>
      </c>
      <c r="AL797" s="14">
        <v>44932</v>
      </c>
      <c r="AM797" s="14">
        <v>44992</v>
      </c>
      <c r="AN797" s="19"/>
      <c r="AO797" s="19"/>
      <c r="AP797" s="19"/>
      <c r="AQ797" s="19"/>
      <c r="AR797" s="19">
        <v>654400</v>
      </c>
      <c r="AS797" s="19"/>
      <c r="AT797" s="19"/>
      <c r="AU797" s="19">
        <v>5889600</v>
      </c>
      <c r="AV797" s="19"/>
      <c r="AW797" s="19"/>
      <c r="AX797" s="19"/>
      <c r="AY797" s="19"/>
      <c r="AZ797" s="15">
        <f t="shared" si="55"/>
        <v>6544000</v>
      </c>
      <c r="BA797" s="15">
        <f t="shared" si="56"/>
        <v>6544000</v>
      </c>
      <c r="BB797" t="str">
        <f t="shared" si="57"/>
        <v>OK</v>
      </c>
      <c r="BC797">
        <f t="shared" si="58"/>
        <v>2</v>
      </c>
      <c r="BE797" s="17"/>
    </row>
    <row r="798" spans="1:57" hidden="1">
      <c r="A798" s="17"/>
      <c r="B798" s="17" t="s">
        <v>26</v>
      </c>
      <c r="C798" s="17" t="s">
        <v>711</v>
      </c>
      <c r="D798" s="17" t="s">
        <v>787</v>
      </c>
      <c r="E798" s="17" t="s">
        <v>10</v>
      </c>
      <c r="F798" s="17" t="s">
        <v>186</v>
      </c>
      <c r="G798">
        <v>5911</v>
      </c>
      <c r="H798">
        <v>12</v>
      </c>
      <c r="I798" s="19">
        <v>9816000</v>
      </c>
      <c r="J798" s="15">
        <v>818000</v>
      </c>
      <c r="K798" s="17">
        <v>0</v>
      </c>
      <c r="L798" s="17">
        <v>12</v>
      </c>
      <c r="M798" s="17" t="s">
        <v>151</v>
      </c>
      <c r="N798" s="17" t="s">
        <v>157</v>
      </c>
      <c r="O798" s="17" t="s">
        <v>130</v>
      </c>
      <c r="P798" s="17" t="s">
        <v>785</v>
      </c>
      <c r="Q798" s="17" t="s">
        <v>66</v>
      </c>
      <c r="R798" s="17" t="s">
        <v>132</v>
      </c>
      <c r="S798" s="17">
        <v>5</v>
      </c>
      <c r="T798">
        <v>591105</v>
      </c>
      <c r="U798" t="str">
        <f>IFERROR(VLOOKUP(B798,Listas!$A$21:$B$36,2,FALSE),"")</f>
        <v>08</v>
      </c>
      <c r="V798" s="17">
        <v>2</v>
      </c>
      <c r="W798" t="s">
        <v>788</v>
      </c>
      <c r="X798" s="17"/>
      <c r="Y798" s="20">
        <v>44635</v>
      </c>
      <c r="Z798" s="21">
        <v>21</v>
      </c>
      <c r="AA798" s="14">
        <v>44656</v>
      </c>
      <c r="AB798" s="20">
        <v>44629</v>
      </c>
      <c r="AC798" s="21">
        <v>20</v>
      </c>
      <c r="AD798" s="14">
        <v>44649</v>
      </c>
      <c r="AE798" s="20">
        <v>44651</v>
      </c>
      <c r="AF798" s="21">
        <v>20</v>
      </c>
      <c r="AG798" s="14">
        <v>44671</v>
      </c>
      <c r="AH798" s="20">
        <v>44677</v>
      </c>
      <c r="AI798" s="21">
        <v>10</v>
      </c>
      <c r="AJ798" s="14">
        <v>44687</v>
      </c>
      <c r="AK798" s="21">
        <v>8</v>
      </c>
      <c r="AL798" s="14">
        <v>44932</v>
      </c>
      <c r="AM798" s="14">
        <v>44992</v>
      </c>
      <c r="AN798" s="19"/>
      <c r="AO798" s="19"/>
      <c r="AP798" s="19"/>
      <c r="AQ798" s="19"/>
      <c r="AR798" s="19">
        <v>981600</v>
      </c>
      <c r="AS798" s="19"/>
      <c r="AT798" s="19"/>
      <c r="AU798" s="19">
        <v>8834400</v>
      </c>
      <c r="AV798" s="19"/>
      <c r="AW798" s="19"/>
      <c r="AX798" s="19"/>
      <c r="AY798" s="19"/>
      <c r="AZ798" s="15">
        <f t="shared" si="55"/>
        <v>9816000</v>
      </c>
      <c r="BA798" s="15">
        <f t="shared" si="56"/>
        <v>9816000</v>
      </c>
      <c r="BB798" t="str">
        <f t="shared" si="57"/>
        <v>OK</v>
      </c>
      <c r="BC798">
        <f t="shared" si="58"/>
        <v>2</v>
      </c>
      <c r="BE798" s="17"/>
    </row>
    <row r="799" spans="1:57" hidden="1">
      <c r="A799" s="17"/>
      <c r="B799" s="17" t="s">
        <v>26</v>
      </c>
      <c r="C799" s="17" t="s">
        <v>690</v>
      </c>
      <c r="D799" s="17" t="s">
        <v>789</v>
      </c>
      <c r="E799" s="17" t="s">
        <v>10</v>
      </c>
      <c r="F799" s="17" t="s">
        <v>186</v>
      </c>
      <c r="G799">
        <v>5911</v>
      </c>
      <c r="H799">
        <v>10</v>
      </c>
      <c r="I799" s="19">
        <v>8180000</v>
      </c>
      <c r="J799" s="15">
        <v>818000</v>
      </c>
      <c r="K799" s="17">
        <v>0</v>
      </c>
      <c r="L799" s="17">
        <v>10</v>
      </c>
      <c r="M799" s="17" t="s">
        <v>151</v>
      </c>
      <c r="N799" s="17" t="s">
        <v>157</v>
      </c>
      <c r="O799" s="17" t="s">
        <v>130</v>
      </c>
      <c r="P799" s="17" t="s">
        <v>785</v>
      </c>
      <c r="Q799" s="17" t="s">
        <v>66</v>
      </c>
      <c r="R799" s="17" t="s">
        <v>132</v>
      </c>
      <c r="S799" s="17">
        <v>5</v>
      </c>
      <c r="T799">
        <v>591105</v>
      </c>
      <c r="U799" t="str">
        <f>IFERROR(VLOOKUP(B799,Listas!$A$21:$B$36,2,FALSE),"")</f>
        <v>08</v>
      </c>
      <c r="V799" s="17">
        <v>3</v>
      </c>
      <c r="W799" t="s">
        <v>790</v>
      </c>
      <c r="X799" s="17"/>
      <c r="Y799" s="20">
        <v>44635</v>
      </c>
      <c r="Z799" s="21">
        <v>21</v>
      </c>
      <c r="AA799" s="14">
        <v>44656</v>
      </c>
      <c r="AB799" s="20">
        <v>44629</v>
      </c>
      <c r="AC799" s="21">
        <v>20</v>
      </c>
      <c r="AD799" s="14">
        <v>44649</v>
      </c>
      <c r="AE799" s="20">
        <v>44651</v>
      </c>
      <c r="AF799" s="21">
        <v>20</v>
      </c>
      <c r="AG799" s="14">
        <v>44671</v>
      </c>
      <c r="AH799" s="20">
        <v>44677</v>
      </c>
      <c r="AI799" s="21">
        <v>10</v>
      </c>
      <c r="AJ799" s="14">
        <v>44687</v>
      </c>
      <c r="AK799" s="21">
        <v>8</v>
      </c>
      <c r="AL799" s="14">
        <v>44932</v>
      </c>
      <c r="AM799" s="14">
        <v>44992</v>
      </c>
      <c r="AN799" s="19"/>
      <c r="AO799" s="19"/>
      <c r="AP799" s="19"/>
      <c r="AQ799" s="19"/>
      <c r="AR799" s="19">
        <v>818000</v>
      </c>
      <c r="AS799" s="19"/>
      <c r="AT799" s="19"/>
      <c r="AU799" s="19">
        <v>7362000</v>
      </c>
      <c r="AV799" s="19"/>
      <c r="AW799" s="19"/>
      <c r="AX799" s="19"/>
      <c r="AY799" s="19"/>
      <c r="AZ799" s="15">
        <f t="shared" si="55"/>
        <v>8180000</v>
      </c>
      <c r="BA799" s="15">
        <f t="shared" si="56"/>
        <v>8180000</v>
      </c>
      <c r="BB799" t="str">
        <f t="shared" si="57"/>
        <v>OK</v>
      </c>
      <c r="BC799">
        <f t="shared" si="58"/>
        <v>2</v>
      </c>
      <c r="BE799" s="17"/>
    </row>
    <row r="800" spans="1:57" hidden="1">
      <c r="A800" s="17"/>
      <c r="B800" s="17" t="s">
        <v>26</v>
      </c>
      <c r="C800" s="17" t="s">
        <v>677</v>
      </c>
      <c r="D800" s="17" t="s">
        <v>789</v>
      </c>
      <c r="E800" s="17" t="s">
        <v>10</v>
      </c>
      <c r="F800" s="17" t="s">
        <v>186</v>
      </c>
      <c r="G800">
        <v>5911</v>
      </c>
      <c r="H800">
        <v>10</v>
      </c>
      <c r="I800" s="19">
        <v>8180000</v>
      </c>
      <c r="J800" s="15">
        <v>818000</v>
      </c>
      <c r="K800" s="17">
        <v>0</v>
      </c>
      <c r="L800" s="17">
        <v>10</v>
      </c>
      <c r="M800" s="17" t="s">
        <v>151</v>
      </c>
      <c r="N800" s="17" t="s">
        <v>157</v>
      </c>
      <c r="O800" s="17" t="s">
        <v>130</v>
      </c>
      <c r="P800" s="17" t="s">
        <v>785</v>
      </c>
      <c r="Q800" s="17" t="s">
        <v>66</v>
      </c>
      <c r="R800" s="17" t="s">
        <v>132</v>
      </c>
      <c r="S800" s="17">
        <v>5</v>
      </c>
      <c r="T800">
        <v>591105</v>
      </c>
      <c r="U800" t="str">
        <f>IFERROR(VLOOKUP(B800,Listas!$A$21:$B$36,2,FALSE),"")</f>
        <v>08</v>
      </c>
      <c r="V800" s="17">
        <v>3</v>
      </c>
      <c r="W800" t="s">
        <v>790</v>
      </c>
      <c r="X800" s="17"/>
      <c r="Y800" s="20">
        <v>44635</v>
      </c>
      <c r="Z800" s="21">
        <v>21</v>
      </c>
      <c r="AA800" s="14">
        <v>44656</v>
      </c>
      <c r="AB800" s="20">
        <v>44629</v>
      </c>
      <c r="AC800" s="21">
        <v>20</v>
      </c>
      <c r="AD800" s="14">
        <v>44649</v>
      </c>
      <c r="AE800" s="20">
        <v>44651</v>
      </c>
      <c r="AF800" s="21">
        <v>20</v>
      </c>
      <c r="AG800" s="14">
        <v>44671</v>
      </c>
      <c r="AH800" s="20">
        <v>44677</v>
      </c>
      <c r="AI800" s="21">
        <v>10</v>
      </c>
      <c r="AJ800" s="14">
        <v>44687</v>
      </c>
      <c r="AK800" s="21">
        <v>8</v>
      </c>
      <c r="AL800" s="14">
        <v>44932</v>
      </c>
      <c r="AM800" s="14">
        <v>44992</v>
      </c>
      <c r="AN800" s="19"/>
      <c r="AO800" s="19"/>
      <c r="AP800" s="19"/>
      <c r="AQ800" s="19"/>
      <c r="AR800" s="19">
        <v>818000</v>
      </c>
      <c r="AS800" s="19"/>
      <c r="AT800" s="19"/>
      <c r="AU800" s="19">
        <v>7362000</v>
      </c>
      <c r="AV800" s="19"/>
      <c r="AW800" s="19"/>
      <c r="AX800" s="19"/>
      <c r="AY800" s="19"/>
      <c r="AZ800" s="15">
        <f t="shared" si="55"/>
        <v>8180000</v>
      </c>
      <c r="BA800" s="15">
        <f t="shared" si="56"/>
        <v>8180000</v>
      </c>
      <c r="BB800" t="str">
        <f t="shared" si="57"/>
        <v>OK</v>
      </c>
      <c r="BC800">
        <f t="shared" si="58"/>
        <v>2</v>
      </c>
      <c r="BE800" s="17"/>
    </row>
    <row r="801" spans="1:57" hidden="1">
      <c r="A801" s="17"/>
      <c r="B801" s="17" t="s">
        <v>26</v>
      </c>
      <c r="C801" s="17" t="s">
        <v>671</v>
      </c>
      <c r="D801" s="17" t="s">
        <v>789</v>
      </c>
      <c r="E801" s="17" t="s">
        <v>10</v>
      </c>
      <c r="F801" s="17" t="s">
        <v>186</v>
      </c>
      <c r="G801">
        <v>5911</v>
      </c>
      <c r="H801">
        <v>10</v>
      </c>
      <c r="I801" s="19">
        <v>8180000</v>
      </c>
      <c r="J801" s="15">
        <v>818000</v>
      </c>
      <c r="K801" s="17">
        <v>0</v>
      </c>
      <c r="L801" s="17">
        <v>10</v>
      </c>
      <c r="M801" s="17" t="s">
        <v>151</v>
      </c>
      <c r="N801" s="17" t="s">
        <v>157</v>
      </c>
      <c r="O801" s="17" t="s">
        <v>130</v>
      </c>
      <c r="P801" s="17" t="s">
        <v>785</v>
      </c>
      <c r="Q801" s="17" t="s">
        <v>66</v>
      </c>
      <c r="R801" s="17" t="s">
        <v>132</v>
      </c>
      <c r="S801" s="17">
        <v>5</v>
      </c>
      <c r="T801">
        <v>591105</v>
      </c>
      <c r="U801" t="str">
        <f>IFERROR(VLOOKUP(B801,Listas!$A$21:$B$36,2,FALSE),"")</f>
        <v>08</v>
      </c>
      <c r="V801" s="17">
        <v>3</v>
      </c>
      <c r="W801" t="s">
        <v>790</v>
      </c>
      <c r="X801" s="17"/>
      <c r="Y801" s="20">
        <v>44635</v>
      </c>
      <c r="Z801" s="21">
        <v>21</v>
      </c>
      <c r="AA801" s="14">
        <v>44656</v>
      </c>
      <c r="AB801" s="20">
        <v>44629</v>
      </c>
      <c r="AC801" s="21">
        <v>20</v>
      </c>
      <c r="AD801" s="14">
        <v>44649</v>
      </c>
      <c r="AE801" s="20">
        <v>44651</v>
      </c>
      <c r="AF801" s="21">
        <v>20</v>
      </c>
      <c r="AG801" s="14">
        <v>44671</v>
      </c>
      <c r="AH801" s="20">
        <v>44677</v>
      </c>
      <c r="AI801" s="21">
        <v>10</v>
      </c>
      <c r="AJ801" s="14">
        <v>44687</v>
      </c>
      <c r="AK801" s="21">
        <v>8</v>
      </c>
      <c r="AL801" s="14">
        <v>44932</v>
      </c>
      <c r="AM801" s="14">
        <v>44992</v>
      </c>
      <c r="AN801" s="19"/>
      <c r="AO801" s="19"/>
      <c r="AP801" s="19"/>
      <c r="AQ801" s="19"/>
      <c r="AR801" s="19">
        <v>818000</v>
      </c>
      <c r="AS801" s="19"/>
      <c r="AT801" s="19"/>
      <c r="AU801" s="19">
        <v>7362000</v>
      </c>
      <c r="AV801" s="19"/>
      <c r="AW801" s="19"/>
      <c r="AX801" s="19"/>
      <c r="AY801" s="19"/>
      <c r="AZ801" s="15">
        <f t="shared" si="55"/>
        <v>8180000</v>
      </c>
      <c r="BA801" s="15">
        <f t="shared" si="56"/>
        <v>8180000</v>
      </c>
      <c r="BB801" t="str">
        <f t="shared" si="57"/>
        <v>OK</v>
      </c>
      <c r="BC801">
        <f t="shared" si="58"/>
        <v>2</v>
      </c>
      <c r="BE801" s="17"/>
    </row>
    <row r="802" spans="1:57" hidden="1">
      <c r="A802" s="17"/>
      <c r="B802" s="17" t="s">
        <v>26</v>
      </c>
      <c r="C802" s="17" t="s">
        <v>713</v>
      </c>
      <c r="D802" s="17" t="s">
        <v>789</v>
      </c>
      <c r="E802" s="17" t="s">
        <v>10</v>
      </c>
      <c r="F802" s="17" t="s">
        <v>186</v>
      </c>
      <c r="G802">
        <v>5911</v>
      </c>
      <c r="H802">
        <v>10</v>
      </c>
      <c r="I802" s="19">
        <v>8180000</v>
      </c>
      <c r="J802" s="15">
        <v>818000</v>
      </c>
      <c r="K802" s="17">
        <v>0</v>
      </c>
      <c r="L802" s="17">
        <v>10</v>
      </c>
      <c r="M802" s="17" t="s">
        <v>151</v>
      </c>
      <c r="N802" s="17" t="s">
        <v>157</v>
      </c>
      <c r="O802" s="17" t="s">
        <v>130</v>
      </c>
      <c r="P802" s="17" t="s">
        <v>785</v>
      </c>
      <c r="Q802" s="17" t="s">
        <v>66</v>
      </c>
      <c r="R802" s="17" t="s">
        <v>132</v>
      </c>
      <c r="S802" s="17">
        <v>5</v>
      </c>
      <c r="T802">
        <v>591105</v>
      </c>
      <c r="U802" t="str">
        <f>IFERROR(VLOOKUP(B802,Listas!$A$21:$B$36,2,FALSE),"")</f>
        <v>08</v>
      </c>
      <c r="V802" s="17">
        <v>3</v>
      </c>
      <c r="W802" t="s">
        <v>790</v>
      </c>
      <c r="X802" s="17"/>
      <c r="Y802" s="20">
        <v>44635</v>
      </c>
      <c r="Z802" s="21">
        <v>21</v>
      </c>
      <c r="AA802" s="14">
        <v>44656</v>
      </c>
      <c r="AB802" s="20">
        <v>44629</v>
      </c>
      <c r="AC802" s="21">
        <v>20</v>
      </c>
      <c r="AD802" s="14">
        <v>44649</v>
      </c>
      <c r="AE802" s="20">
        <v>44651</v>
      </c>
      <c r="AF802" s="21">
        <v>20</v>
      </c>
      <c r="AG802" s="14">
        <v>44671</v>
      </c>
      <c r="AH802" s="20">
        <v>44677</v>
      </c>
      <c r="AI802" s="21">
        <v>10</v>
      </c>
      <c r="AJ802" s="14">
        <v>44687</v>
      </c>
      <c r="AK802" s="21">
        <v>8</v>
      </c>
      <c r="AL802" s="14">
        <v>44932</v>
      </c>
      <c r="AM802" s="14">
        <v>44992</v>
      </c>
      <c r="AN802" s="19"/>
      <c r="AO802" s="19"/>
      <c r="AP802" s="19"/>
      <c r="AQ802" s="19"/>
      <c r="AR802" s="19">
        <v>818000</v>
      </c>
      <c r="AS802" s="19"/>
      <c r="AT802" s="19"/>
      <c r="AU802" s="19">
        <v>7362000</v>
      </c>
      <c r="AV802" s="19"/>
      <c r="AW802" s="19"/>
      <c r="AX802" s="19"/>
      <c r="AY802" s="19"/>
      <c r="AZ802" s="15">
        <f t="shared" si="55"/>
        <v>8180000</v>
      </c>
      <c r="BA802" s="15">
        <f t="shared" si="56"/>
        <v>8180000</v>
      </c>
      <c r="BB802" t="str">
        <f t="shared" si="57"/>
        <v>OK</v>
      </c>
      <c r="BC802">
        <f t="shared" si="58"/>
        <v>2</v>
      </c>
      <c r="BE802" s="17"/>
    </row>
    <row r="803" spans="1:57" hidden="1">
      <c r="A803" s="17"/>
      <c r="B803" s="17" t="s">
        <v>26</v>
      </c>
      <c r="C803" s="17" t="s">
        <v>656</v>
      </c>
      <c r="D803" s="17" t="s">
        <v>789</v>
      </c>
      <c r="E803" s="17" t="s">
        <v>10</v>
      </c>
      <c r="F803" s="17" t="s">
        <v>186</v>
      </c>
      <c r="G803">
        <v>5911</v>
      </c>
      <c r="H803">
        <v>10</v>
      </c>
      <c r="I803" s="19">
        <v>8180000</v>
      </c>
      <c r="J803" s="15">
        <v>818000</v>
      </c>
      <c r="K803" s="17">
        <v>0</v>
      </c>
      <c r="L803" s="17">
        <v>10</v>
      </c>
      <c r="M803" s="17" t="s">
        <v>151</v>
      </c>
      <c r="N803" s="17" t="s">
        <v>157</v>
      </c>
      <c r="O803" s="17" t="s">
        <v>130</v>
      </c>
      <c r="P803" s="17" t="s">
        <v>785</v>
      </c>
      <c r="Q803" s="17" t="s">
        <v>66</v>
      </c>
      <c r="R803" s="17" t="s">
        <v>132</v>
      </c>
      <c r="S803" s="17">
        <v>5</v>
      </c>
      <c r="T803">
        <v>591105</v>
      </c>
      <c r="U803" t="str">
        <f>IFERROR(VLOOKUP(B803,Listas!$A$21:$B$36,2,FALSE),"")</f>
        <v>08</v>
      </c>
      <c r="V803" s="17">
        <v>3</v>
      </c>
      <c r="W803" t="s">
        <v>790</v>
      </c>
      <c r="X803" s="17"/>
      <c r="Y803" s="20">
        <v>44635</v>
      </c>
      <c r="Z803" s="21">
        <v>21</v>
      </c>
      <c r="AA803" s="14">
        <v>44656</v>
      </c>
      <c r="AB803" s="20">
        <v>44629</v>
      </c>
      <c r="AC803" s="21">
        <v>20</v>
      </c>
      <c r="AD803" s="14">
        <v>44649</v>
      </c>
      <c r="AE803" s="20">
        <v>44651</v>
      </c>
      <c r="AF803" s="21">
        <v>20</v>
      </c>
      <c r="AG803" s="14">
        <v>44671</v>
      </c>
      <c r="AH803" s="20">
        <v>44677</v>
      </c>
      <c r="AI803" s="21">
        <v>10</v>
      </c>
      <c r="AJ803" s="14">
        <v>44687</v>
      </c>
      <c r="AK803" s="21">
        <v>8</v>
      </c>
      <c r="AL803" s="14">
        <v>44932</v>
      </c>
      <c r="AM803" s="14">
        <v>44992</v>
      </c>
      <c r="AN803" s="19"/>
      <c r="AO803" s="19"/>
      <c r="AP803" s="19"/>
      <c r="AQ803" s="19"/>
      <c r="AR803" s="19">
        <v>818000</v>
      </c>
      <c r="AS803" s="19"/>
      <c r="AT803" s="19"/>
      <c r="AU803" s="19">
        <v>7362000</v>
      </c>
      <c r="AV803" s="19"/>
      <c r="AW803" s="19"/>
      <c r="AX803" s="19"/>
      <c r="AY803" s="19"/>
      <c r="AZ803" s="15">
        <f t="shared" si="55"/>
        <v>8180000</v>
      </c>
      <c r="BA803" s="15">
        <f t="shared" si="56"/>
        <v>8180000</v>
      </c>
      <c r="BB803" t="str">
        <f t="shared" si="57"/>
        <v>OK</v>
      </c>
      <c r="BC803">
        <f t="shared" si="58"/>
        <v>2</v>
      </c>
      <c r="BE803" s="17"/>
    </row>
    <row r="804" spans="1:57" hidden="1">
      <c r="A804" s="17"/>
      <c r="B804" s="17" t="s">
        <v>26</v>
      </c>
      <c r="C804" s="17" t="s">
        <v>660</v>
      </c>
      <c r="D804" s="17" t="s">
        <v>789</v>
      </c>
      <c r="E804" s="17" t="s">
        <v>10</v>
      </c>
      <c r="F804" s="17" t="s">
        <v>186</v>
      </c>
      <c r="G804">
        <v>5911</v>
      </c>
      <c r="H804">
        <v>10</v>
      </c>
      <c r="I804" s="19">
        <v>8180000</v>
      </c>
      <c r="J804" s="15">
        <v>818000</v>
      </c>
      <c r="K804" s="17">
        <v>0</v>
      </c>
      <c r="L804" s="17">
        <v>10</v>
      </c>
      <c r="M804" s="17" t="s">
        <v>151</v>
      </c>
      <c r="N804" s="17" t="s">
        <v>157</v>
      </c>
      <c r="O804" s="17" t="s">
        <v>130</v>
      </c>
      <c r="P804" s="17" t="s">
        <v>785</v>
      </c>
      <c r="Q804" s="17" t="s">
        <v>66</v>
      </c>
      <c r="R804" s="17" t="s">
        <v>132</v>
      </c>
      <c r="S804" s="17">
        <v>5</v>
      </c>
      <c r="T804">
        <v>591105</v>
      </c>
      <c r="U804" t="str">
        <f>IFERROR(VLOOKUP(B804,Listas!$A$21:$B$36,2,FALSE),"")</f>
        <v>08</v>
      </c>
      <c r="V804" s="17">
        <v>3</v>
      </c>
      <c r="W804" t="s">
        <v>790</v>
      </c>
      <c r="X804" s="17"/>
      <c r="Y804" s="20">
        <v>44635</v>
      </c>
      <c r="Z804" s="21">
        <v>21</v>
      </c>
      <c r="AA804" s="14">
        <v>44656</v>
      </c>
      <c r="AB804" s="20">
        <v>44629</v>
      </c>
      <c r="AC804" s="21">
        <v>20</v>
      </c>
      <c r="AD804" s="14">
        <v>44649</v>
      </c>
      <c r="AE804" s="20">
        <v>44651</v>
      </c>
      <c r="AF804" s="21">
        <v>20</v>
      </c>
      <c r="AG804" s="14">
        <v>44671</v>
      </c>
      <c r="AH804" s="20">
        <v>44677</v>
      </c>
      <c r="AI804" s="21">
        <v>10</v>
      </c>
      <c r="AJ804" s="14">
        <v>44687</v>
      </c>
      <c r="AK804" s="21">
        <v>8</v>
      </c>
      <c r="AL804" s="14">
        <v>44932</v>
      </c>
      <c r="AM804" s="14">
        <v>44992</v>
      </c>
      <c r="AN804" s="19"/>
      <c r="AO804" s="19"/>
      <c r="AP804" s="19"/>
      <c r="AQ804" s="19"/>
      <c r="AR804" s="19">
        <v>818000</v>
      </c>
      <c r="AS804" s="19"/>
      <c r="AT804" s="19"/>
      <c r="AU804" s="19">
        <v>7362000</v>
      </c>
      <c r="AV804" s="19"/>
      <c r="AW804" s="19"/>
      <c r="AX804" s="19"/>
      <c r="AY804" s="19"/>
      <c r="AZ804" s="15">
        <f t="shared" si="55"/>
        <v>8180000</v>
      </c>
      <c r="BA804" s="15">
        <f t="shared" si="56"/>
        <v>8180000</v>
      </c>
      <c r="BB804" t="str">
        <f t="shared" si="57"/>
        <v>OK</v>
      </c>
      <c r="BC804">
        <f t="shared" si="58"/>
        <v>2</v>
      </c>
      <c r="BE804" s="17"/>
    </row>
    <row r="805" spans="1:57" hidden="1">
      <c r="A805" s="17"/>
      <c r="B805" s="17" t="s">
        <v>26</v>
      </c>
      <c r="C805" s="17" t="s">
        <v>670</v>
      </c>
      <c r="D805" s="17" t="s">
        <v>789</v>
      </c>
      <c r="E805" s="17" t="s">
        <v>10</v>
      </c>
      <c r="F805" s="17" t="s">
        <v>186</v>
      </c>
      <c r="G805">
        <v>5911</v>
      </c>
      <c r="H805">
        <v>10</v>
      </c>
      <c r="I805" s="19">
        <v>8180000</v>
      </c>
      <c r="J805" s="15">
        <v>818000</v>
      </c>
      <c r="K805" s="17">
        <v>0</v>
      </c>
      <c r="L805" s="17">
        <v>10</v>
      </c>
      <c r="M805" s="17" t="s">
        <v>151</v>
      </c>
      <c r="N805" s="17" t="s">
        <v>157</v>
      </c>
      <c r="O805" s="17" t="s">
        <v>130</v>
      </c>
      <c r="P805" s="17" t="s">
        <v>785</v>
      </c>
      <c r="Q805" s="17" t="s">
        <v>66</v>
      </c>
      <c r="R805" s="17" t="s">
        <v>132</v>
      </c>
      <c r="S805" s="17">
        <v>5</v>
      </c>
      <c r="T805">
        <v>591105</v>
      </c>
      <c r="U805" t="str">
        <f>IFERROR(VLOOKUP(B805,Listas!$A$21:$B$36,2,FALSE),"")</f>
        <v>08</v>
      </c>
      <c r="V805" s="17">
        <v>3</v>
      </c>
      <c r="W805" t="s">
        <v>790</v>
      </c>
      <c r="X805" s="17"/>
      <c r="Y805" s="20">
        <v>44635</v>
      </c>
      <c r="Z805" s="21">
        <v>21</v>
      </c>
      <c r="AA805" s="14">
        <v>44656</v>
      </c>
      <c r="AB805" s="20">
        <v>44629</v>
      </c>
      <c r="AC805" s="21">
        <v>20</v>
      </c>
      <c r="AD805" s="14">
        <v>44649</v>
      </c>
      <c r="AE805" s="20">
        <v>44651</v>
      </c>
      <c r="AF805" s="21">
        <v>20</v>
      </c>
      <c r="AG805" s="14">
        <v>44671</v>
      </c>
      <c r="AH805" s="20">
        <v>44677</v>
      </c>
      <c r="AI805" s="21">
        <v>10</v>
      </c>
      <c r="AJ805" s="14">
        <v>44687</v>
      </c>
      <c r="AK805" s="21">
        <v>8</v>
      </c>
      <c r="AL805" s="14">
        <v>44932</v>
      </c>
      <c r="AM805" s="14">
        <v>44992</v>
      </c>
      <c r="AN805" s="19"/>
      <c r="AO805" s="19"/>
      <c r="AP805" s="19"/>
      <c r="AQ805" s="19"/>
      <c r="AR805" s="19">
        <v>818000</v>
      </c>
      <c r="AS805" s="19"/>
      <c r="AT805" s="19"/>
      <c r="AU805" s="19">
        <v>7362000</v>
      </c>
      <c r="AV805" s="19"/>
      <c r="AW805" s="19"/>
      <c r="AX805" s="19"/>
      <c r="AY805" s="19"/>
      <c r="AZ805" s="15">
        <f t="shared" si="55"/>
        <v>8180000</v>
      </c>
      <c r="BA805" s="15">
        <f t="shared" si="56"/>
        <v>8180000</v>
      </c>
      <c r="BB805" t="str">
        <f t="shared" si="57"/>
        <v>OK</v>
      </c>
      <c r="BC805">
        <f t="shared" si="58"/>
        <v>2</v>
      </c>
      <c r="BE805" s="17"/>
    </row>
    <row r="806" spans="1:57" hidden="1">
      <c r="A806" s="17"/>
      <c r="B806" s="17" t="s">
        <v>26</v>
      </c>
      <c r="C806" s="17" t="s">
        <v>676</v>
      </c>
      <c r="D806" s="17" t="s">
        <v>789</v>
      </c>
      <c r="E806" s="17" t="s">
        <v>10</v>
      </c>
      <c r="F806" s="17" t="s">
        <v>186</v>
      </c>
      <c r="G806">
        <v>5911</v>
      </c>
      <c r="H806">
        <v>10</v>
      </c>
      <c r="I806" s="19">
        <v>8180000</v>
      </c>
      <c r="J806" s="15">
        <v>818000</v>
      </c>
      <c r="K806" s="17">
        <v>0</v>
      </c>
      <c r="L806" s="17">
        <v>10</v>
      </c>
      <c r="M806" s="17" t="s">
        <v>151</v>
      </c>
      <c r="N806" s="17" t="s">
        <v>157</v>
      </c>
      <c r="O806" s="17" t="s">
        <v>130</v>
      </c>
      <c r="P806" s="17" t="s">
        <v>785</v>
      </c>
      <c r="Q806" s="17" t="s">
        <v>66</v>
      </c>
      <c r="R806" s="17" t="s">
        <v>132</v>
      </c>
      <c r="S806" s="17">
        <v>5</v>
      </c>
      <c r="T806">
        <v>591105</v>
      </c>
      <c r="U806" t="str">
        <f>IFERROR(VLOOKUP(B806,Listas!$A$21:$B$36,2,FALSE),"")</f>
        <v>08</v>
      </c>
      <c r="V806" s="17">
        <v>3</v>
      </c>
      <c r="W806" t="s">
        <v>790</v>
      </c>
      <c r="X806" s="17"/>
      <c r="Y806" s="20">
        <v>44635</v>
      </c>
      <c r="Z806" s="21">
        <v>21</v>
      </c>
      <c r="AA806" s="14">
        <v>44656</v>
      </c>
      <c r="AB806" s="20">
        <v>44629</v>
      </c>
      <c r="AC806" s="21">
        <v>20</v>
      </c>
      <c r="AD806" s="14">
        <v>44649</v>
      </c>
      <c r="AE806" s="20">
        <v>44651</v>
      </c>
      <c r="AF806" s="21">
        <v>20</v>
      </c>
      <c r="AG806" s="14">
        <v>44671</v>
      </c>
      <c r="AH806" s="20">
        <v>44677</v>
      </c>
      <c r="AI806" s="21">
        <v>10</v>
      </c>
      <c r="AJ806" s="14">
        <v>44687</v>
      </c>
      <c r="AK806" s="21">
        <v>8</v>
      </c>
      <c r="AL806" s="14">
        <v>44932</v>
      </c>
      <c r="AM806" s="14">
        <v>44992</v>
      </c>
      <c r="AN806" s="19"/>
      <c r="AO806" s="19"/>
      <c r="AP806" s="19"/>
      <c r="AQ806" s="19"/>
      <c r="AR806" s="19">
        <v>818000</v>
      </c>
      <c r="AS806" s="19"/>
      <c r="AT806" s="19"/>
      <c r="AU806" s="19">
        <v>7362000</v>
      </c>
      <c r="AV806" s="19"/>
      <c r="AW806" s="19"/>
      <c r="AX806" s="19"/>
      <c r="AY806" s="19"/>
      <c r="AZ806" s="15">
        <f t="shared" si="55"/>
        <v>8180000</v>
      </c>
      <c r="BA806" s="15">
        <f t="shared" si="56"/>
        <v>8180000</v>
      </c>
      <c r="BB806" t="str">
        <f t="shared" si="57"/>
        <v>OK</v>
      </c>
      <c r="BC806">
        <f t="shared" si="58"/>
        <v>2</v>
      </c>
      <c r="BE806" s="17"/>
    </row>
    <row r="807" spans="1:57" hidden="1">
      <c r="A807" s="17"/>
      <c r="B807" s="17" t="s">
        <v>26</v>
      </c>
      <c r="C807" s="17" t="s">
        <v>678</v>
      </c>
      <c r="D807" s="17" t="s">
        <v>789</v>
      </c>
      <c r="E807" s="17" t="s">
        <v>10</v>
      </c>
      <c r="F807" s="17" t="s">
        <v>186</v>
      </c>
      <c r="G807">
        <v>5911</v>
      </c>
      <c r="H807">
        <v>10</v>
      </c>
      <c r="I807" s="19">
        <v>8180000</v>
      </c>
      <c r="J807" s="15">
        <v>818000</v>
      </c>
      <c r="K807" s="17">
        <v>0</v>
      </c>
      <c r="L807" s="17">
        <v>10</v>
      </c>
      <c r="M807" s="17" t="s">
        <v>151</v>
      </c>
      <c r="N807" s="17" t="s">
        <v>157</v>
      </c>
      <c r="O807" s="17" t="s">
        <v>130</v>
      </c>
      <c r="P807" s="17" t="s">
        <v>785</v>
      </c>
      <c r="Q807" s="17" t="s">
        <v>66</v>
      </c>
      <c r="R807" s="17" t="s">
        <v>132</v>
      </c>
      <c r="S807" s="17">
        <v>5</v>
      </c>
      <c r="T807">
        <v>591105</v>
      </c>
      <c r="U807" t="str">
        <f>IFERROR(VLOOKUP(B807,Listas!$A$21:$B$36,2,FALSE),"")</f>
        <v>08</v>
      </c>
      <c r="V807" s="17">
        <v>3</v>
      </c>
      <c r="W807" t="s">
        <v>790</v>
      </c>
      <c r="X807" s="17"/>
      <c r="Y807" s="20">
        <v>44635</v>
      </c>
      <c r="Z807" s="21">
        <v>21</v>
      </c>
      <c r="AA807" s="14">
        <v>44656</v>
      </c>
      <c r="AB807" s="20">
        <v>44629</v>
      </c>
      <c r="AC807" s="21">
        <v>20</v>
      </c>
      <c r="AD807" s="14">
        <v>44649</v>
      </c>
      <c r="AE807" s="20">
        <v>44651</v>
      </c>
      <c r="AF807" s="21">
        <v>20</v>
      </c>
      <c r="AG807" s="14">
        <v>44671</v>
      </c>
      <c r="AH807" s="20">
        <v>44677</v>
      </c>
      <c r="AI807" s="21">
        <v>10</v>
      </c>
      <c r="AJ807" s="14">
        <v>44687</v>
      </c>
      <c r="AK807" s="21">
        <v>8</v>
      </c>
      <c r="AL807" s="14">
        <v>44932</v>
      </c>
      <c r="AM807" s="14">
        <v>44992</v>
      </c>
      <c r="AN807" s="19"/>
      <c r="AO807" s="19"/>
      <c r="AP807" s="19"/>
      <c r="AQ807" s="19"/>
      <c r="AR807" s="19">
        <v>818000</v>
      </c>
      <c r="AS807" s="19"/>
      <c r="AT807" s="19"/>
      <c r="AU807" s="19">
        <v>7362000</v>
      </c>
      <c r="AV807" s="19"/>
      <c r="AW807" s="19"/>
      <c r="AX807" s="19"/>
      <c r="AY807" s="19"/>
      <c r="AZ807" s="15">
        <f t="shared" si="55"/>
        <v>8180000</v>
      </c>
      <c r="BA807" s="15">
        <f t="shared" si="56"/>
        <v>8180000</v>
      </c>
      <c r="BB807" t="str">
        <f t="shared" si="57"/>
        <v>OK</v>
      </c>
      <c r="BC807">
        <f t="shared" si="58"/>
        <v>2</v>
      </c>
      <c r="BE807" s="17"/>
    </row>
    <row r="808" spans="1:57" hidden="1">
      <c r="A808" s="17"/>
      <c r="B808" s="17" t="s">
        <v>26</v>
      </c>
      <c r="C808" s="17" t="s">
        <v>659</v>
      </c>
      <c r="D808" s="17" t="s">
        <v>789</v>
      </c>
      <c r="E808" s="17" t="s">
        <v>10</v>
      </c>
      <c r="F808" s="17" t="s">
        <v>186</v>
      </c>
      <c r="G808">
        <v>5911</v>
      </c>
      <c r="H808">
        <v>10</v>
      </c>
      <c r="I808" s="19">
        <v>8180000</v>
      </c>
      <c r="J808" s="15">
        <v>818000</v>
      </c>
      <c r="K808" s="17">
        <v>0</v>
      </c>
      <c r="L808" s="17">
        <v>10</v>
      </c>
      <c r="M808" s="17" t="s">
        <v>151</v>
      </c>
      <c r="N808" s="17" t="s">
        <v>157</v>
      </c>
      <c r="O808" s="17" t="s">
        <v>130</v>
      </c>
      <c r="P808" s="17" t="s">
        <v>785</v>
      </c>
      <c r="Q808" s="17" t="s">
        <v>66</v>
      </c>
      <c r="R808" s="17" t="s">
        <v>132</v>
      </c>
      <c r="S808" s="17">
        <v>5</v>
      </c>
      <c r="T808">
        <v>591105</v>
      </c>
      <c r="U808" t="str">
        <f>IFERROR(VLOOKUP(B808,Listas!$A$21:$B$36,2,FALSE),"")</f>
        <v>08</v>
      </c>
      <c r="V808" s="17">
        <v>3</v>
      </c>
      <c r="W808" t="s">
        <v>790</v>
      </c>
      <c r="X808" s="17"/>
      <c r="Y808" s="20">
        <v>44635</v>
      </c>
      <c r="Z808" s="21">
        <v>21</v>
      </c>
      <c r="AA808" s="14">
        <v>44656</v>
      </c>
      <c r="AB808" s="20">
        <v>44629</v>
      </c>
      <c r="AC808" s="21">
        <v>20</v>
      </c>
      <c r="AD808" s="14">
        <v>44649</v>
      </c>
      <c r="AE808" s="20">
        <v>44651</v>
      </c>
      <c r="AF808" s="21">
        <v>20</v>
      </c>
      <c r="AG808" s="14">
        <v>44671</v>
      </c>
      <c r="AH808" s="20">
        <v>44677</v>
      </c>
      <c r="AI808" s="21">
        <v>10</v>
      </c>
      <c r="AJ808" s="14">
        <v>44687</v>
      </c>
      <c r="AK808" s="21">
        <v>8</v>
      </c>
      <c r="AL808" s="14">
        <v>44932</v>
      </c>
      <c r="AM808" s="14">
        <v>44992</v>
      </c>
      <c r="AN808" s="19"/>
      <c r="AO808" s="19"/>
      <c r="AP808" s="19"/>
      <c r="AQ808" s="19"/>
      <c r="AR808" s="19">
        <v>818000</v>
      </c>
      <c r="AS808" s="19"/>
      <c r="AT808" s="19"/>
      <c r="AU808" s="19">
        <v>7362000</v>
      </c>
      <c r="AV808" s="19"/>
      <c r="AW808" s="19"/>
      <c r="AX808" s="19"/>
      <c r="AY808" s="19"/>
      <c r="AZ808" s="15">
        <f t="shared" si="55"/>
        <v>8180000</v>
      </c>
      <c r="BA808" s="15">
        <f t="shared" si="56"/>
        <v>8180000</v>
      </c>
      <c r="BB808" t="str">
        <f t="shared" si="57"/>
        <v>OK</v>
      </c>
      <c r="BC808">
        <f t="shared" si="58"/>
        <v>2</v>
      </c>
      <c r="BE808" s="17"/>
    </row>
    <row r="809" spans="1:57" hidden="1">
      <c r="A809" s="17"/>
      <c r="B809" s="17" t="s">
        <v>26</v>
      </c>
      <c r="C809" s="17" t="s">
        <v>663</v>
      </c>
      <c r="D809" s="17" t="s">
        <v>789</v>
      </c>
      <c r="E809" s="17" t="s">
        <v>10</v>
      </c>
      <c r="F809" s="17" t="s">
        <v>186</v>
      </c>
      <c r="G809">
        <v>5911</v>
      </c>
      <c r="H809">
        <v>10</v>
      </c>
      <c r="I809" s="19">
        <v>8180000</v>
      </c>
      <c r="J809" s="15">
        <v>818000</v>
      </c>
      <c r="K809" s="17">
        <v>0</v>
      </c>
      <c r="L809" s="17">
        <v>10</v>
      </c>
      <c r="M809" s="17" t="s">
        <v>151</v>
      </c>
      <c r="N809" s="17" t="s">
        <v>157</v>
      </c>
      <c r="O809" s="17" t="s">
        <v>130</v>
      </c>
      <c r="P809" s="17" t="s">
        <v>785</v>
      </c>
      <c r="Q809" s="17" t="s">
        <v>66</v>
      </c>
      <c r="R809" s="17" t="s">
        <v>132</v>
      </c>
      <c r="S809" s="17">
        <v>5</v>
      </c>
      <c r="T809">
        <v>591105</v>
      </c>
      <c r="U809" t="str">
        <f>IFERROR(VLOOKUP(B809,Listas!$A$21:$B$36,2,FALSE),"")</f>
        <v>08</v>
      </c>
      <c r="V809" s="17">
        <v>3</v>
      </c>
      <c r="W809" t="s">
        <v>790</v>
      </c>
      <c r="X809" s="17"/>
      <c r="Y809" s="20">
        <v>44635</v>
      </c>
      <c r="Z809" s="21">
        <v>21</v>
      </c>
      <c r="AA809" s="14">
        <v>44656</v>
      </c>
      <c r="AB809" s="20">
        <v>44629</v>
      </c>
      <c r="AC809" s="21">
        <v>20</v>
      </c>
      <c r="AD809" s="14">
        <v>44649</v>
      </c>
      <c r="AE809" s="20">
        <v>44651</v>
      </c>
      <c r="AF809" s="21">
        <v>20</v>
      </c>
      <c r="AG809" s="14">
        <v>44671</v>
      </c>
      <c r="AH809" s="20">
        <v>44677</v>
      </c>
      <c r="AI809" s="21">
        <v>10</v>
      </c>
      <c r="AJ809" s="14">
        <v>44687</v>
      </c>
      <c r="AK809" s="21">
        <v>8</v>
      </c>
      <c r="AL809" s="14">
        <v>44932</v>
      </c>
      <c r="AM809" s="14">
        <v>44992</v>
      </c>
      <c r="AN809" s="19"/>
      <c r="AO809" s="19"/>
      <c r="AP809" s="19"/>
      <c r="AQ809" s="19"/>
      <c r="AR809" s="19">
        <v>818000</v>
      </c>
      <c r="AS809" s="19"/>
      <c r="AT809" s="19"/>
      <c r="AU809" s="19">
        <v>7362000</v>
      </c>
      <c r="AV809" s="19"/>
      <c r="AW809" s="19"/>
      <c r="AX809" s="19"/>
      <c r="AY809" s="19"/>
      <c r="AZ809" s="15">
        <f t="shared" si="55"/>
        <v>8180000</v>
      </c>
      <c r="BA809" s="15">
        <f t="shared" si="56"/>
        <v>8180000</v>
      </c>
      <c r="BB809" t="str">
        <f t="shared" si="57"/>
        <v>OK</v>
      </c>
      <c r="BC809">
        <f t="shared" si="58"/>
        <v>2</v>
      </c>
      <c r="BE809" s="17"/>
    </row>
    <row r="810" spans="1:57" hidden="1">
      <c r="A810" s="17"/>
      <c r="B810" s="17" t="s">
        <v>26</v>
      </c>
      <c r="C810" s="17" t="s">
        <v>672</v>
      </c>
      <c r="D810" s="17" t="s">
        <v>789</v>
      </c>
      <c r="E810" s="17" t="s">
        <v>10</v>
      </c>
      <c r="F810" s="17" t="s">
        <v>186</v>
      </c>
      <c r="G810">
        <v>5911</v>
      </c>
      <c r="H810">
        <v>10</v>
      </c>
      <c r="I810" s="19">
        <v>8180000</v>
      </c>
      <c r="J810" s="15">
        <v>818000</v>
      </c>
      <c r="K810" s="17">
        <v>0</v>
      </c>
      <c r="L810" s="17">
        <v>10</v>
      </c>
      <c r="M810" s="17" t="s">
        <v>151</v>
      </c>
      <c r="N810" s="17" t="s">
        <v>157</v>
      </c>
      <c r="O810" s="17" t="s">
        <v>130</v>
      </c>
      <c r="P810" s="17" t="s">
        <v>785</v>
      </c>
      <c r="Q810" s="17" t="s">
        <v>66</v>
      </c>
      <c r="R810" s="17" t="s">
        <v>132</v>
      </c>
      <c r="S810" s="17">
        <v>5</v>
      </c>
      <c r="T810">
        <v>591105</v>
      </c>
      <c r="U810" t="str">
        <f>IFERROR(VLOOKUP(B810,Listas!$A$21:$B$36,2,FALSE),"")</f>
        <v>08</v>
      </c>
      <c r="V810" s="17">
        <v>3</v>
      </c>
      <c r="W810" t="s">
        <v>790</v>
      </c>
      <c r="X810" s="17"/>
      <c r="Y810" s="20">
        <v>44635</v>
      </c>
      <c r="Z810" s="21">
        <v>21</v>
      </c>
      <c r="AA810" s="14">
        <v>44656</v>
      </c>
      <c r="AB810" s="20">
        <v>44629</v>
      </c>
      <c r="AC810" s="21">
        <v>20</v>
      </c>
      <c r="AD810" s="14">
        <v>44649</v>
      </c>
      <c r="AE810" s="20">
        <v>44651</v>
      </c>
      <c r="AF810" s="21">
        <v>20</v>
      </c>
      <c r="AG810" s="14">
        <v>44671</v>
      </c>
      <c r="AH810" s="20">
        <v>44677</v>
      </c>
      <c r="AI810" s="21">
        <v>10</v>
      </c>
      <c r="AJ810" s="14">
        <v>44687</v>
      </c>
      <c r="AK810" s="21">
        <v>8</v>
      </c>
      <c r="AL810" s="14">
        <v>44932</v>
      </c>
      <c r="AM810" s="14">
        <v>44992</v>
      </c>
      <c r="AN810" s="19"/>
      <c r="AO810" s="19"/>
      <c r="AP810" s="19"/>
      <c r="AQ810" s="19"/>
      <c r="AR810" s="19">
        <v>818000</v>
      </c>
      <c r="AS810" s="19"/>
      <c r="AT810" s="19"/>
      <c r="AU810" s="19">
        <v>7362000</v>
      </c>
      <c r="AV810" s="19"/>
      <c r="AW810" s="19"/>
      <c r="AX810" s="19"/>
      <c r="AY810" s="19"/>
      <c r="AZ810" s="15">
        <f t="shared" si="55"/>
        <v>8180000</v>
      </c>
      <c r="BA810" s="15">
        <f t="shared" si="56"/>
        <v>8180000</v>
      </c>
      <c r="BB810" t="str">
        <f t="shared" si="57"/>
        <v>OK</v>
      </c>
      <c r="BC810">
        <f t="shared" si="58"/>
        <v>2</v>
      </c>
      <c r="BE810" s="17"/>
    </row>
    <row r="811" spans="1:57" hidden="1">
      <c r="A811" s="17" t="s">
        <v>250</v>
      </c>
      <c r="B811" s="17" t="s">
        <v>26</v>
      </c>
      <c r="C811" s="17" t="s">
        <v>663</v>
      </c>
      <c r="D811" s="50" t="s">
        <v>791</v>
      </c>
      <c r="E811" s="17" t="s">
        <v>10</v>
      </c>
      <c r="F811" t="s">
        <v>273</v>
      </c>
      <c r="G811">
        <v>5915</v>
      </c>
      <c r="H811">
        <v>30</v>
      </c>
      <c r="I811" s="19">
        <v>24540000</v>
      </c>
      <c r="J811" s="15">
        <v>818000</v>
      </c>
      <c r="K811" s="17">
        <v>0</v>
      </c>
      <c r="L811" s="17">
        <v>30</v>
      </c>
      <c r="M811" s="17" t="s">
        <v>151</v>
      </c>
      <c r="N811" s="17" t="s">
        <v>157</v>
      </c>
      <c r="O811" s="17" t="s">
        <v>274</v>
      </c>
      <c r="P811" s="17" t="s">
        <v>792</v>
      </c>
      <c r="Q811" s="17" t="s">
        <v>66</v>
      </c>
      <c r="R811" s="17" t="s">
        <v>132</v>
      </c>
      <c r="S811" s="52" t="s">
        <v>793</v>
      </c>
      <c r="T811" t="str">
        <f>CONCATENATE(G811,S811)</f>
        <v>591506</v>
      </c>
      <c r="U811" t="str">
        <f>IFERROR(VLOOKUP(B811,Listas!$A$21:$B$36,2,FALSE),"")</f>
        <v>08</v>
      </c>
      <c r="V811" s="52" t="s">
        <v>253</v>
      </c>
      <c r="W811" t="str">
        <f t="shared" ref="W811:W842" si="59">CONCATENATE(U811,"-",T811,"-",V811,"-22")</f>
        <v>08-591506-01-22</v>
      </c>
      <c r="X811" s="17"/>
      <c r="Y811" s="20">
        <v>44635</v>
      </c>
      <c r="Z811" s="21">
        <v>21</v>
      </c>
      <c r="AA811" s="14">
        <v>44656</v>
      </c>
      <c r="AB811" s="20">
        <v>44645</v>
      </c>
      <c r="AC811" s="21">
        <v>20</v>
      </c>
      <c r="AD811" s="14">
        <v>44665</v>
      </c>
      <c r="AE811" s="20">
        <v>44669</v>
      </c>
      <c r="AF811" s="21">
        <v>20</v>
      </c>
      <c r="AG811" s="14">
        <v>44689</v>
      </c>
      <c r="AH811" s="20">
        <v>44694</v>
      </c>
      <c r="AI811" s="21">
        <v>10</v>
      </c>
      <c r="AJ811" s="14">
        <v>44704</v>
      </c>
      <c r="AK811" s="21">
        <v>8</v>
      </c>
      <c r="AL811" s="14">
        <v>44949</v>
      </c>
      <c r="AM811" s="14">
        <v>45009</v>
      </c>
      <c r="AN811" s="19"/>
      <c r="AO811" s="19"/>
      <c r="AP811" s="19"/>
      <c r="AQ811" s="19"/>
      <c r="AR811" s="19"/>
      <c r="AS811" s="19">
        <v>2454000</v>
      </c>
      <c r="AT811" s="19"/>
      <c r="AU811" s="19"/>
      <c r="AV811" s="19">
        <v>22086000</v>
      </c>
      <c r="AW811" s="19"/>
      <c r="AX811" s="19"/>
      <c r="AY811" s="19"/>
      <c r="AZ811" s="15">
        <f t="shared" si="55"/>
        <v>24540000</v>
      </c>
      <c r="BA811" s="15">
        <f t="shared" si="56"/>
        <v>24540000</v>
      </c>
      <c r="BB811" t="str">
        <f t="shared" si="57"/>
        <v>OK</v>
      </c>
      <c r="BC811">
        <f t="shared" si="58"/>
        <v>2</v>
      </c>
      <c r="BE811" s="17"/>
    </row>
    <row r="812" spans="1:57" hidden="1">
      <c r="A812" s="17" t="s">
        <v>250</v>
      </c>
      <c r="B812" s="17" t="s">
        <v>26</v>
      </c>
      <c r="C812" s="17" t="s">
        <v>672</v>
      </c>
      <c r="D812" s="50" t="s">
        <v>791</v>
      </c>
      <c r="E812" s="17" t="s">
        <v>10</v>
      </c>
      <c r="F812" t="s">
        <v>273</v>
      </c>
      <c r="G812">
        <v>5915</v>
      </c>
      <c r="H812">
        <v>20</v>
      </c>
      <c r="I812" s="19">
        <v>16360000</v>
      </c>
      <c r="J812" s="15">
        <v>818000</v>
      </c>
      <c r="K812" s="17">
        <v>0</v>
      </c>
      <c r="L812" s="17">
        <v>20</v>
      </c>
      <c r="M812" s="17" t="s">
        <v>151</v>
      </c>
      <c r="N812" s="17" t="s">
        <v>157</v>
      </c>
      <c r="O812" s="17" t="s">
        <v>274</v>
      </c>
      <c r="P812" s="17" t="s">
        <v>792</v>
      </c>
      <c r="Q812" s="17" t="s">
        <v>66</v>
      </c>
      <c r="R812" s="17" t="s">
        <v>132</v>
      </c>
      <c r="S812" s="52" t="s">
        <v>793</v>
      </c>
      <c r="T812" t="str">
        <f>CONCATENATE(G812,S812)</f>
        <v>591506</v>
      </c>
      <c r="U812" t="str">
        <f>IFERROR(VLOOKUP(B812,Listas!$A$21:$B$36,2,FALSE),"")</f>
        <v>08</v>
      </c>
      <c r="V812" s="52" t="s">
        <v>253</v>
      </c>
      <c r="W812" t="str">
        <f t="shared" si="59"/>
        <v>08-591506-01-22</v>
      </c>
      <c r="X812" s="17"/>
      <c r="Y812" s="20">
        <v>44635</v>
      </c>
      <c r="Z812" s="21">
        <v>21</v>
      </c>
      <c r="AA812" s="14">
        <v>44656</v>
      </c>
      <c r="AB812" s="20">
        <v>44645</v>
      </c>
      <c r="AC812" s="21">
        <v>20</v>
      </c>
      <c r="AD812" s="14">
        <v>44665</v>
      </c>
      <c r="AE812" s="20">
        <v>44669</v>
      </c>
      <c r="AF812" s="21">
        <v>20</v>
      </c>
      <c r="AG812" s="14">
        <v>44689</v>
      </c>
      <c r="AH812" s="20">
        <v>44694</v>
      </c>
      <c r="AI812" s="21">
        <v>10</v>
      </c>
      <c r="AJ812" s="14">
        <v>44704</v>
      </c>
      <c r="AK812" s="21">
        <v>8</v>
      </c>
      <c r="AL812" s="14">
        <v>44949</v>
      </c>
      <c r="AM812" s="14">
        <v>45009</v>
      </c>
      <c r="AN812" s="19"/>
      <c r="AO812" s="19"/>
      <c r="AP812" s="19"/>
      <c r="AQ812" s="19"/>
      <c r="AR812" s="19"/>
      <c r="AS812" s="19">
        <v>1636000</v>
      </c>
      <c r="AT812" s="19"/>
      <c r="AU812" s="19"/>
      <c r="AV812" s="19">
        <v>14724000</v>
      </c>
      <c r="AW812" s="19"/>
      <c r="AX812" s="19"/>
      <c r="AY812" s="19"/>
      <c r="AZ812" s="15">
        <f t="shared" si="55"/>
        <v>16360000</v>
      </c>
      <c r="BA812" s="15">
        <f t="shared" si="56"/>
        <v>16360000</v>
      </c>
      <c r="BB812" t="str">
        <f t="shared" si="57"/>
        <v>OK</v>
      </c>
      <c r="BC812">
        <f t="shared" si="58"/>
        <v>2</v>
      </c>
      <c r="BE812" s="17"/>
    </row>
    <row r="813" spans="1:57" hidden="1">
      <c r="A813" s="17" t="s">
        <v>250</v>
      </c>
      <c r="B813" s="17" t="s">
        <v>26</v>
      </c>
      <c r="C813" s="17" t="s">
        <v>677</v>
      </c>
      <c r="D813" s="50" t="s">
        <v>791</v>
      </c>
      <c r="E813" s="17" t="s">
        <v>10</v>
      </c>
      <c r="F813" t="s">
        <v>273</v>
      </c>
      <c r="G813">
        <v>5915</v>
      </c>
      <c r="H813">
        <v>20</v>
      </c>
      <c r="I813" s="19">
        <v>16360000</v>
      </c>
      <c r="J813" s="15">
        <v>818000</v>
      </c>
      <c r="K813" s="17">
        <v>0</v>
      </c>
      <c r="L813" s="17">
        <v>20</v>
      </c>
      <c r="M813" s="17" t="s">
        <v>151</v>
      </c>
      <c r="N813" s="17" t="s">
        <v>157</v>
      </c>
      <c r="O813" s="17" t="s">
        <v>274</v>
      </c>
      <c r="P813" s="17" t="s">
        <v>792</v>
      </c>
      <c r="Q813" s="17" t="s">
        <v>66</v>
      </c>
      <c r="R813" s="17" t="s">
        <v>132</v>
      </c>
      <c r="S813" s="52" t="s">
        <v>793</v>
      </c>
      <c r="T813" t="str">
        <f>CONCATENATE(G813,S813)</f>
        <v>591506</v>
      </c>
      <c r="U813" t="str">
        <f>IFERROR(VLOOKUP(B813,Listas!$A$21:$B$36,2,FALSE),"")</f>
        <v>08</v>
      </c>
      <c r="V813" s="52" t="s">
        <v>253</v>
      </c>
      <c r="W813" t="str">
        <f t="shared" si="59"/>
        <v>08-591506-01-22</v>
      </c>
      <c r="X813" s="17"/>
      <c r="Y813" s="20">
        <v>44635</v>
      </c>
      <c r="Z813" s="21">
        <v>21</v>
      </c>
      <c r="AA813" s="14">
        <v>44656</v>
      </c>
      <c r="AB813" s="20">
        <v>44645</v>
      </c>
      <c r="AC813" s="21">
        <v>20</v>
      </c>
      <c r="AD813" s="14">
        <v>44665</v>
      </c>
      <c r="AE813" s="20">
        <v>44669</v>
      </c>
      <c r="AF813" s="21">
        <v>20</v>
      </c>
      <c r="AG813" s="14">
        <v>44689</v>
      </c>
      <c r="AH813" s="20">
        <v>44694</v>
      </c>
      <c r="AI813" s="21">
        <v>10</v>
      </c>
      <c r="AJ813" s="14">
        <v>44704</v>
      </c>
      <c r="AK813" s="21">
        <v>8</v>
      </c>
      <c r="AL813" s="14">
        <v>44949</v>
      </c>
      <c r="AM813" s="14">
        <v>45009</v>
      </c>
      <c r="AN813" s="19"/>
      <c r="AO813" s="19"/>
      <c r="AP813" s="19"/>
      <c r="AQ813" s="19"/>
      <c r="AR813" s="19"/>
      <c r="AS813" s="19">
        <v>1636000</v>
      </c>
      <c r="AT813" s="19"/>
      <c r="AU813" s="19"/>
      <c r="AV813" s="19">
        <v>14724000</v>
      </c>
      <c r="AW813" s="19"/>
      <c r="AX813" s="19"/>
      <c r="AY813" s="19"/>
      <c r="AZ813" s="15">
        <f t="shared" si="55"/>
        <v>16360000</v>
      </c>
      <c r="BA813" s="15">
        <f t="shared" si="56"/>
        <v>16360000</v>
      </c>
      <c r="BB813" t="str">
        <f t="shared" si="57"/>
        <v>OK</v>
      </c>
      <c r="BC813">
        <f t="shared" si="58"/>
        <v>2</v>
      </c>
      <c r="BE813" s="17"/>
    </row>
    <row r="814" spans="1:57" hidden="1">
      <c r="A814" s="17" t="s">
        <v>250</v>
      </c>
      <c r="B814" s="17" t="s">
        <v>26</v>
      </c>
      <c r="C814" s="17" t="s">
        <v>676</v>
      </c>
      <c r="D814" s="50" t="s">
        <v>791</v>
      </c>
      <c r="E814" s="17" t="s">
        <v>10</v>
      </c>
      <c r="F814" t="s">
        <v>273</v>
      </c>
      <c r="G814">
        <v>5915</v>
      </c>
      <c r="H814">
        <v>10</v>
      </c>
      <c r="I814" s="19">
        <v>8180000</v>
      </c>
      <c r="J814" s="15">
        <v>818000</v>
      </c>
      <c r="K814" s="17">
        <v>0</v>
      </c>
      <c r="L814" s="17">
        <v>10</v>
      </c>
      <c r="M814" s="17" t="s">
        <v>151</v>
      </c>
      <c r="N814" s="17" t="s">
        <v>157</v>
      </c>
      <c r="O814" s="17" t="s">
        <v>274</v>
      </c>
      <c r="P814" s="17" t="s">
        <v>792</v>
      </c>
      <c r="Q814" s="17" t="s">
        <v>66</v>
      </c>
      <c r="R814" s="17" t="s">
        <v>132</v>
      </c>
      <c r="S814" s="52" t="s">
        <v>793</v>
      </c>
      <c r="T814" t="str">
        <f>CONCATENATE(G814,S814)</f>
        <v>591506</v>
      </c>
      <c r="U814" t="str">
        <f>IFERROR(VLOOKUP(B814,Listas!$A$21:$B$36,2,FALSE),"")</f>
        <v>08</v>
      </c>
      <c r="V814" s="52" t="s">
        <v>253</v>
      </c>
      <c r="W814" t="str">
        <f t="shared" si="59"/>
        <v>08-591506-01-22</v>
      </c>
      <c r="X814" s="17"/>
      <c r="Y814" s="20">
        <v>44635</v>
      </c>
      <c r="Z814" s="21">
        <v>21</v>
      </c>
      <c r="AA814" s="14">
        <v>44656</v>
      </c>
      <c r="AB814" s="20">
        <v>44645</v>
      </c>
      <c r="AC814" s="21">
        <v>20</v>
      </c>
      <c r="AD814" s="14">
        <v>44665</v>
      </c>
      <c r="AE814" s="20">
        <v>44669</v>
      </c>
      <c r="AF814" s="21">
        <v>20</v>
      </c>
      <c r="AG814" s="14">
        <v>44689</v>
      </c>
      <c r="AH814" s="20">
        <v>44694</v>
      </c>
      <c r="AI814" s="21">
        <v>10</v>
      </c>
      <c r="AJ814" s="14">
        <v>44704</v>
      </c>
      <c r="AK814" s="21">
        <v>8</v>
      </c>
      <c r="AL814" s="14">
        <v>44949</v>
      </c>
      <c r="AM814" s="14">
        <v>45009</v>
      </c>
      <c r="AN814" s="19"/>
      <c r="AO814" s="19"/>
      <c r="AP814" s="19"/>
      <c r="AQ814" s="19"/>
      <c r="AR814" s="19"/>
      <c r="AS814" s="19">
        <v>818000</v>
      </c>
      <c r="AT814" s="19"/>
      <c r="AU814" s="19"/>
      <c r="AV814" s="19">
        <v>7362000</v>
      </c>
      <c r="AW814" s="19"/>
      <c r="AX814" s="19"/>
      <c r="AY814" s="19"/>
      <c r="AZ814" s="15">
        <f t="shared" si="55"/>
        <v>8180000</v>
      </c>
      <c r="BA814" s="15">
        <f t="shared" si="56"/>
        <v>8180000</v>
      </c>
      <c r="BB814" t="str">
        <f t="shared" si="57"/>
        <v>OK</v>
      </c>
      <c r="BC814">
        <f t="shared" si="58"/>
        <v>2</v>
      </c>
      <c r="BE814" s="17"/>
    </row>
    <row r="815" spans="1:57" hidden="1">
      <c r="A815" s="17" t="s">
        <v>250</v>
      </c>
      <c r="B815" s="17" t="s">
        <v>26</v>
      </c>
      <c r="C815" s="17" t="s">
        <v>656</v>
      </c>
      <c r="D815" s="50" t="s">
        <v>791</v>
      </c>
      <c r="E815" s="17" t="s">
        <v>10</v>
      </c>
      <c r="F815" t="s">
        <v>273</v>
      </c>
      <c r="G815">
        <v>5915</v>
      </c>
      <c r="H815">
        <v>10</v>
      </c>
      <c r="I815" s="19">
        <v>8180000</v>
      </c>
      <c r="J815" s="15">
        <v>818000</v>
      </c>
      <c r="K815" s="17">
        <v>0</v>
      </c>
      <c r="L815" s="17">
        <v>10</v>
      </c>
      <c r="M815" s="17" t="s">
        <v>151</v>
      </c>
      <c r="N815" s="17" t="s">
        <v>157</v>
      </c>
      <c r="O815" s="17" t="s">
        <v>274</v>
      </c>
      <c r="P815" s="17" t="s">
        <v>792</v>
      </c>
      <c r="Q815" s="17" t="s">
        <v>66</v>
      </c>
      <c r="R815" s="17" t="s">
        <v>132</v>
      </c>
      <c r="S815" s="52" t="s">
        <v>793</v>
      </c>
      <c r="T815" t="str">
        <f>CONCATENATE(G815,S815)</f>
        <v>591506</v>
      </c>
      <c r="U815" t="str">
        <f>IFERROR(VLOOKUP(B815,Listas!$A$21:$B$36,2,FALSE),"")</f>
        <v>08</v>
      </c>
      <c r="V815" s="52" t="s">
        <v>253</v>
      </c>
      <c r="W815" t="str">
        <f t="shared" si="59"/>
        <v>08-591506-01-22</v>
      </c>
      <c r="X815" s="17"/>
      <c r="Y815" s="20">
        <v>44635</v>
      </c>
      <c r="Z815" s="21">
        <v>21</v>
      </c>
      <c r="AA815" s="14">
        <v>44656</v>
      </c>
      <c r="AB815" s="20">
        <v>44645</v>
      </c>
      <c r="AC815" s="21">
        <v>20</v>
      </c>
      <c r="AD815" s="14">
        <v>44665</v>
      </c>
      <c r="AE815" s="20">
        <v>44669</v>
      </c>
      <c r="AF815" s="21">
        <v>20</v>
      </c>
      <c r="AG815" s="14">
        <v>44689</v>
      </c>
      <c r="AH815" s="20">
        <v>44694</v>
      </c>
      <c r="AI815" s="21">
        <v>10</v>
      </c>
      <c r="AJ815" s="14">
        <v>44704</v>
      </c>
      <c r="AK815" s="21">
        <v>8</v>
      </c>
      <c r="AL815" s="14">
        <v>44949</v>
      </c>
      <c r="AM815" s="14">
        <v>45009</v>
      </c>
      <c r="AN815" s="19"/>
      <c r="AO815" s="19"/>
      <c r="AP815" s="19"/>
      <c r="AQ815" s="19"/>
      <c r="AR815" s="19"/>
      <c r="AS815" s="19">
        <v>818000</v>
      </c>
      <c r="AT815" s="19"/>
      <c r="AU815" s="19"/>
      <c r="AV815" s="19">
        <v>7362000</v>
      </c>
      <c r="AW815" s="19"/>
      <c r="AX815" s="19"/>
      <c r="AY815" s="19"/>
      <c r="AZ815" s="15">
        <f t="shared" si="55"/>
        <v>8180000</v>
      </c>
      <c r="BA815" s="15">
        <f t="shared" si="56"/>
        <v>8180000</v>
      </c>
      <c r="BB815" t="str">
        <f t="shared" si="57"/>
        <v>OK</v>
      </c>
      <c r="BC815">
        <f t="shared" si="58"/>
        <v>2</v>
      </c>
      <c r="BE815" s="17"/>
    </row>
    <row r="816" spans="1:57" hidden="1">
      <c r="A816" s="17"/>
      <c r="B816" s="17" t="s">
        <v>68</v>
      </c>
      <c r="C816" s="17" t="s">
        <v>794</v>
      </c>
      <c r="D816" s="17" t="s">
        <v>795</v>
      </c>
      <c r="E816" s="17" t="s">
        <v>5</v>
      </c>
      <c r="F816" s="17" t="s">
        <v>137</v>
      </c>
      <c r="G816">
        <v>3881</v>
      </c>
      <c r="H816">
        <v>125</v>
      </c>
      <c r="I816" s="19">
        <v>75040875</v>
      </c>
      <c r="J816" s="15">
        <v>600327</v>
      </c>
      <c r="K816" s="17">
        <v>125</v>
      </c>
      <c r="L816" s="17"/>
      <c r="M816" s="17" t="s">
        <v>128</v>
      </c>
      <c r="N816" s="17" t="s">
        <v>129</v>
      </c>
      <c r="O816" s="17" t="s">
        <v>130</v>
      </c>
      <c r="P816" s="17" t="s">
        <v>193</v>
      </c>
      <c r="Q816" s="17" t="s">
        <v>64</v>
      </c>
      <c r="R816" s="17" t="s">
        <v>132</v>
      </c>
      <c r="S816" s="17">
        <v>1</v>
      </c>
      <c r="T816">
        <v>388101</v>
      </c>
      <c r="U816" t="str">
        <f>IFERROR(VLOOKUP(B816,Listas!$A$21:$B$36,2,FALSE),"")</f>
        <v>09</v>
      </c>
      <c r="V816" s="17">
        <v>1</v>
      </c>
      <c r="W816" t="str">
        <f t="shared" si="59"/>
        <v>09-388101-1-22</v>
      </c>
      <c r="X816" s="17"/>
      <c r="Y816" s="20"/>
      <c r="Z816" s="21"/>
      <c r="AA816" s="14" t="s">
        <v>134</v>
      </c>
      <c r="AB816" s="20">
        <v>44670</v>
      </c>
      <c r="AC816" s="21">
        <v>21</v>
      </c>
      <c r="AD816" s="14">
        <v>44691</v>
      </c>
      <c r="AE816" s="20">
        <v>44693</v>
      </c>
      <c r="AF816" s="21">
        <v>18</v>
      </c>
      <c r="AG816" s="14">
        <v>44711</v>
      </c>
      <c r="AH816" s="20">
        <v>44736</v>
      </c>
      <c r="AI816" s="21">
        <v>21</v>
      </c>
      <c r="AJ816" s="14">
        <v>44757</v>
      </c>
      <c r="AK816" s="21">
        <v>10</v>
      </c>
      <c r="AL816" s="14">
        <v>45068</v>
      </c>
      <c r="AM816" s="14">
        <v>45128</v>
      </c>
      <c r="AN816" s="19"/>
      <c r="AO816" s="19"/>
      <c r="AP816" s="19"/>
      <c r="AQ816" s="19"/>
      <c r="AR816" s="19"/>
      <c r="AS816" s="19"/>
      <c r="AT816" s="19">
        <v>7504088</v>
      </c>
      <c r="AU816" s="19"/>
      <c r="AV816" s="19"/>
      <c r="AW816" s="19">
        <v>67536787</v>
      </c>
      <c r="AX816" s="19"/>
      <c r="AY816" s="19"/>
      <c r="AZ816" s="15">
        <f t="shared" si="55"/>
        <v>75040875</v>
      </c>
      <c r="BA816" s="15">
        <f t="shared" si="56"/>
        <v>75040875</v>
      </c>
      <c r="BB816" t="str">
        <f t="shared" si="57"/>
        <v>OK</v>
      </c>
      <c r="BC816">
        <f t="shared" si="58"/>
        <v>2</v>
      </c>
      <c r="BE816" s="17"/>
    </row>
    <row r="817" spans="1:57" hidden="1">
      <c r="A817" s="17"/>
      <c r="B817" s="17" t="s">
        <v>68</v>
      </c>
      <c r="C817" s="17" t="s">
        <v>796</v>
      </c>
      <c r="D817" s="17" t="s">
        <v>797</v>
      </c>
      <c r="E817" s="17" t="s">
        <v>5</v>
      </c>
      <c r="F817" s="17" t="s">
        <v>137</v>
      </c>
      <c r="G817">
        <v>3881</v>
      </c>
      <c r="H817">
        <v>20</v>
      </c>
      <c r="I817" s="19">
        <v>12006540</v>
      </c>
      <c r="J817" s="15">
        <v>600327</v>
      </c>
      <c r="K817" s="17">
        <v>20</v>
      </c>
      <c r="L817" s="17"/>
      <c r="M817" s="17" t="s">
        <v>128</v>
      </c>
      <c r="N817" s="17" t="s">
        <v>129</v>
      </c>
      <c r="O817" s="17" t="s">
        <v>130</v>
      </c>
      <c r="P817" s="17" t="s">
        <v>193</v>
      </c>
      <c r="Q817" s="17" t="s">
        <v>64</v>
      </c>
      <c r="R817" s="17" t="s">
        <v>132</v>
      </c>
      <c r="S817" s="17">
        <v>1</v>
      </c>
      <c r="T817">
        <v>388101</v>
      </c>
      <c r="U817" t="str">
        <f>IFERROR(VLOOKUP(B817,Listas!$A$21:$B$36,2,FALSE),"")</f>
        <v>09</v>
      </c>
      <c r="V817" s="17">
        <v>1</v>
      </c>
      <c r="W817" t="str">
        <f t="shared" si="59"/>
        <v>09-388101-1-22</v>
      </c>
      <c r="X817" s="17"/>
      <c r="Y817" s="20"/>
      <c r="Z817" s="21"/>
      <c r="AA817" s="14" t="s">
        <v>134</v>
      </c>
      <c r="AB817" s="20">
        <v>44670</v>
      </c>
      <c r="AC817" s="21">
        <v>21</v>
      </c>
      <c r="AD817" s="14">
        <v>44691</v>
      </c>
      <c r="AE817" s="20">
        <v>44693</v>
      </c>
      <c r="AF817" s="21">
        <v>18</v>
      </c>
      <c r="AG817" s="14">
        <v>44711</v>
      </c>
      <c r="AH817" s="20">
        <v>44736</v>
      </c>
      <c r="AI817" s="21">
        <v>21</v>
      </c>
      <c r="AJ817" s="14">
        <v>44757</v>
      </c>
      <c r="AK817" s="21">
        <v>10</v>
      </c>
      <c r="AL817" s="14">
        <v>45068</v>
      </c>
      <c r="AM817" s="14">
        <v>45128</v>
      </c>
      <c r="AN817" s="19"/>
      <c r="AO817" s="19"/>
      <c r="AP817" s="19"/>
      <c r="AQ817" s="19"/>
      <c r="AR817" s="19"/>
      <c r="AS817" s="19"/>
      <c r="AT817" s="19">
        <v>1200654</v>
      </c>
      <c r="AU817" s="19"/>
      <c r="AV817" s="19"/>
      <c r="AW817" s="19">
        <v>10805886</v>
      </c>
      <c r="AX817" s="19"/>
      <c r="AY817" s="19"/>
      <c r="AZ817" s="15">
        <f t="shared" si="55"/>
        <v>12006540</v>
      </c>
      <c r="BA817" s="15">
        <f t="shared" si="56"/>
        <v>12006540</v>
      </c>
      <c r="BB817" t="str">
        <f t="shared" si="57"/>
        <v>OK</v>
      </c>
      <c r="BC817">
        <f t="shared" si="58"/>
        <v>2</v>
      </c>
      <c r="BE817" s="17"/>
    </row>
    <row r="818" spans="1:57" hidden="1">
      <c r="A818" s="17"/>
      <c r="B818" s="17" t="s">
        <v>68</v>
      </c>
      <c r="C818" s="17" t="s">
        <v>798</v>
      </c>
      <c r="D818" s="17" t="s">
        <v>795</v>
      </c>
      <c r="E818" s="17" t="s">
        <v>5</v>
      </c>
      <c r="F818" s="17" t="s">
        <v>137</v>
      </c>
      <c r="G818">
        <v>3881</v>
      </c>
      <c r="H818">
        <v>31</v>
      </c>
      <c r="I818" s="19">
        <v>18610137</v>
      </c>
      <c r="J818" s="15">
        <v>600327</v>
      </c>
      <c r="K818" s="17">
        <v>31</v>
      </c>
      <c r="L818" s="17"/>
      <c r="M818" s="17" t="s">
        <v>128</v>
      </c>
      <c r="N818" s="17" t="s">
        <v>129</v>
      </c>
      <c r="O818" s="17" t="s">
        <v>130</v>
      </c>
      <c r="P818" s="17" t="s">
        <v>193</v>
      </c>
      <c r="Q818" s="17" t="s">
        <v>64</v>
      </c>
      <c r="R818" s="17" t="s">
        <v>132</v>
      </c>
      <c r="S818" s="17">
        <v>1</v>
      </c>
      <c r="T818">
        <v>388101</v>
      </c>
      <c r="U818" t="str">
        <f>IFERROR(VLOOKUP(B818,Listas!$A$21:$B$36,2,FALSE),"")</f>
        <v>09</v>
      </c>
      <c r="V818" s="17">
        <v>1</v>
      </c>
      <c r="W818" t="str">
        <f t="shared" si="59"/>
        <v>09-388101-1-22</v>
      </c>
      <c r="X818" s="17"/>
      <c r="Y818" s="20"/>
      <c r="Z818" s="21"/>
      <c r="AA818" s="14" t="s">
        <v>134</v>
      </c>
      <c r="AB818" s="20">
        <v>44670</v>
      </c>
      <c r="AC818" s="21">
        <v>21</v>
      </c>
      <c r="AD818" s="14">
        <v>44691</v>
      </c>
      <c r="AE818" s="20">
        <v>44693</v>
      </c>
      <c r="AF818" s="21">
        <v>18</v>
      </c>
      <c r="AG818" s="14">
        <v>44711</v>
      </c>
      <c r="AH818" s="20">
        <v>44736</v>
      </c>
      <c r="AI818" s="21">
        <v>21</v>
      </c>
      <c r="AJ818" s="14">
        <v>44757</v>
      </c>
      <c r="AK818" s="21">
        <v>10</v>
      </c>
      <c r="AL818" s="14">
        <v>45068</v>
      </c>
      <c r="AM818" s="14">
        <v>45128</v>
      </c>
      <c r="AN818" s="19"/>
      <c r="AO818" s="19"/>
      <c r="AP818" s="19"/>
      <c r="AQ818" s="19"/>
      <c r="AR818" s="19"/>
      <c r="AS818" s="19"/>
      <c r="AT818" s="19">
        <v>1861014</v>
      </c>
      <c r="AU818" s="19"/>
      <c r="AV818" s="19"/>
      <c r="AW818" s="19">
        <v>16749123</v>
      </c>
      <c r="AX818" s="19"/>
      <c r="AY818" s="19"/>
      <c r="AZ818" s="15">
        <f t="shared" si="55"/>
        <v>18610137</v>
      </c>
      <c r="BA818" s="15">
        <f t="shared" si="56"/>
        <v>18610137</v>
      </c>
      <c r="BB818" t="str">
        <f t="shared" si="57"/>
        <v>OK</v>
      </c>
      <c r="BC818">
        <f t="shared" si="58"/>
        <v>2</v>
      </c>
      <c r="BE818" s="17"/>
    </row>
    <row r="819" spans="1:57" hidden="1">
      <c r="A819" s="17"/>
      <c r="B819" s="17" t="s">
        <v>68</v>
      </c>
      <c r="C819" s="17" t="s">
        <v>799</v>
      </c>
      <c r="D819" s="17" t="s">
        <v>800</v>
      </c>
      <c r="E819" s="17" t="s">
        <v>5</v>
      </c>
      <c r="F819" s="17" t="s">
        <v>137</v>
      </c>
      <c r="G819">
        <v>3881</v>
      </c>
      <c r="H819">
        <v>68</v>
      </c>
      <c r="I819" s="19">
        <v>40822236</v>
      </c>
      <c r="J819" s="15">
        <v>600327</v>
      </c>
      <c r="K819" s="17">
        <v>68</v>
      </c>
      <c r="L819" s="17"/>
      <c r="M819" s="17" t="s">
        <v>128</v>
      </c>
      <c r="N819" s="17" t="s">
        <v>129</v>
      </c>
      <c r="O819" s="17" t="s">
        <v>130</v>
      </c>
      <c r="P819" s="17" t="s">
        <v>193</v>
      </c>
      <c r="Q819" s="17" t="s">
        <v>64</v>
      </c>
      <c r="R819" s="17" t="s">
        <v>132</v>
      </c>
      <c r="S819" s="17">
        <v>1</v>
      </c>
      <c r="T819">
        <v>388101</v>
      </c>
      <c r="U819" t="str">
        <f>IFERROR(VLOOKUP(B819,Listas!$A$21:$B$36,2,FALSE),"")</f>
        <v>09</v>
      </c>
      <c r="V819" s="17">
        <v>1</v>
      </c>
      <c r="W819" t="str">
        <f t="shared" si="59"/>
        <v>09-388101-1-22</v>
      </c>
      <c r="X819" s="17"/>
      <c r="Y819" s="20"/>
      <c r="Z819" s="21"/>
      <c r="AA819" s="14" t="s">
        <v>134</v>
      </c>
      <c r="AB819" s="20">
        <v>44670</v>
      </c>
      <c r="AC819" s="21">
        <v>21</v>
      </c>
      <c r="AD819" s="14">
        <v>44691</v>
      </c>
      <c r="AE819" s="20">
        <v>44693</v>
      </c>
      <c r="AF819" s="21">
        <v>18</v>
      </c>
      <c r="AG819" s="14">
        <v>44711</v>
      </c>
      <c r="AH819" s="20">
        <v>44736</v>
      </c>
      <c r="AI819" s="21">
        <v>21</v>
      </c>
      <c r="AJ819" s="14">
        <v>44757</v>
      </c>
      <c r="AK819" s="21">
        <v>10</v>
      </c>
      <c r="AL819" s="14">
        <v>45068</v>
      </c>
      <c r="AM819" s="14">
        <v>45128</v>
      </c>
      <c r="AN819" s="19"/>
      <c r="AO819" s="19"/>
      <c r="AP819" s="19"/>
      <c r="AQ819" s="19"/>
      <c r="AR819" s="19"/>
      <c r="AS819" s="19"/>
      <c r="AT819" s="19">
        <v>4082224</v>
      </c>
      <c r="AU819" s="19"/>
      <c r="AV819" s="19"/>
      <c r="AW819" s="19">
        <v>36740012</v>
      </c>
      <c r="AX819" s="19"/>
      <c r="AY819" s="19"/>
      <c r="AZ819" s="15">
        <f t="shared" si="55"/>
        <v>40822236</v>
      </c>
      <c r="BA819" s="15">
        <f t="shared" si="56"/>
        <v>40822236</v>
      </c>
      <c r="BB819" t="str">
        <f t="shared" si="57"/>
        <v>OK</v>
      </c>
      <c r="BC819">
        <f t="shared" si="58"/>
        <v>2</v>
      </c>
      <c r="BE819" s="17"/>
    </row>
    <row r="820" spans="1:57" hidden="1">
      <c r="A820" s="17"/>
      <c r="B820" s="17" t="s">
        <v>68</v>
      </c>
      <c r="C820" s="17" t="s">
        <v>801</v>
      </c>
      <c r="D820" s="17" t="s">
        <v>797</v>
      </c>
      <c r="E820" s="17" t="s">
        <v>140</v>
      </c>
      <c r="F820" s="17" t="s">
        <v>141</v>
      </c>
      <c r="G820">
        <v>3701</v>
      </c>
      <c r="H820">
        <v>2</v>
      </c>
      <c r="I820" s="19">
        <v>4176000</v>
      </c>
      <c r="J820" s="15">
        <v>2088000</v>
      </c>
      <c r="K820" s="17">
        <v>2</v>
      </c>
      <c r="L820" s="17"/>
      <c r="M820" s="17" t="s">
        <v>128</v>
      </c>
      <c r="N820" s="17" t="s">
        <v>142</v>
      </c>
      <c r="O820" s="17" t="s">
        <v>130</v>
      </c>
      <c r="P820" s="17" t="s">
        <v>802</v>
      </c>
      <c r="Q820" s="17" t="s">
        <v>63</v>
      </c>
      <c r="R820" s="17" t="s">
        <v>132</v>
      </c>
      <c r="S820" s="17">
        <v>1</v>
      </c>
      <c r="T820">
        <v>370101</v>
      </c>
      <c r="U820" t="str">
        <f>IFERROR(VLOOKUP(B820,Listas!$A$21:$B$36,2,FALSE),"")</f>
        <v>09</v>
      </c>
      <c r="V820" s="17">
        <v>1</v>
      </c>
      <c r="W820" t="str">
        <f t="shared" si="59"/>
        <v>09-370101-1-22</v>
      </c>
      <c r="X820" s="17"/>
      <c r="Y820" s="20"/>
      <c r="Z820" s="21"/>
      <c r="AA820" s="14" t="s">
        <v>134</v>
      </c>
      <c r="AB820" s="20">
        <v>44698</v>
      </c>
      <c r="AC820" s="21">
        <v>22</v>
      </c>
      <c r="AD820" s="14">
        <v>44720</v>
      </c>
      <c r="AE820" s="20">
        <v>44722</v>
      </c>
      <c r="AF820" s="21">
        <v>24</v>
      </c>
      <c r="AG820" s="14">
        <v>44746</v>
      </c>
      <c r="AH820" s="20">
        <v>44783</v>
      </c>
      <c r="AI820" s="21">
        <v>30</v>
      </c>
      <c r="AJ820" s="14">
        <v>44813</v>
      </c>
      <c r="AK820" s="21">
        <v>6</v>
      </c>
      <c r="AL820" s="14">
        <v>45001</v>
      </c>
      <c r="AM820" s="14">
        <v>45061</v>
      </c>
      <c r="AN820" s="19"/>
      <c r="AO820" s="19"/>
      <c r="AP820" s="19"/>
      <c r="AQ820" s="19"/>
      <c r="AR820" s="19"/>
      <c r="AS820" s="19"/>
      <c r="AT820" s="19"/>
      <c r="AU820" s="19"/>
      <c r="AV820" s="19">
        <v>4176000</v>
      </c>
      <c r="AW820" s="19"/>
      <c r="AX820" s="19"/>
      <c r="AY820" s="19"/>
      <c r="AZ820" s="15">
        <f t="shared" si="55"/>
        <v>4176000</v>
      </c>
      <c r="BA820" s="15">
        <f t="shared" si="56"/>
        <v>4176000</v>
      </c>
      <c r="BB820" t="str">
        <f t="shared" si="57"/>
        <v>OK</v>
      </c>
      <c r="BC820">
        <f t="shared" si="58"/>
        <v>1</v>
      </c>
      <c r="BE820" s="17"/>
    </row>
    <row r="821" spans="1:57" hidden="1">
      <c r="A821" s="17"/>
      <c r="B821" s="17" t="s">
        <v>68</v>
      </c>
      <c r="C821" s="17" t="s">
        <v>803</v>
      </c>
      <c r="D821" s="17" t="s">
        <v>804</v>
      </c>
      <c r="E821" s="17" t="s">
        <v>140</v>
      </c>
      <c r="F821" s="17" t="s">
        <v>141</v>
      </c>
      <c r="G821">
        <v>3701</v>
      </c>
      <c r="H821">
        <v>2</v>
      </c>
      <c r="I821" s="19">
        <v>4176000</v>
      </c>
      <c r="J821" s="15">
        <v>2088000</v>
      </c>
      <c r="K821" s="17">
        <v>2</v>
      </c>
      <c r="L821" s="17"/>
      <c r="M821" s="17" t="s">
        <v>128</v>
      </c>
      <c r="N821" s="17" t="s">
        <v>142</v>
      </c>
      <c r="O821" s="17" t="s">
        <v>130</v>
      </c>
      <c r="P821" s="17" t="s">
        <v>802</v>
      </c>
      <c r="Q821" s="17" t="s">
        <v>63</v>
      </c>
      <c r="R821" s="17" t="s">
        <v>132</v>
      </c>
      <c r="S821" s="17">
        <v>1</v>
      </c>
      <c r="T821">
        <v>370101</v>
      </c>
      <c r="U821" t="str">
        <f>IFERROR(VLOOKUP(B821,Listas!$A$21:$B$36,2,FALSE),"")</f>
        <v>09</v>
      </c>
      <c r="V821" s="17">
        <v>1</v>
      </c>
      <c r="W821" t="str">
        <f t="shared" si="59"/>
        <v>09-370101-1-22</v>
      </c>
      <c r="X821" s="17"/>
      <c r="Y821" s="20"/>
      <c r="Z821" s="21"/>
      <c r="AA821" s="14" t="s">
        <v>134</v>
      </c>
      <c r="AB821" s="20">
        <v>44698</v>
      </c>
      <c r="AC821" s="21">
        <v>22</v>
      </c>
      <c r="AD821" s="14">
        <v>44720</v>
      </c>
      <c r="AE821" s="20">
        <v>44722</v>
      </c>
      <c r="AF821" s="21">
        <v>24</v>
      </c>
      <c r="AG821" s="14">
        <v>44746</v>
      </c>
      <c r="AH821" s="20">
        <v>44783</v>
      </c>
      <c r="AI821" s="21">
        <v>30</v>
      </c>
      <c r="AJ821" s="14">
        <v>44813</v>
      </c>
      <c r="AK821" s="21">
        <v>6</v>
      </c>
      <c r="AL821" s="14">
        <v>45001</v>
      </c>
      <c r="AM821" s="14">
        <v>45061</v>
      </c>
      <c r="AN821" s="19"/>
      <c r="AO821" s="19"/>
      <c r="AP821" s="19"/>
      <c r="AQ821" s="19"/>
      <c r="AR821" s="19"/>
      <c r="AS821" s="19"/>
      <c r="AT821" s="19"/>
      <c r="AU821" s="19"/>
      <c r="AV821" s="19">
        <v>4176000</v>
      </c>
      <c r="AW821" s="19"/>
      <c r="AX821" s="19"/>
      <c r="AY821" s="19"/>
      <c r="AZ821" s="15">
        <f t="shared" si="55"/>
        <v>4176000</v>
      </c>
      <c r="BA821" s="15">
        <f t="shared" si="56"/>
        <v>4176000</v>
      </c>
      <c r="BB821" t="str">
        <f t="shared" si="57"/>
        <v>OK</v>
      </c>
      <c r="BC821">
        <f t="shared" si="58"/>
        <v>1</v>
      </c>
      <c r="BE821" s="17"/>
    </row>
    <row r="822" spans="1:57" hidden="1">
      <c r="A822" s="17"/>
      <c r="B822" s="17" t="s">
        <v>68</v>
      </c>
      <c r="C822" s="17" t="s">
        <v>805</v>
      </c>
      <c r="D822" s="17" t="s">
        <v>795</v>
      </c>
      <c r="E822" s="17" t="s">
        <v>140</v>
      </c>
      <c r="F822" s="17" t="s">
        <v>141</v>
      </c>
      <c r="G822">
        <v>3701</v>
      </c>
      <c r="H822">
        <v>2</v>
      </c>
      <c r="I822" s="19">
        <v>4176000</v>
      </c>
      <c r="J822" s="15">
        <v>2088000</v>
      </c>
      <c r="K822" s="17">
        <v>2</v>
      </c>
      <c r="L822" s="17"/>
      <c r="M822" s="17" t="s">
        <v>128</v>
      </c>
      <c r="N822" s="17" t="s">
        <v>142</v>
      </c>
      <c r="O822" s="17" t="s">
        <v>130</v>
      </c>
      <c r="P822" s="17" t="s">
        <v>802</v>
      </c>
      <c r="Q822" s="17" t="s">
        <v>63</v>
      </c>
      <c r="R822" s="17" t="s">
        <v>132</v>
      </c>
      <c r="S822" s="17">
        <v>1</v>
      </c>
      <c r="T822">
        <v>370101</v>
      </c>
      <c r="U822" t="str">
        <f>IFERROR(VLOOKUP(B822,Listas!$A$21:$B$36,2,FALSE),"")</f>
        <v>09</v>
      </c>
      <c r="V822" s="17">
        <v>1</v>
      </c>
      <c r="W822" t="str">
        <f t="shared" si="59"/>
        <v>09-370101-1-22</v>
      </c>
      <c r="X822" s="17"/>
      <c r="Y822" s="20"/>
      <c r="Z822" s="21"/>
      <c r="AA822" s="14" t="s">
        <v>134</v>
      </c>
      <c r="AB822" s="20">
        <v>44698</v>
      </c>
      <c r="AC822" s="21">
        <v>22</v>
      </c>
      <c r="AD822" s="14">
        <v>44720</v>
      </c>
      <c r="AE822" s="20">
        <v>44722</v>
      </c>
      <c r="AF822" s="21">
        <v>24</v>
      </c>
      <c r="AG822" s="14">
        <v>44746</v>
      </c>
      <c r="AH822" s="20">
        <v>44783</v>
      </c>
      <c r="AI822" s="21">
        <v>30</v>
      </c>
      <c r="AJ822" s="14">
        <v>44813</v>
      </c>
      <c r="AK822" s="21">
        <v>6</v>
      </c>
      <c r="AL822" s="14">
        <v>45001</v>
      </c>
      <c r="AM822" s="14">
        <v>45061</v>
      </c>
      <c r="AN822" s="19"/>
      <c r="AO822" s="19"/>
      <c r="AP822" s="19"/>
      <c r="AQ822" s="19"/>
      <c r="AR822" s="19"/>
      <c r="AS822" s="19"/>
      <c r="AT822" s="19"/>
      <c r="AU822" s="19"/>
      <c r="AV822" s="19">
        <v>4176000</v>
      </c>
      <c r="AW822" s="19"/>
      <c r="AX822" s="19"/>
      <c r="AY822" s="19"/>
      <c r="AZ822" s="15">
        <f t="shared" si="55"/>
        <v>4176000</v>
      </c>
      <c r="BA822" s="15">
        <f t="shared" si="56"/>
        <v>4176000</v>
      </c>
      <c r="BB822" t="str">
        <f t="shared" si="57"/>
        <v>OK</v>
      </c>
      <c r="BC822">
        <f t="shared" si="58"/>
        <v>1</v>
      </c>
      <c r="BE822" s="17"/>
    </row>
    <row r="823" spans="1:57" hidden="1">
      <c r="A823" s="17"/>
      <c r="B823" s="17" t="s">
        <v>68</v>
      </c>
      <c r="C823" s="17" t="s">
        <v>806</v>
      </c>
      <c r="D823" s="17" t="s">
        <v>797</v>
      </c>
      <c r="E823" s="17" t="s">
        <v>140</v>
      </c>
      <c r="F823" s="17" t="s">
        <v>141</v>
      </c>
      <c r="G823">
        <v>3701</v>
      </c>
      <c r="H823">
        <v>2</v>
      </c>
      <c r="I823" s="19">
        <v>4176000</v>
      </c>
      <c r="J823" s="15">
        <v>2088000</v>
      </c>
      <c r="K823" s="17">
        <v>2</v>
      </c>
      <c r="L823" s="17"/>
      <c r="M823" s="17" t="s">
        <v>128</v>
      </c>
      <c r="N823" s="17" t="s">
        <v>142</v>
      </c>
      <c r="O823" s="17" t="s">
        <v>130</v>
      </c>
      <c r="P823" s="17" t="s">
        <v>802</v>
      </c>
      <c r="Q823" s="17" t="s">
        <v>63</v>
      </c>
      <c r="R823" s="17" t="s">
        <v>132</v>
      </c>
      <c r="S823" s="17">
        <v>1</v>
      </c>
      <c r="T823">
        <v>370101</v>
      </c>
      <c r="U823" t="str">
        <f>IFERROR(VLOOKUP(B823,Listas!$A$21:$B$36,2,FALSE),"")</f>
        <v>09</v>
      </c>
      <c r="V823" s="17">
        <v>1</v>
      </c>
      <c r="W823" t="str">
        <f t="shared" si="59"/>
        <v>09-370101-1-22</v>
      </c>
      <c r="X823" s="17"/>
      <c r="Y823" s="20"/>
      <c r="Z823" s="21"/>
      <c r="AA823" s="14" t="s">
        <v>134</v>
      </c>
      <c r="AB823" s="20">
        <v>44698</v>
      </c>
      <c r="AC823" s="21">
        <v>22</v>
      </c>
      <c r="AD823" s="14">
        <v>44720</v>
      </c>
      <c r="AE823" s="20">
        <v>44722</v>
      </c>
      <c r="AF823" s="21">
        <v>24</v>
      </c>
      <c r="AG823" s="14">
        <v>44746</v>
      </c>
      <c r="AH823" s="20">
        <v>44783</v>
      </c>
      <c r="AI823" s="21">
        <v>30</v>
      </c>
      <c r="AJ823" s="14">
        <v>44813</v>
      </c>
      <c r="AK823" s="21">
        <v>6</v>
      </c>
      <c r="AL823" s="14">
        <v>45001</v>
      </c>
      <c r="AM823" s="14">
        <v>45061</v>
      </c>
      <c r="AN823" s="19"/>
      <c r="AO823" s="19"/>
      <c r="AP823" s="19"/>
      <c r="AQ823" s="19"/>
      <c r="AR823" s="19"/>
      <c r="AS823" s="19"/>
      <c r="AT823" s="19"/>
      <c r="AU823" s="19"/>
      <c r="AV823" s="19">
        <v>4176000</v>
      </c>
      <c r="AW823" s="19"/>
      <c r="AX823" s="19"/>
      <c r="AY823" s="19"/>
      <c r="AZ823" s="15">
        <f t="shared" si="55"/>
        <v>4176000</v>
      </c>
      <c r="BA823" s="15">
        <f t="shared" si="56"/>
        <v>4176000</v>
      </c>
      <c r="BB823" t="str">
        <f t="shared" si="57"/>
        <v>OK</v>
      </c>
      <c r="BC823">
        <f t="shared" si="58"/>
        <v>1</v>
      </c>
      <c r="BE823" s="17"/>
    </row>
    <row r="824" spans="1:57" hidden="1">
      <c r="A824" s="17"/>
      <c r="B824" s="17" t="s">
        <v>68</v>
      </c>
      <c r="C824" s="17" t="s">
        <v>807</v>
      </c>
      <c r="D824" s="17" t="s">
        <v>808</v>
      </c>
      <c r="E824" s="17" t="s">
        <v>6</v>
      </c>
      <c r="F824" s="17" t="s">
        <v>150</v>
      </c>
      <c r="G824">
        <v>7233</v>
      </c>
      <c r="H824">
        <v>1</v>
      </c>
      <c r="I824" s="19">
        <v>35700000</v>
      </c>
      <c r="J824" s="15">
        <v>35700000</v>
      </c>
      <c r="K824" s="17">
        <v>1</v>
      </c>
      <c r="L824" s="17"/>
      <c r="M824" s="17" t="s">
        <v>151</v>
      </c>
      <c r="N824" s="17" t="s">
        <v>152</v>
      </c>
      <c r="O824" s="17" t="s">
        <v>130</v>
      </c>
      <c r="P824" s="17" t="s">
        <v>809</v>
      </c>
      <c r="Q824" s="17" t="s">
        <v>64</v>
      </c>
      <c r="R824" s="17" t="s">
        <v>132</v>
      </c>
      <c r="S824" s="17">
        <v>1</v>
      </c>
      <c r="T824">
        <v>723301</v>
      </c>
      <c r="U824" t="str">
        <f>IFERROR(VLOOKUP(B824,Listas!$A$21:$B$36,2,FALSE),"")</f>
        <v>09</v>
      </c>
      <c r="V824" s="17">
        <v>1</v>
      </c>
      <c r="W824" t="str">
        <f t="shared" si="59"/>
        <v>09-723301-1-22</v>
      </c>
      <c r="X824" s="17"/>
      <c r="Y824" s="20"/>
      <c r="Z824" s="21"/>
      <c r="AA824" s="14" t="s">
        <v>134</v>
      </c>
      <c r="AB824" s="20">
        <v>44684</v>
      </c>
      <c r="AC824" s="21">
        <v>15</v>
      </c>
      <c r="AD824" s="14">
        <v>44699</v>
      </c>
      <c r="AE824" s="20">
        <v>44701</v>
      </c>
      <c r="AF824" s="21">
        <v>18</v>
      </c>
      <c r="AG824" s="14">
        <v>44719</v>
      </c>
      <c r="AH824" s="20">
        <v>44726</v>
      </c>
      <c r="AI824" s="21">
        <v>21</v>
      </c>
      <c r="AJ824" s="14">
        <v>44747</v>
      </c>
      <c r="AK824" s="21">
        <v>11</v>
      </c>
      <c r="AL824" s="14">
        <v>45089</v>
      </c>
      <c r="AM824" s="14">
        <v>45149</v>
      </c>
      <c r="AN824" s="19"/>
      <c r="AO824" s="19"/>
      <c r="AP824" s="19"/>
      <c r="AQ824" s="19"/>
      <c r="AR824" s="19"/>
      <c r="AS824" s="19"/>
      <c r="AT824" s="19">
        <v>3570000</v>
      </c>
      <c r="AU824" s="19"/>
      <c r="AV824" s="19"/>
      <c r="AW824" s="19">
        <v>32130000</v>
      </c>
      <c r="AX824" s="19"/>
      <c r="AY824" s="19"/>
      <c r="AZ824" s="15">
        <f t="shared" si="55"/>
        <v>35700000</v>
      </c>
      <c r="BA824" s="15">
        <f t="shared" si="56"/>
        <v>35700000</v>
      </c>
      <c r="BB824" t="str">
        <f t="shared" si="57"/>
        <v>OK</v>
      </c>
      <c r="BC824">
        <f t="shared" si="58"/>
        <v>2</v>
      </c>
      <c r="BE824" s="17"/>
    </row>
    <row r="825" spans="1:57" hidden="1">
      <c r="A825" s="17"/>
      <c r="B825" s="17" t="s">
        <v>68</v>
      </c>
      <c r="C825" s="17" t="s">
        <v>810</v>
      </c>
      <c r="D825" s="17" t="s">
        <v>804</v>
      </c>
      <c r="E825" s="17" t="s">
        <v>7</v>
      </c>
      <c r="F825" s="17" t="s">
        <v>299</v>
      </c>
      <c r="G825">
        <v>8913</v>
      </c>
      <c r="H825">
        <v>25</v>
      </c>
      <c r="I825" s="19">
        <v>15900000</v>
      </c>
      <c r="J825" s="15">
        <v>636000</v>
      </c>
      <c r="K825" s="17"/>
      <c r="L825" s="17">
        <v>25</v>
      </c>
      <c r="M825" s="17" t="s">
        <v>151</v>
      </c>
      <c r="N825" s="17" t="s">
        <v>157</v>
      </c>
      <c r="O825" s="17" t="s">
        <v>130</v>
      </c>
      <c r="P825" s="17" t="s">
        <v>811</v>
      </c>
      <c r="Q825" s="17" t="s">
        <v>65</v>
      </c>
      <c r="R825" s="17" t="s">
        <v>132</v>
      </c>
      <c r="S825" s="17">
        <v>2</v>
      </c>
      <c r="T825">
        <v>891302</v>
      </c>
      <c r="U825" t="str">
        <f>IFERROR(VLOOKUP(B825,Listas!$A$21:$B$36,2,FALSE),"")</f>
        <v>09</v>
      </c>
      <c r="V825" s="17">
        <v>1</v>
      </c>
      <c r="W825" t="str">
        <f t="shared" si="59"/>
        <v>09-891302-1-22</v>
      </c>
      <c r="X825" s="17"/>
      <c r="Y825" s="20"/>
      <c r="Z825" s="21"/>
      <c r="AA825" s="14" t="s">
        <v>134</v>
      </c>
      <c r="AB825" s="20">
        <v>44663</v>
      </c>
      <c r="AC825" s="21">
        <v>15</v>
      </c>
      <c r="AD825" s="14">
        <v>44678</v>
      </c>
      <c r="AE825" s="20">
        <v>44680</v>
      </c>
      <c r="AF825" s="21">
        <v>17</v>
      </c>
      <c r="AG825" s="14">
        <v>44697</v>
      </c>
      <c r="AH825" s="20">
        <v>44704</v>
      </c>
      <c r="AI825" s="21">
        <v>21</v>
      </c>
      <c r="AJ825" s="14">
        <v>44725</v>
      </c>
      <c r="AK825" s="21">
        <v>8</v>
      </c>
      <c r="AL825" s="14">
        <v>44977</v>
      </c>
      <c r="AM825" s="14">
        <v>45037</v>
      </c>
      <c r="AN825" s="19"/>
      <c r="AO825" s="19"/>
      <c r="AP825" s="19"/>
      <c r="AQ825" s="19"/>
      <c r="AR825" s="19"/>
      <c r="AS825" s="19">
        <v>1590000</v>
      </c>
      <c r="AT825" s="19"/>
      <c r="AU825" s="19"/>
      <c r="AV825" s="19">
        <v>14310000</v>
      </c>
      <c r="AW825" s="19"/>
      <c r="AX825" s="19"/>
      <c r="AY825" s="19"/>
      <c r="AZ825" s="15">
        <f t="shared" si="55"/>
        <v>15900000</v>
      </c>
      <c r="BA825" s="15">
        <f t="shared" si="56"/>
        <v>15900000</v>
      </c>
      <c r="BB825" t="str">
        <f t="shared" si="57"/>
        <v>OK</v>
      </c>
      <c r="BC825">
        <f t="shared" si="58"/>
        <v>2</v>
      </c>
      <c r="BE825" s="17"/>
    </row>
    <row r="826" spans="1:57" hidden="1">
      <c r="A826" s="17"/>
      <c r="B826" s="17" t="s">
        <v>68</v>
      </c>
      <c r="C826" s="17" t="s">
        <v>812</v>
      </c>
      <c r="D826" s="17" t="s">
        <v>804</v>
      </c>
      <c r="E826" s="17" t="s">
        <v>7</v>
      </c>
      <c r="F826" s="17" t="s">
        <v>299</v>
      </c>
      <c r="G826">
        <v>8913</v>
      </c>
      <c r="H826">
        <v>24</v>
      </c>
      <c r="I826" s="19">
        <v>15264000</v>
      </c>
      <c r="J826" s="15">
        <v>636000</v>
      </c>
      <c r="K826" s="17"/>
      <c r="L826" s="17">
        <v>24</v>
      </c>
      <c r="M826" s="17" t="s">
        <v>151</v>
      </c>
      <c r="N826" s="17" t="s">
        <v>157</v>
      </c>
      <c r="O826" s="17" t="s">
        <v>130</v>
      </c>
      <c r="P826" s="17" t="s">
        <v>811</v>
      </c>
      <c r="Q826" s="17" t="s">
        <v>65</v>
      </c>
      <c r="R826" s="17" t="s">
        <v>132</v>
      </c>
      <c r="S826" s="17">
        <v>2</v>
      </c>
      <c r="T826">
        <v>891302</v>
      </c>
      <c r="U826" t="str">
        <f>IFERROR(VLOOKUP(B826,Listas!$A$21:$B$36,2,FALSE),"")</f>
        <v>09</v>
      </c>
      <c r="V826" s="17">
        <v>1</v>
      </c>
      <c r="W826" t="str">
        <f t="shared" si="59"/>
        <v>09-891302-1-22</v>
      </c>
      <c r="X826" s="17"/>
      <c r="Y826" s="20"/>
      <c r="Z826" s="21"/>
      <c r="AA826" s="14" t="s">
        <v>134</v>
      </c>
      <c r="AB826" s="20">
        <v>44663</v>
      </c>
      <c r="AC826" s="21">
        <v>15</v>
      </c>
      <c r="AD826" s="14">
        <v>44678</v>
      </c>
      <c r="AE826" s="20">
        <v>44680</v>
      </c>
      <c r="AF826" s="21">
        <v>17</v>
      </c>
      <c r="AG826" s="14">
        <v>44697</v>
      </c>
      <c r="AH826" s="20">
        <v>44704</v>
      </c>
      <c r="AI826" s="21">
        <v>21</v>
      </c>
      <c r="AJ826" s="14">
        <v>44725</v>
      </c>
      <c r="AK826" s="21">
        <v>8</v>
      </c>
      <c r="AL826" s="14">
        <v>44977</v>
      </c>
      <c r="AM826" s="14">
        <v>45037</v>
      </c>
      <c r="AN826" s="19"/>
      <c r="AO826" s="19"/>
      <c r="AP826" s="19"/>
      <c r="AQ826" s="19"/>
      <c r="AR826" s="19"/>
      <c r="AS826" s="19">
        <v>1526400</v>
      </c>
      <c r="AT826" s="19"/>
      <c r="AU826" s="19"/>
      <c r="AV826" s="19">
        <v>13737600</v>
      </c>
      <c r="AW826" s="19"/>
      <c r="AX826" s="19"/>
      <c r="AY826" s="19"/>
      <c r="AZ826" s="15">
        <f t="shared" si="55"/>
        <v>15264000</v>
      </c>
      <c r="BA826" s="15">
        <f t="shared" si="56"/>
        <v>15264000</v>
      </c>
      <c r="BB826" t="str">
        <f t="shared" si="57"/>
        <v>OK</v>
      </c>
      <c r="BC826">
        <f t="shared" si="58"/>
        <v>2</v>
      </c>
      <c r="BE826" s="17"/>
    </row>
    <row r="827" spans="1:57" hidden="1">
      <c r="A827" s="17"/>
      <c r="B827" s="17" t="s">
        <v>68</v>
      </c>
      <c r="C827" s="17" t="s">
        <v>813</v>
      </c>
      <c r="D827" s="17" t="s">
        <v>804</v>
      </c>
      <c r="E827" s="17" t="s">
        <v>7</v>
      </c>
      <c r="F827" s="17" t="s">
        <v>299</v>
      </c>
      <c r="G827">
        <v>8913</v>
      </c>
      <c r="H827">
        <v>25</v>
      </c>
      <c r="I827" s="19">
        <v>15900000</v>
      </c>
      <c r="J827" s="15">
        <v>636000</v>
      </c>
      <c r="K827" s="17"/>
      <c r="L827" s="17">
        <v>25</v>
      </c>
      <c r="M827" s="17" t="s">
        <v>151</v>
      </c>
      <c r="N827" s="17" t="s">
        <v>157</v>
      </c>
      <c r="O827" s="17" t="s">
        <v>130</v>
      </c>
      <c r="P827" s="17" t="s">
        <v>811</v>
      </c>
      <c r="Q827" s="17" t="s">
        <v>65</v>
      </c>
      <c r="R827" s="17" t="s">
        <v>132</v>
      </c>
      <c r="S827" s="17">
        <v>2</v>
      </c>
      <c r="T827">
        <v>891302</v>
      </c>
      <c r="U827" t="str">
        <f>IFERROR(VLOOKUP(B827,Listas!$A$21:$B$36,2,FALSE),"")</f>
        <v>09</v>
      </c>
      <c r="V827" s="17">
        <v>1</v>
      </c>
      <c r="W827" t="str">
        <f t="shared" si="59"/>
        <v>09-891302-1-22</v>
      </c>
      <c r="X827" s="17"/>
      <c r="Y827" s="20"/>
      <c r="Z827" s="21"/>
      <c r="AA827" s="14" t="s">
        <v>134</v>
      </c>
      <c r="AB827" s="20">
        <v>44663</v>
      </c>
      <c r="AC827" s="21">
        <v>15</v>
      </c>
      <c r="AD827" s="14">
        <v>44678</v>
      </c>
      <c r="AE827" s="20">
        <v>44680</v>
      </c>
      <c r="AF827" s="21">
        <v>17</v>
      </c>
      <c r="AG827" s="14">
        <v>44697</v>
      </c>
      <c r="AH827" s="20">
        <v>44704</v>
      </c>
      <c r="AI827" s="21">
        <v>21</v>
      </c>
      <c r="AJ827" s="14">
        <v>44725</v>
      </c>
      <c r="AK827" s="21">
        <v>8</v>
      </c>
      <c r="AL827" s="14">
        <v>44977</v>
      </c>
      <c r="AM827" s="14">
        <v>45037</v>
      </c>
      <c r="AN827" s="19"/>
      <c r="AO827" s="19"/>
      <c r="AP827" s="19"/>
      <c r="AQ827" s="19"/>
      <c r="AR827" s="19"/>
      <c r="AS827" s="19">
        <v>1590000</v>
      </c>
      <c r="AT827" s="19"/>
      <c r="AU827" s="19"/>
      <c r="AV827" s="19">
        <v>14310000</v>
      </c>
      <c r="AW827" s="19"/>
      <c r="AX827" s="19"/>
      <c r="AY827" s="19"/>
      <c r="AZ827" s="15">
        <f t="shared" si="55"/>
        <v>15900000</v>
      </c>
      <c r="BA827" s="15">
        <f t="shared" si="56"/>
        <v>15900000</v>
      </c>
      <c r="BB827" t="str">
        <f t="shared" si="57"/>
        <v>OK</v>
      </c>
      <c r="BC827">
        <f t="shared" si="58"/>
        <v>2</v>
      </c>
      <c r="BE827" s="17"/>
    </row>
    <row r="828" spans="1:57" hidden="1">
      <c r="A828" s="17"/>
      <c r="B828" s="17" t="s">
        <v>68</v>
      </c>
      <c r="C828" s="17" t="s">
        <v>803</v>
      </c>
      <c r="D828" s="17" t="s">
        <v>804</v>
      </c>
      <c r="E828" s="17" t="s">
        <v>7</v>
      </c>
      <c r="F828" s="17" t="s">
        <v>299</v>
      </c>
      <c r="G828">
        <v>8913</v>
      </c>
      <c r="H828">
        <v>24</v>
      </c>
      <c r="I828" s="19">
        <v>15264000</v>
      </c>
      <c r="J828" s="15">
        <v>636000</v>
      </c>
      <c r="K828" s="17"/>
      <c r="L828" s="17">
        <v>24</v>
      </c>
      <c r="M828" s="17" t="s">
        <v>151</v>
      </c>
      <c r="N828" s="17" t="s">
        <v>157</v>
      </c>
      <c r="O828" s="17" t="s">
        <v>130</v>
      </c>
      <c r="P828" s="17" t="s">
        <v>811</v>
      </c>
      <c r="Q828" s="17" t="s">
        <v>65</v>
      </c>
      <c r="R828" s="17" t="s">
        <v>132</v>
      </c>
      <c r="S828" s="17">
        <v>2</v>
      </c>
      <c r="T828">
        <v>891302</v>
      </c>
      <c r="U828" t="str">
        <f>IFERROR(VLOOKUP(B828,Listas!$A$21:$B$36,2,FALSE),"")</f>
        <v>09</v>
      </c>
      <c r="V828" s="17">
        <v>1</v>
      </c>
      <c r="W828" t="str">
        <f t="shared" si="59"/>
        <v>09-891302-1-22</v>
      </c>
      <c r="X828" s="17"/>
      <c r="Y828" s="20"/>
      <c r="Z828" s="21"/>
      <c r="AA828" s="14" t="s">
        <v>134</v>
      </c>
      <c r="AB828" s="20">
        <v>44663</v>
      </c>
      <c r="AC828" s="21">
        <v>15</v>
      </c>
      <c r="AD828" s="14">
        <v>44678</v>
      </c>
      <c r="AE828" s="20">
        <v>44680</v>
      </c>
      <c r="AF828" s="21">
        <v>17</v>
      </c>
      <c r="AG828" s="14">
        <v>44697</v>
      </c>
      <c r="AH828" s="20">
        <v>44704</v>
      </c>
      <c r="AI828" s="21">
        <v>21</v>
      </c>
      <c r="AJ828" s="14">
        <v>44725</v>
      </c>
      <c r="AK828" s="21">
        <v>8</v>
      </c>
      <c r="AL828" s="14">
        <v>44977</v>
      </c>
      <c r="AM828" s="14">
        <v>45037</v>
      </c>
      <c r="AN828" s="19"/>
      <c r="AO828" s="19"/>
      <c r="AP828" s="19"/>
      <c r="AQ828" s="19"/>
      <c r="AR828" s="19"/>
      <c r="AS828" s="19">
        <v>1526400</v>
      </c>
      <c r="AT828" s="19"/>
      <c r="AU828" s="19"/>
      <c r="AV828" s="19">
        <v>13737600</v>
      </c>
      <c r="AW828" s="19"/>
      <c r="AX828" s="19"/>
      <c r="AY828" s="19"/>
      <c r="AZ828" s="15">
        <f t="shared" si="55"/>
        <v>15264000</v>
      </c>
      <c r="BA828" s="15">
        <f t="shared" si="56"/>
        <v>15264000</v>
      </c>
      <c r="BB828" t="str">
        <f t="shared" si="57"/>
        <v>OK</v>
      </c>
      <c r="BC828">
        <f t="shared" si="58"/>
        <v>2</v>
      </c>
      <c r="BE828" s="17"/>
    </row>
    <row r="829" spans="1:57" hidden="1">
      <c r="A829" s="17"/>
      <c r="B829" s="17" t="s">
        <v>68</v>
      </c>
      <c r="C829" s="17" t="s">
        <v>794</v>
      </c>
      <c r="D829" s="17" t="s">
        <v>795</v>
      </c>
      <c r="E829" s="17" t="s">
        <v>8</v>
      </c>
      <c r="F829" s="17" t="s">
        <v>160</v>
      </c>
      <c r="G829">
        <v>4881</v>
      </c>
      <c r="H829">
        <v>20</v>
      </c>
      <c r="I829" s="19">
        <v>20000000</v>
      </c>
      <c r="J829" s="15">
        <v>1000000</v>
      </c>
      <c r="K829" s="17">
        <v>20</v>
      </c>
      <c r="L829" s="17"/>
      <c r="M829" s="17" t="s">
        <v>128</v>
      </c>
      <c r="N829" s="17" t="s">
        <v>157</v>
      </c>
      <c r="O829" s="17" t="s">
        <v>130</v>
      </c>
      <c r="P829" s="17" t="s">
        <v>814</v>
      </c>
      <c r="Q829" s="17" t="s">
        <v>66</v>
      </c>
      <c r="R829" s="17" t="s">
        <v>132</v>
      </c>
      <c r="S829" s="17">
        <v>1</v>
      </c>
      <c r="T829">
        <v>488101</v>
      </c>
      <c r="U829" t="str">
        <f>IFERROR(VLOOKUP(B829,Listas!$A$21:$B$36,2,FALSE),"")</f>
        <v>09</v>
      </c>
      <c r="V829" s="17">
        <v>5</v>
      </c>
      <c r="W829" t="str">
        <f t="shared" si="59"/>
        <v>09-488101-5-22</v>
      </c>
      <c r="X829" s="17"/>
      <c r="Y829" s="20">
        <v>44635</v>
      </c>
      <c r="Z829" s="21">
        <v>21</v>
      </c>
      <c r="AA829" s="14">
        <v>44656</v>
      </c>
      <c r="AB829" s="20">
        <v>44649</v>
      </c>
      <c r="AC829" s="21">
        <v>22</v>
      </c>
      <c r="AD829" s="14">
        <v>44671</v>
      </c>
      <c r="AE829" s="20">
        <v>44673</v>
      </c>
      <c r="AF829" s="21">
        <v>25</v>
      </c>
      <c r="AG829" s="14">
        <v>44698</v>
      </c>
      <c r="AH829" s="20">
        <v>44729</v>
      </c>
      <c r="AI829" s="21">
        <v>21</v>
      </c>
      <c r="AJ829" s="14">
        <v>44750</v>
      </c>
      <c r="AK829" s="21">
        <v>8</v>
      </c>
      <c r="AL829" s="14">
        <v>45000</v>
      </c>
      <c r="AM829" s="14">
        <v>45060</v>
      </c>
      <c r="AN829" s="19"/>
      <c r="AO829" s="19"/>
      <c r="AP829" s="19"/>
      <c r="AQ829" s="19"/>
      <c r="AR829" s="19"/>
      <c r="AS829" s="19"/>
      <c r="AT829" s="19">
        <v>2000000</v>
      </c>
      <c r="AU829" s="19"/>
      <c r="AV829" s="19"/>
      <c r="AW829" s="19">
        <v>18000000</v>
      </c>
      <c r="AX829" s="19"/>
      <c r="AY829" s="19"/>
      <c r="AZ829" s="15">
        <f t="shared" si="55"/>
        <v>20000000</v>
      </c>
      <c r="BA829" s="15">
        <f t="shared" si="56"/>
        <v>20000000</v>
      </c>
      <c r="BB829" t="str">
        <f t="shared" si="57"/>
        <v>OK</v>
      </c>
      <c r="BC829">
        <f t="shared" si="58"/>
        <v>2</v>
      </c>
      <c r="BE829" s="17"/>
    </row>
    <row r="830" spans="1:57" hidden="1">
      <c r="A830" s="17"/>
      <c r="B830" s="17" t="s">
        <v>68</v>
      </c>
      <c r="C830" s="17" t="s">
        <v>815</v>
      </c>
      <c r="D830" s="17" t="s">
        <v>816</v>
      </c>
      <c r="E830" s="17" t="s">
        <v>8</v>
      </c>
      <c r="F830" s="17" t="s">
        <v>160</v>
      </c>
      <c r="G830">
        <v>4881</v>
      </c>
      <c r="H830">
        <v>20</v>
      </c>
      <c r="I830" s="19">
        <v>20000000</v>
      </c>
      <c r="J830" s="15">
        <v>1000000</v>
      </c>
      <c r="K830" s="17">
        <v>20</v>
      </c>
      <c r="L830" s="17"/>
      <c r="M830" s="17" t="s">
        <v>128</v>
      </c>
      <c r="N830" s="17" t="s">
        <v>157</v>
      </c>
      <c r="O830" s="17" t="s">
        <v>130</v>
      </c>
      <c r="P830" s="17" t="s">
        <v>814</v>
      </c>
      <c r="Q830" s="17" t="s">
        <v>66</v>
      </c>
      <c r="R830" s="17" t="s">
        <v>132</v>
      </c>
      <c r="S830" s="17">
        <v>1</v>
      </c>
      <c r="T830">
        <v>488101</v>
      </c>
      <c r="U830" t="str">
        <f>IFERROR(VLOOKUP(B830,Listas!$A$21:$B$36,2,FALSE),"")</f>
        <v>09</v>
      </c>
      <c r="V830" s="17">
        <v>4</v>
      </c>
      <c r="W830" t="str">
        <f t="shared" si="59"/>
        <v>09-488101-4-22</v>
      </c>
      <c r="X830" s="17"/>
      <c r="Y830" s="20">
        <v>44635</v>
      </c>
      <c r="Z830" s="21">
        <v>21</v>
      </c>
      <c r="AA830" s="14">
        <v>44656</v>
      </c>
      <c r="AB830" s="20">
        <v>44649</v>
      </c>
      <c r="AC830" s="21">
        <v>22</v>
      </c>
      <c r="AD830" s="14">
        <v>44671</v>
      </c>
      <c r="AE830" s="20">
        <v>44673</v>
      </c>
      <c r="AF830" s="21">
        <v>25</v>
      </c>
      <c r="AG830" s="14">
        <v>44698</v>
      </c>
      <c r="AH830" s="20">
        <v>44729</v>
      </c>
      <c r="AI830" s="21">
        <v>21</v>
      </c>
      <c r="AJ830" s="14">
        <v>44750</v>
      </c>
      <c r="AK830" s="21">
        <v>8</v>
      </c>
      <c r="AL830" s="14">
        <v>45000</v>
      </c>
      <c r="AM830" s="14">
        <v>45060</v>
      </c>
      <c r="AN830" s="19"/>
      <c r="AO830" s="19"/>
      <c r="AP830" s="19"/>
      <c r="AQ830" s="19"/>
      <c r="AR830" s="19"/>
      <c r="AS830" s="19"/>
      <c r="AT830" s="19">
        <v>2000000</v>
      </c>
      <c r="AU830" s="19"/>
      <c r="AV830" s="19"/>
      <c r="AW830" s="19">
        <v>18000000</v>
      </c>
      <c r="AX830" s="19"/>
      <c r="AY830" s="19"/>
      <c r="AZ830" s="15">
        <f t="shared" si="55"/>
        <v>20000000</v>
      </c>
      <c r="BA830" s="15">
        <f t="shared" si="56"/>
        <v>20000000</v>
      </c>
      <c r="BB830" t="str">
        <f t="shared" si="57"/>
        <v>OK</v>
      </c>
      <c r="BC830">
        <f t="shared" si="58"/>
        <v>2</v>
      </c>
      <c r="BE830" s="17"/>
    </row>
    <row r="831" spans="1:57" hidden="1">
      <c r="A831" s="17"/>
      <c r="B831" s="17" t="s">
        <v>68</v>
      </c>
      <c r="C831" s="17" t="s">
        <v>801</v>
      </c>
      <c r="D831" s="17" t="s">
        <v>797</v>
      </c>
      <c r="E831" s="17" t="s">
        <v>8</v>
      </c>
      <c r="F831" s="17" t="s">
        <v>160</v>
      </c>
      <c r="G831">
        <v>4881</v>
      </c>
      <c r="H831">
        <v>25</v>
      </c>
      <c r="I831" s="19">
        <v>25000000</v>
      </c>
      <c r="J831" s="15">
        <v>1000000</v>
      </c>
      <c r="K831" s="17">
        <v>25</v>
      </c>
      <c r="L831" s="17"/>
      <c r="M831" s="17" t="s">
        <v>128</v>
      </c>
      <c r="N831" s="17" t="s">
        <v>157</v>
      </c>
      <c r="O831" s="17" t="s">
        <v>130</v>
      </c>
      <c r="P831" s="17" t="s">
        <v>814</v>
      </c>
      <c r="Q831" s="17" t="s">
        <v>66</v>
      </c>
      <c r="R831" s="17" t="s">
        <v>132</v>
      </c>
      <c r="S831" s="17">
        <v>1</v>
      </c>
      <c r="T831">
        <v>488101</v>
      </c>
      <c r="U831" t="str">
        <f>IFERROR(VLOOKUP(B831,Listas!$A$21:$B$36,2,FALSE),"")</f>
        <v>09</v>
      </c>
      <c r="V831" s="17">
        <v>6</v>
      </c>
      <c r="W831" t="str">
        <f t="shared" si="59"/>
        <v>09-488101-6-22</v>
      </c>
      <c r="X831" s="17"/>
      <c r="Y831" s="20">
        <v>44635</v>
      </c>
      <c r="Z831" s="21">
        <v>21</v>
      </c>
      <c r="AA831" s="14">
        <v>44656</v>
      </c>
      <c r="AB831" s="20">
        <v>44649</v>
      </c>
      <c r="AC831" s="21">
        <v>22</v>
      </c>
      <c r="AD831" s="14">
        <v>44671</v>
      </c>
      <c r="AE831" s="20">
        <v>44673</v>
      </c>
      <c r="AF831" s="21">
        <v>25</v>
      </c>
      <c r="AG831" s="14">
        <v>44698</v>
      </c>
      <c r="AH831" s="20">
        <v>44729</v>
      </c>
      <c r="AI831" s="21">
        <v>21</v>
      </c>
      <c r="AJ831" s="14">
        <v>44750</v>
      </c>
      <c r="AK831" s="21">
        <v>8</v>
      </c>
      <c r="AL831" s="14">
        <v>45000</v>
      </c>
      <c r="AM831" s="14">
        <v>45060</v>
      </c>
      <c r="AN831" s="19"/>
      <c r="AO831" s="19"/>
      <c r="AP831" s="19"/>
      <c r="AQ831" s="19"/>
      <c r="AR831" s="19"/>
      <c r="AS831" s="19"/>
      <c r="AT831" s="19">
        <v>2500000</v>
      </c>
      <c r="AU831" s="19"/>
      <c r="AV831" s="19"/>
      <c r="AW831" s="19">
        <v>22500000</v>
      </c>
      <c r="AX831" s="19"/>
      <c r="AY831" s="19"/>
      <c r="AZ831" s="15">
        <f t="shared" si="55"/>
        <v>25000000</v>
      </c>
      <c r="BA831" s="15">
        <f t="shared" si="56"/>
        <v>25000000</v>
      </c>
      <c r="BB831" t="str">
        <f t="shared" si="57"/>
        <v>OK</v>
      </c>
      <c r="BC831">
        <f t="shared" si="58"/>
        <v>2</v>
      </c>
      <c r="BE831" s="17"/>
    </row>
    <row r="832" spans="1:57" hidden="1">
      <c r="A832" s="17"/>
      <c r="B832" s="17" t="s">
        <v>68</v>
      </c>
      <c r="C832" s="17" t="s">
        <v>817</v>
      </c>
      <c r="D832" s="17" t="s">
        <v>795</v>
      </c>
      <c r="E832" s="17" t="s">
        <v>8</v>
      </c>
      <c r="F832" s="17" t="s">
        <v>160</v>
      </c>
      <c r="G832">
        <v>4881</v>
      </c>
      <c r="H832">
        <v>16</v>
      </c>
      <c r="I832" s="19">
        <v>16000000</v>
      </c>
      <c r="J832" s="15">
        <v>1000000</v>
      </c>
      <c r="K832" s="17">
        <v>16</v>
      </c>
      <c r="L832" s="17"/>
      <c r="M832" s="17" t="s">
        <v>128</v>
      </c>
      <c r="N832" s="17" t="s">
        <v>157</v>
      </c>
      <c r="O832" s="17" t="s">
        <v>130</v>
      </c>
      <c r="P832" s="17" t="s">
        <v>814</v>
      </c>
      <c r="Q832" s="17" t="s">
        <v>66</v>
      </c>
      <c r="R832" s="17" t="s">
        <v>132</v>
      </c>
      <c r="S832" s="17">
        <v>1</v>
      </c>
      <c r="T832">
        <v>488101</v>
      </c>
      <c r="U832" t="str">
        <f>IFERROR(VLOOKUP(B832,Listas!$A$21:$B$36,2,FALSE),"")</f>
        <v>09</v>
      </c>
      <c r="V832" s="17">
        <v>5</v>
      </c>
      <c r="W832" t="str">
        <f t="shared" si="59"/>
        <v>09-488101-5-22</v>
      </c>
      <c r="X832" s="17"/>
      <c r="Y832" s="20">
        <v>44635</v>
      </c>
      <c r="Z832" s="21">
        <v>21</v>
      </c>
      <c r="AA832" s="14">
        <v>44656</v>
      </c>
      <c r="AB832" s="20">
        <v>44649</v>
      </c>
      <c r="AC832" s="21">
        <v>22</v>
      </c>
      <c r="AD832" s="14">
        <v>44671</v>
      </c>
      <c r="AE832" s="20">
        <v>44673</v>
      </c>
      <c r="AF832" s="21">
        <v>25</v>
      </c>
      <c r="AG832" s="14">
        <v>44698</v>
      </c>
      <c r="AH832" s="20">
        <v>44729</v>
      </c>
      <c r="AI832" s="21">
        <v>21</v>
      </c>
      <c r="AJ832" s="14">
        <v>44750</v>
      </c>
      <c r="AK832" s="21">
        <v>8</v>
      </c>
      <c r="AL832" s="14">
        <v>45000</v>
      </c>
      <c r="AM832" s="14">
        <v>45060</v>
      </c>
      <c r="AN832" s="19"/>
      <c r="AO832" s="19"/>
      <c r="AP832" s="19"/>
      <c r="AQ832" s="19"/>
      <c r="AR832" s="19"/>
      <c r="AS832" s="19"/>
      <c r="AT832" s="19">
        <v>1600000</v>
      </c>
      <c r="AU832" s="19"/>
      <c r="AV832" s="19"/>
      <c r="AW832" s="19">
        <v>14400000</v>
      </c>
      <c r="AX832" s="19"/>
      <c r="AY832" s="19"/>
      <c r="AZ832" s="15">
        <f t="shared" si="55"/>
        <v>16000000</v>
      </c>
      <c r="BA832" s="15">
        <f t="shared" si="56"/>
        <v>16000000</v>
      </c>
      <c r="BB832" t="str">
        <f t="shared" si="57"/>
        <v>OK</v>
      </c>
      <c r="BC832">
        <f t="shared" si="58"/>
        <v>2</v>
      </c>
      <c r="BE832" s="17"/>
    </row>
    <row r="833" spans="1:57" hidden="1">
      <c r="A833" s="17"/>
      <c r="B833" s="17" t="s">
        <v>68</v>
      </c>
      <c r="C833" s="17" t="s">
        <v>818</v>
      </c>
      <c r="D833" s="17" t="s">
        <v>819</v>
      </c>
      <c r="E833" s="17" t="s">
        <v>8</v>
      </c>
      <c r="F833" s="17" t="s">
        <v>160</v>
      </c>
      <c r="G833">
        <v>4881</v>
      </c>
      <c r="H833">
        <v>20</v>
      </c>
      <c r="I833" s="19">
        <v>20000000</v>
      </c>
      <c r="J833" s="15">
        <v>1000000</v>
      </c>
      <c r="K833" s="17">
        <v>20</v>
      </c>
      <c r="L833" s="17"/>
      <c r="M833" s="17" t="s">
        <v>128</v>
      </c>
      <c r="N833" s="17" t="s">
        <v>157</v>
      </c>
      <c r="O833" s="17" t="s">
        <v>130</v>
      </c>
      <c r="P833" s="17" t="s">
        <v>814</v>
      </c>
      <c r="Q833" s="17" t="s">
        <v>66</v>
      </c>
      <c r="R833" s="17" t="s">
        <v>132</v>
      </c>
      <c r="S833" s="17">
        <v>1</v>
      </c>
      <c r="T833">
        <v>488101</v>
      </c>
      <c r="U833" t="str">
        <f>IFERROR(VLOOKUP(B833,Listas!$A$21:$B$36,2,FALSE),"")</f>
        <v>09</v>
      </c>
      <c r="V833" s="17">
        <v>1</v>
      </c>
      <c r="W833" t="str">
        <f t="shared" si="59"/>
        <v>09-488101-1-22</v>
      </c>
      <c r="X833" s="17"/>
      <c r="Y833" s="20">
        <v>44635</v>
      </c>
      <c r="Z833" s="21">
        <v>21</v>
      </c>
      <c r="AA833" s="14">
        <v>44656</v>
      </c>
      <c r="AB833" s="20">
        <v>44649</v>
      </c>
      <c r="AC833" s="21">
        <v>22</v>
      </c>
      <c r="AD833" s="14">
        <v>44671</v>
      </c>
      <c r="AE833" s="20">
        <v>44673</v>
      </c>
      <c r="AF833" s="21">
        <v>25</v>
      </c>
      <c r="AG833" s="14">
        <v>44698</v>
      </c>
      <c r="AH833" s="20">
        <v>44729</v>
      </c>
      <c r="AI833" s="21">
        <v>21</v>
      </c>
      <c r="AJ833" s="14">
        <v>44750</v>
      </c>
      <c r="AK833" s="21">
        <v>8</v>
      </c>
      <c r="AL833" s="14">
        <v>45000</v>
      </c>
      <c r="AM833" s="14">
        <v>45060</v>
      </c>
      <c r="AN833" s="19"/>
      <c r="AO833" s="19"/>
      <c r="AP833" s="19"/>
      <c r="AQ833" s="19"/>
      <c r="AR833" s="19"/>
      <c r="AS833" s="19"/>
      <c r="AT833" s="19">
        <v>2000000</v>
      </c>
      <c r="AU833" s="19"/>
      <c r="AV833" s="19"/>
      <c r="AW833" s="19">
        <v>18000000</v>
      </c>
      <c r="AX833" s="19"/>
      <c r="AY833" s="19"/>
      <c r="AZ833" s="15">
        <f t="shared" si="55"/>
        <v>20000000</v>
      </c>
      <c r="BA833" s="15">
        <f t="shared" si="56"/>
        <v>20000000</v>
      </c>
      <c r="BB833" t="str">
        <f t="shared" si="57"/>
        <v>OK</v>
      </c>
      <c r="BC833">
        <f t="shared" si="58"/>
        <v>2</v>
      </c>
      <c r="BE833" s="17"/>
    </row>
    <row r="834" spans="1:57" hidden="1">
      <c r="A834" s="17"/>
      <c r="B834" s="17" t="s">
        <v>68</v>
      </c>
      <c r="C834" s="17" t="s">
        <v>820</v>
      </c>
      <c r="D834" s="17" t="s">
        <v>819</v>
      </c>
      <c r="E834" s="17" t="s">
        <v>8</v>
      </c>
      <c r="F834" s="17" t="s">
        <v>160</v>
      </c>
      <c r="G834">
        <v>4881</v>
      </c>
      <c r="H834">
        <v>18</v>
      </c>
      <c r="I834" s="19">
        <v>18000000</v>
      </c>
      <c r="J834" s="15">
        <v>1000000</v>
      </c>
      <c r="K834" s="17">
        <v>18</v>
      </c>
      <c r="L834" s="17"/>
      <c r="M834" s="17" t="s">
        <v>128</v>
      </c>
      <c r="N834" s="17" t="s">
        <v>157</v>
      </c>
      <c r="O834" s="17" t="s">
        <v>130</v>
      </c>
      <c r="P834" s="17" t="s">
        <v>814</v>
      </c>
      <c r="Q834" s="17" t="s">
        <v>66</v>
      </c>
      <c r="R834" s="17" t="s">
        <v>132</v>
      </c>
      <c r="S834" s="17">
        <v>1</v>
      </c>
      <c r="T834">
        <v>488101</v>
      </c>
      <c r="U834" t="str">
        <f>IFERROR(VLOOKUP(B834,Listas!$A$21:$B$36,2,FALSE),"")</f>
        <v>09</v>
      </c>
      <c r="V834" s="17">
        <v>1</v>
      </c>
      <c r="W834" t="str">
        <f t="shared" si="59"/>
        <v>09-488101-1-22</v>
      </c>
      <c r="X834" s="17"/>
      <c r="Y834" s="20">
        <v>44635</v>
      </c>
      <c r="Z834" s="21">
        <v>21</v>
      </c>
      <c r="AA834" s="14">
        <v>44656</v>
      </c>
      <c r="AB834" s="20">
        <v>44649</v>
      </c>
      <c r="AC834" s="21">
        <v>22</v>
      </c>
      <c r="AD834" s="14">
        <v>44671</v>
      </c>
      <c r="AE834" s="20">
        <v>44673</v>
      </c>
      <c r="AF834" s="21">
        <v>25</v>
      </c>
      <c r="AG834" s="14">
        <v>44698</v>
      </c>
      <c r="AH834" s="20">
        <v>44729</v>
      </c>
      <c r="AI834" s="21">
        <v>21</v>
      </c>
      <c r="AJ834" s="14">
        <v>44750</v>
      </c>
      <c r="AK834" s="21">
        <v>8</v>
      </c>
      <c r="AL834" s="14">
        <v>45000</v>
      </c>
      <c r="AM834" s="14">
        <v>45060</v>
      </c>
      <c r="AN834" s="19"/>
      <c r="AO834" s="19"/>
      <c r="AP834" s="19"/>
      <c r="AQ834" s="19"/>
      <c r="AR834" s="19"/>
      <c r="AS834" s="19"/>
      <c r="AT834" s="19">
        <v>1800000</v>
      </c>
      <c r="AU834" s="19"/>
      <c r="AV834" s="19"/>
      <c r="AW834" s="19">
        <v>16200000</v>
      </c>
      <c r="AX834" s="19"/>
      <c r="AY834" s="19"/>
      <c r="AZ834" s="15">
        <f t="shared" ref="AZ834:AZ897" si="60">IF((SUM(AN834:AY834)=0),"---",(SUM(AN834:AY834)))</f>
        <v>18000000</v>
      </c>
      <c r="BA834" s="15">
        <f t="shared" ref="BA834:BA897" si="61">I834</f>
        <v>18000000</v>
      </c>
      <c r="BB834" t="str">
        <f t="shared" ref="BB834:BB897" si="62">IF(OR(BA834="---",AZ834="---"),"---",IF(BA834-AZ834=0,"OK","REVISAR"))</f>
        <v>OK</v>
      </c>
      <c r="BC834">
        <f t="shared" ref="BC834:BC897" si="63">COUNT(AN834:AY834)</f>
        <v>2</v>
      </c>
      <c r="BE834" s="17"/>
    </row>
    <row r="835" spans="1:57" hidden="1">
      <c r="A835" s="17"/>
      <c r="B835" s="17" t="s">
        <v>68</v>
      </c>
      <c r="C835" s="17" t="s">
        <v>821</v>
      </c>
      <c r="D835" s="17" t="s">
        <v>822</v>
      </c>
      <c r="E835" s="17" t="s">
        <v>8</v>
      </c>
      <c r="F835" s="17" t="s">
        <v>160</v>
      </c>
      <c r="G835">
        <v>4881</v>
      </c>
      <c r="H835">
        <v>25</v>
      </c>
      <c r="I835" s="19">
        <v>25000000</v>
      </c>
      <c r="J835" s="15">
        <v>1000000</v>
      </c>
      <c r="K835" s="17">
        <v>25</v>
      </c>
      <c r="L835" s="17"/>
      <c r="M835" s="17" t="s">
        <v>128</v>
      </c>
      <c r="N835" s="17" t="s">
        <v>157</v>
      </c>
      <c r="O835" s="17" t="s">
        <v>130</v>
      </c>
      <c r="P835" s="17" t="s">
        <v>814</v>
      </c>
      <c r="Q835" s="17" t="s">
        <v>66</v>
      </c>
      <c r="R835" s="17" t="s">
        <v>132</v>
      </c>
      <c r="S835" s="17">
        <v>1</v>
      </c>
      <c r="T835">
        <v>488101</v>
      </c>
      <c r="U835" t="str">
        <f>IFERROR(VLOOKUP(B835,Listas!$A$21:$B$36,2,FALSE),"")</f>
        <v>09</v>
      </c>
      <c r="V835" s="17">
        <v>2</v>
      </c>
      <c r="W835" t="str">
        <f t="shared" si="59"/>
        <v>09-488101-2-22</v>
      </c>
      <c r="X835" s="17"/>
      <c r="Y835" s="20">
        <v>44635</v>
      </c>
      <c r="Z835" s="21">
        <v>21</v>
      </c>
      <c r="AA835" s="14">
        <v>44656</v>
      </c>
      <c r="AB835" s="20">
        <v>44649</v>
      </c>
      <c r="AC835" s="21">
        <v>22</v>
      </c>
      <c r="AD835" s="14">
        <v>44671</v>
      </c>
      <c r="AE835" s="20">
        <v>44673</v>
      </c>
      <c r="AF835" s="21">
        <v>25</v>
      </c>
      <c r="AG835" s="14">
        <v>44698</v>
      </c>
      <c r="AH835" s="20">
        <v>44729</v>
      </c>
      <c r="AI835" s="21">
        <v>21</v>
      </c>
      <c r="AJ835" s="14">
        <v>44750</v>
      </c>
      <c r="AK835" s="21">
        <v>8</v>
      </c>
      <c r="AL835" s="14">
        <v>45000</v>
      </c>
      <c r="AM835" s="14">
        <v>45060</v>
      </c>
      <c r="AN835" s="19"/>
      <c r="AO835" s="19"/>
      <c r="AP835" s="19"/>
      <c r="AQ835" s="19"/>
      <c r="AR835" s="19"/>
      <c r="AS835" s="19"/>
      <c r="AT835" s="19">
        <v>2500000</v>
      </c>
      <c r="AU835" s="19"/>
      <c r="AV835" s="19"/>
      <c r="AW835" s="19">
        <v>22500000</v>
      </c>
      <c r="AX835" s="19"/>
      <c r="AY835" s="19"/>
      <c r="AZ835" s="15">
        <f t="shared" si="60"/>
        <v>25000000</v>
      </c>
      <c r="BA835" s="15">
        <f t="shared" si="61"/>
        <v>25000000</v>
      </c>
      <c r="BB835" t="str">
        <f t="shared" si="62"/>
        <v>OK</v>
      </c>
      <c r="BC835">
        <f t="shared" si="63"/>
        <v>2</v>
      </c>
      <c r="BE835" s="17"/>
    </row>
    <row r="836" spans="1:57" hidden="1">
      <c r="A836" s="17"/>
      <c r="B836" s="17" t="s">
        <v>68</v>
      </c>
      <c r="C836" s="17" t="s">
        <v>805</v>
      </c>
      <c r="D836" s="17" t="s">
        <v>795</v>
      </c>
      <c r="E836" s="17" t="s">
        <v>8</v>
      </c>
      <c r="F836" s="17" t="s">
        <v>160</v>
      </c>
      <c r="G836">
        <v>4881</v>
      </c>
      <c r="H836">
        <v>20</v>
      </c>
      <c r="I836" s="19">
        <v>20000000</v>
      </c>
      <c r="J836" s="15">
        <v>1000000</v>
      </c>
      <c r="K836" s="17">
        <v>20</v>
      </c>
      <c r="L836" s="17"/>
      <c r="M836" s="17" t="s">
        <v>128</v>
      </c>
      <c r="N836" s="17" t="s">
        <v>157</v>
      </c>
      <c r="O836" s="17" t="s">
        <v>130</v>
      </c>
      <c r="P836" s="17" t="s">
        <v>814</v>
      </c>
      <c r="Q836" s="17" t="s">
        <v>66</v>
      </c>
      <c r="R836" s="17" t="s">
        <v>132</v>
      </c>
      <c r="S836" s="17">
        <v>1</v>
      </c>
      <c r="T836">
        <v>488101</v>
      </c>
      <c r="U836" t="str">
        <f>IFERROR(VLOOKUP(B836,Listas!$A$21:$B$36,2,FALSE),"")</f>
        <v>09</v>
      </c>
      <c r="V836" s="17">
        <v>5</v>
      </c>
      <c r="W836" t="str">
        <f t="shared" si="59"/>
        <v>09-488101-5-22</v>
      </c>
      <c r="X836" s="17"/>
      <c r="Y836" s="20">
        <v>44635</v>
      </c>
      <c r="Z836" s="21">
        <v>21</v>
      </c>
      <c r="AA836" s="14">
        <v>44656</v>
      </c>
      <c r="AB836" s="20">
        <v>44649</v>
      </c>
      <c r="AC836" s="21">
        <v>22</v>
      </c>
      <c r="AD836" s="14">
        <v>44671</v>
      </c>
      <c r="AE836" s="20">
        <v>44673</v>
      </c>
      <c r="AF836" s="21">
        <v>25</v>
      </c>
      <c r="AG836" s="14">
        <v>44698</v>
      </c>
      <c r="AH836" s="20">
        <v>44729</v>
      </c>
      <c r="AI836" s="21">
        <v>21</v>
      </c>
      <c r="AJ836" s="14">
        <v>44750</v>
      </c>
      <c r="AK836" s="21">
        <v>8</v>
      </c>
      <c r="AL836" s="14">
        <v>45000</v>
      </c>
      <c r="AM836" s="14">
        <v>45060</v>
      </c>
      <c r="AN836" s="19"/>
      <c r="AO836" s="19"/>
      <c r="AP836" s="19"/>
      <c r="AQ836" s="19"/>
      <c r="AR836" s="19"/>
      <c r="AS836" s="19"/>
      <c r="AT836" s="19">
        <v>2000000</v>
      </c>
      <c r="AU836" s="19"/>
      <c r="AV836" s="19"/>
      <c r="AW836" s="19">
        <v>18000000</v>
      </c>
      <c r="AX836" s="19"/>
      <c r="AY836" s="19"/>
      <c r="AZ836" s="15">
        <f t="shared" si="60"/>
        <v>20000000</v>
      </c>
      <c r="BA836" s="15">
        <f t="shared" si="61"/>
        <v>20000000</v>
      </c>
      <c r="BB836" t="str">
        <f t="shared" si="62"/>
        <v>OK</v>
      </c>
      <c r="BC836">
        <f t="shared" si="63"/>
        <v>2</v>
      </c>
      <c r="BE836" s="17"/>
    </row>
    <row r="837" spans="1:57" hidden="1">
      <c r="A837" s="17"/>
      <c r="B837" s="17" t="s">
        <v>68</v>
      </c>
      <c r="C837" s="17" t="s">
        <v>810</v>
      </c>
      <c r="D837" s="17" t="s">
        <v>804</v>
      </c>
      <c r="E837" s="17" t="s">
        <v>8</v>
      </c>
      <c r="F837" s="17" t="s">
        <v>160</v>
      </c>
      <c r="G837">
        <v>4881</v>
      </c>
      <c r="H837">
        <v>18</v>
      </c>
      <c r="I837" s="19">
        <v>18000000</v>
      </c>
      <c r="J837" s="15">
        <v>1000000</v>
      </c>
      <c r="K837" s="17">
        <v>18</v>
      </c>
      <c r="L837" s="17"/>
      <c r="M837" s="17" t="s">
        <v>128</v>
      </c>
      <c r="N837" s="17" t="s">
        <v>157</v>
      </c>
      <c r="O837" s="17" t="s">
        <v>130</v>
      </c>
      <c r="P837" s="17" t="s">
        <v>814</v>
      </c>
      <c r="Q837" s="17" t="s">
        <v>66</v>
      </c>
      <c r="R837" s="17" t="s">
        <v>132</v>
      </c>
      <c r="S837" s="17">
        <v>1</v>
      </c>
      <c r="T837">
        <v>488101</v>
      </c>
      <c r="U837" t="str">
        <f>IFERROR(VLOOKUP(B837,Listas!$A$21:$B$36,2,FALSE),"")</f>
        <v>09</v>
      </c>
      <c r="V837" s="17">
        <v>3</v>
      </c>
      <c r="W837" t="str">
        <f t="shared" si="59"/>
        <v>09-488101-3-22</v>
      </c>
      <c r="X837" s="17"/>
      <c r="Y837" s="20">
        <v>44635</v>
      </c>
      <c r="Z837" s="21">
        <v>21</v>
      </c>
      <c r="AA837" s="14">
        <v>44656</v>
      </c>
      <c r="AB837" s="20">
        <v>44649</v>
      </c>
      <c r="AC837" s="21">
        <v>22</v>
      </c>
      <c r="AD837" s="14">
        <v>44671</v>
      </c>
      <c r="AE837" s="20">
        <v>44673</v>
      </c>
      <c r="AF837" s="21">
        <v>25</v>
      </c>
      <c r="AG837" s="14">
        <v>44698</v>
      </c>
      <c r="AH837" s="20">
        <v>44729</v>
      </c>
      <c r="AI837" s="21">
        <v>21</v>
      </c>
      <c r="AJ837" s="14">
        <v>44750</v>
      </c>
      <c r="AK837" s="21">
        <v>8</v>
      </c>
      <c r="AL837" s="14">
        <v>45000</v>
      </c>
      <c r="AM837" s="14">
        <v>45060</v>
      </c>
      <c r="AN837" s="19"/>
      <c r="AO837" s="19"/>
      <c r="AP837" s="19"/>
      <c r="AQ837" s="19"/>
      <c r="AR837" s="19"/>
      <c r="AS837" s="19"/>
      <c r="AT837" s="19">
        <v>1800000</v>
      </c>
      <c r="AU837" s="19"/>
      <c r="AV837" s="19"/>
      <c r="AW837" s="19">
        <v>16200000</v>
      </c>
      <c r="AX837" s="19"/>
      <c r="AY837" s="19"/>
      <c r="AZ837" s="15">
        <f t="shared" si="60"/>
        <v>18000000</v>
      </c>
      <c r="BA837" s="15">
        <f t="shared" si="61"/>
        <v>18000000</v>
      </c>
      <c r="BB837" t="str">
        <f t="shared" si="62"/>
        <v>OK</v>
      </c>
      <c r="BC837">
        <f t="shared" si="63"/>
        <v>2</v>
      </c>
      <c r="BE837" s="17"/>
    </row>
    <row r="838" spans="1:57" hidden="1">
      <c r="A838" s="17"/>
      <c r="B838" s="17" t="s">
        <v>68</v>
      </c>
      <c r="C838" s="17" t="s">
        <v>823</v>
      </c>
      <c r="D838" s="17" t="s">
        <v>797</v>
      </c>
      <c r="E838" s="17" t="s">
        <v>8</v>
      </c>
      <c r="F838" s="17" t="s">
        <v>160</v>
      </c>
      <c r="G838">
        <v>4881</v>
      </c>
      <c r="H838">
        <v>25</v>
      </c>
      <c r="I838" s="19">
        <v>25000000</v>
      </c>
      <c r="J838" s="15">
        <v>1000000</v>
      </c>
      <c r="K838" s="17">
        <v>25</v>
      </c>
      <c r="L838" s="17"/>
      <c r="M838" s="17" t="s">
        <v>128</v>
      </c>
      <c r="N838" s="17" t="s">
        <v>157</v>
      </c>
      <c r="O838" s="17" t="s">
        <v>130</v>
      </c>
      <c r="P838" s="17" t="s">
        <v>814</v>
      </c>
      <c r="Q838" s="17" t="s">
        <v>66</v>
      </c>
      <c r="R838" s="17" t="s">
        <v>132</v>
      </c>
      <c r="S838" s="17">
        <v>1</v>
      </c>
      <c r="T838">
        <v>488101</v>
      </c>
      <c r="U838" t="str">
        <f>IFERROR(VLOOKUP(B838,Listas!$A$21:$B$36,2,FALSE),"")</f>
        <v>09</v>
      </c>
      <c r="V838" s="17">
        <v>6</v>
      </c>
      <c r="W838" t="str">
        <f t="shared" si="59"/>
        <v>09-488101-6-22</v>
      </c>
      <c r="X838" s="17"/>
      <c r="Y838" s="20">
        <v>44635</v>
      </c>
      <c r="Z838" s="21">
        <v>21</v>
      </c>
      <c r="AA838" s="14">
        <v>44656</v>
      </c>
      <c r="AB838" s="20">
        <v>44649</v>
      </c>
      <c r="AC838" s="21">
        <v>22</v>
      </c>
      <c r="AD838" s="14">
        <v>44671</v>
      </c>
      <c r="AE838" s="20">
        <v>44673</v>
      </c>
      <c r="AF838" s="21">
        <v>25</v>
      </c>
      <c r="AG838" s="14">
        <v>44698</v>
      </c>
      <c r="AH838" s="20">
        <v>44729</v>
      </c>
      <c r="AI838" s="21">
        <v>21</v>
      </c>
      <c r="AJ838" s="14">
        <v>44750</v>
      </c>
      <c r="AK838" s="21">
        <v>8</v>
      </c>
      <c r="AL838" s="14">
        <v>45000</v>
      </c>
      <c r="AM838" s="14">
        <v>45060</v>
      </c>
      <c r="AN838" s="19"/>
      <c r="AO838" s="19"/>
      <c r="AP838" s="19"/>
      <c r="AQ838" s="19"/>
      <c r="AR838" s="19"/>
      <c r="AS838" s="19"/>
      <c r="AT838" s="19">
        <v>2500000</v>
      </c>
      <c r="AU838" s="19"/>
      <c r="AV838" s="19"/>
      <c r="AW838" s="19">
        <v>22500000</v>
      </c>
      <c r="AX838" s="19"/>
      <c r="AY838" s="19"/>
      <c r="AZ838" s="15">
        <f t="shared" si="60"/>
        <v>25000000</v>
      </c>
      <c r="BA838" s="15">
        <f t="shared" si="61"/>
        <v>25000000</v>
      </c>
      <c r="BB838" t="str">
        <f t="shared" si="62"/>
        <v>OK</v>
      </c>
      <c r="BC838">
        <f t="shared" si="63"/>
        <v>2</v>
      </c>
      <c r="BE838" s="17"/>
    </row>
    <row r="839" spans="1:57" hidden="1">
      <c r="A839" s="17"/>
      <c r="B839" s="17" t="s">
        <v>68</v>
      </c>
      <c r="C839" s="17" t="s">
        <v>812</v>
      </c>
      <c r="D839" s="17" t="s">
        <v>804</v>
      </c>
      <c r="E839" s="17" t="s">
        <v>8</v>
      </c>
      <c r="F839" s="17" t="s">
        <v>160</v>
      </c>
      <c r="G839">
        <v>4881</v>
      </c>
      <c r="H839">
        <v>18</v>
      </c>
      <c r="I839" s="19">
        <v>18000000</v>
      </c>
      <c r="J839" s="15">
        <v>1000000</v>
      </c>
      <c r="K839" s="17">
        <v>18</v>
      </c>
      <c r="L839" s="17"/>
      <c r="M839" s="17" t="s">
        <v>128</v>
      </c>
      <c r="N839" s="17" t="s">
        <v>157</v>
      </c>
      <c r="O839" s="17" t="s">
        <v>130</v>
      </c>
      <c r="P839" s="17" t="s">
        <v>814</v>
      </c>
      <c r="Q839" s="17" t="s">
        <v>66</v>
      </c>
      <c r="R839" s="17" t="s">
        <v>132</v>
      </c>
      <c r="S839" s="17">
        <v>1</v>
      </c>
      <c r="T839">
        <v>488101</v>
      </c>
      <c r="U839" t="str">
        <f>IFERROR(VLOOKUP(B839,Listas!$A$21:$B$36,2,FALSE),"")</f>
        <v>09</v>
      </c>
      <c r="V839" s="17">
        <v>3</v>
      </c>
      <c r="W839" t="str">
        <f t="shared" si="59"/>
        <v>09-488101-3-22</v>
      </c>
      <c r="X839" s="17"/>
      <c r="Y839" s="20">
        <v>44635</v>
      </c>
      <c r="Z839" s="21">
        <v>21</v>
      </c>
      <c r="AA839" s="14">
        <v>44656</v>
      </c>
      <c r="AB839" s="20">
        <v>44649</v>
      </c>
      <c r="AC839" s="21">
        <v>22</v>
      </c>
      <c r="AD839" s="14">
        <v>44671</v>
      </c>
      <c r="AE839" s="20">
        <v>44673</v>
      </c>
      <c r="AF839" s="21">
        <v>25</v>
      </c>
      <c r="AG839" s="14">
        <v>44698</v>
      </c>
      <c r="AH839" s="20">
        <v>44729</v>
      </c>
      <c r="AI839" s="21">
        <v>21</v>
      </c>
      <c r="AJ839" s="14">
        <v>44750</v>
      </c>
      <c r="AK839" s="21">
        <v>8</v>
      </c>
      <c r="AL839" s="14">
        <v>45000</v>
      </c>
      <c r="AM839" s="14">
        <v>45060</v>
      </c>
      <c r="AN839" s="19"/>
      <c r="AO839" s="19"/>
      <c r="AP839" s="19"/>
      <c r="AQ839" s="19"/>
      <c r="AR839" s="19"/>
      <c r="AS839" s="19"/>
      <c r="AT839" s="19">
        <v>1800000</v>
      </c>
      <c r="AU839" s="19"/>
      <c r="AV839" s="19"/>
      <c r="AW839" s="19">
        <v>16200000</v>
      </c>
      <c r="AX839" s="19"/>
      <c r="AY839" s="19"/>
      <c r="AZ839" s="15">
        <f t="shared" si="60"/>
        <v>18000000</v>
      </c>
      <c r="BA839" s="15">
        <f t="shared" si="61"/>
        <v>18000000</v>
      </c>
      <c r="BB839" t="str">
        <f t="shared" si="62"/>
        <v>OK</v>
      </c>
      <c r="BC839">
        <f t="shared" si="63"/>
        <v>2</v>
      </c>
      <c r="BE839" s="17"/>
    </row>
    <row r="840" spans="1:57" hidden="1">
      <c r="A840" s="17"/>
      <c r="B840" s="17" t="s">
        <v>68</v>
      </c>
      <c r="C840" s="17" t="s">
        <v>824</v>
      </c>
      <c r="D840" s="17" t="s">
        <v>800</v>
      </c>
      <c r="E840" s="17" t="s">
        <v>8</v>
      </c>
      <c r="F840" s="17" t="s">
        <v>160</v>
      </c>
      <c r="G840">
        <v>4881</v>
      </c>
      <c r="H840">
        <v>16</v>
      </c>
      <c r="I840" s="19">
        <v>16000000</v>
      </c>
      <c r="J840" s="15">
        <v>1000000</v>
      </c>
      <c r="K840" s="17">
        <v>16</v>
      </c>
      <c r="L840" s="17"/>
      <c r="M840" s="17" t="s">
        <v>128</v>
      </c>
      <c r="N840" s="17" t="s">
        <v>157</v>
      </c>
      <c r="O840" s="17" t="s">
        <v>130</v>
      </c>
      <c r="P840" s="17" t="s">
        <v>814</v>
      </c>
      <c r="Q840" s="17" t="s">
        <v>66</v>
      </c>
      <c r="R840" s="17" t="s">
        <v>132</v>
      </c>
      <c r="S840" s="17">
        <v>1</v>
      </c>
      <c r="T840">
        <v>488101</v>
      </c>
      <c r="U840" t="str">
        <f>IFERROR(VLOOKUP(B840,Listas!$A$21:$B$36,2,FALSE),"")</f>
        <v>09</v>
      </c>
      <c r="V840" s="17">
        <v>8</v>
      </c>
      <c r="W840" t="str">
        <f t="shared" si="59"/>
        <v>09-488101-8-22</v>
      </c>
      <c r="X840" s="17"/>
      <c r="Y840" s="20">
        <v>44635</v>
      </c>
      <c r="Z840" s="21">
        <v>21</v>
      </c>
      <c r="AA840" s="14">
        <v>44656</v>
      </c>
      <c r="AB840" s="20">
        <v>44649</v>
      </c>
      <c r="AC840" s="21">
        <v>22</v>
      </c>
      <c r="AD840" s="14">
        <v>44671</v>
      </c>
      <c r="AE840" s="20">
        <v>44673</v>
      </c>
      <c r="AF840" s="21">
        <v>25</v>
      </c>
      <c r="AG840" s="14">
        <v>44698</v>
      </c>
      <c r="AH840" s="20">
        <v>44729</v>
      </c>
      <c r="AI840" s="21">
        <v>21</v>
      </c>
      <c r="AJ840" s="14">
        <v>44750</v>
      </c>
      <c r="AK840" s="21">
        <v>8</v>
      </c>
      <c r="AL840" s="14">
        <v>45000</v>
      </c>
      <c r="AM840" s="14">
        <v>45060</v>
      </c>
      <c r="AN840" s="19"/>
      <c r="AO840" s="19"/>
      <c r="AP840" s="19"/>
      <c r="AQ840" s="19"/>
      <c r="AR840" s="19"/>
      <c r="AS840" s="19"/>
      <c r="AT840" s="19">
        <v>1600000</v>
      </c>
      <c r="AU840" s="19"/>
      <c r="AV840" s="19"/>
      <c r="AW840" s="19">
        <v>14400000</v>
      </c>
      <c r="AX840" s="19"/>
      <c r="AY840" s="19"/>
      <c r="AZ840" s="15">
        <f t="shared" si="60"/>
        <v>16000000</v>
      </c>
      <c r="BA840" s="15">
        <f t="shared" si="61"/>
        <v>16000000</v>
      </c>
      <c r="BB840" t="str">
        <f t="shared" si="62"/>
        <v>OK</v>
      </c>
      <c r="BC840">
        <f t="shared" si="63"/>
        <v>2</v>
      </c>
      <c r="BE840" s="17"/>
    </row>
    <row r="841" spans="1:57" hidden="1">
      <c r="A841" s="17"/>
      <c r="B841" s="17" t="s">
        <v>68</v>
      </c>
      <c r="C841" s="17" t="s">
        <v>813</v>
      </c>
      <c r="D841" s="17" t="s">
        <v>804</v>
      </c>
      <c r="E841" s="17" t="s">
        <v>8</v>
      </c>
      <c r="F841" s="17" t="s">
        <v>160</v>
      </c>
      <c r="G841">
        <v>4881</v>
      </c>
      <c r="H841">
        <v>18</v>
      </c>
      <c r="I841" s="19">
        <v>18000000</v>
      </c>
      <c r="J841" s="15">
        <v>1000000</v>
      </c>
      <c r="K841" s="17">
        <v>18</v>
      </c>
      <c r="L841" s="17"/>
      <c r="M841" s="17" t="s">
        <v>128</v>
      </c>
      <c r="N841" s="17" t="s">
        <v>157</v>
      </c>
      <c r="O841" s="17" t="s">
        <v>130</v>
      </c>
      <c r="P841" s="17" t="s">
        <v>814</v>
      </c>
      <c r="Q841" s="17" t="s">
        <v>66</v>
      </c>
      <c r="R841" s="17" t="s">
        <v>132</v>
      </c>
      <c r="S841" s="17">
        <v>1</v>
      </c>
      <c r="T841">
        <v>488101</v>
      </c>
      <c r="U841" t="str">
        <f>IFERROR(VLOOKUP(B841,Listas!$A$21:$B$36,2,FALSE),"")</f>
        <v>09</v>
      </c>
      <c r="V841" s="17">
        <v>3</v>
      </c>
      <c r="W841" t="str">
        <f t="shared" si="59"/>
        <v>09-488101-3-22</v>
      </c>
      <c r="X841" s="17"/>
      <c r="Y841" s="20">
        <v>44635</v>
      </c>
      <c r="Z841" s="21">
        <v>21</v>
      </c>
      <c r="AA841" s="14">
        <v>44656</v>
      </c>
      <c r="AB841" s="20">
        <v>44649</v>
      </c>
      <c r="AC841" s="21">
        <v>22</v>
      </c>
      <c r="AD841" s="14">
        <v>44671</v>
      </c>
      <c r="AE841" s="20">
        <v>44673</v>
      </c>
      <c r="AF841" s="21">
        <v>25</v>
      </c>
      <c r="AG841" s="14">
        <v>44698</v>
      </c>
      <c r="AH841" s="20">
        <v>44729</v>
      </c>
      <c r="AI841" s="21">
        <v>21</v>
      </c>
      <c r="AJ841" s="14">
        <v>44750</v>
      </c>
      <c r="AK841" s="21">
        <v>8</v>
      </c>
      <c r="AL841" s="14">
        <v>45000</v>
      </c>
      <c r="AM841" s="14">
        <v>45060</v>
      </c>
      <c r="AN841" s="19"/>
      <c r="AO841" s="19"/>
      <c r="AP841" s="19"/>
      <c r="AQ841" s="19"/>
      <c r="AR841" s="19"/>
      <c r="AS841" s="19"/>
      <c r="AT841" s="19">
        <v>1800000</v>
      </c>
      <c r="AU841" s="19"/>
      <c r="AV841" s="19"/>
      <c r="AW841" s="19">
        <v>16200000</v>
      </c>
      <c r="AX841" s="19"/>
      <c r="AY841" s="19"/>
      <c r="AZ841" s="15">
        <f t="shared" si="60"/>
        <v>18000000</v>
      </c>
      <c r="BA841" s="15">
        <f t="shared" si="61"/>
        <v>18000000</v>
      </c>
      <c r="BB841" t="str">
        <f t="shared" si="62"/>
        <v>OK</v>
      </c>
      <c r="BC841">
        <f t="shared" si="63"/>
        <v>2</v>
      </c>
      <c r="BE841" s="17"/>
    </row>
    <row r="842" spans="1:57" hidden="1">
      <c r="A842" s="17"/>
      <c r="B842" s="17" t="s">
        <v>68</v>
      </c>
      <c r="C842" s="17" t="s">
        <v>807</v>
      </c>
      <c r="D842" s="17" t="s">
        <v>819</v>
      </c>
      <c r="E842" s="17" t="s">
        <v>8</v>
      </c>
      <c r="F842" s="17" t="s">
        <v>160</v>
      </c>
      <c r="G842">
        <v>4881</v>
      </c>
      <c r="H842">
        <v>25</v>
      </c>
      <c r="I842" s="19">
        <v>25000000</v>
      </c>
      <c r="J842" s="15">
        <v>1000000</v>
      </c>
      <c r="K842" s="17">
        <v>25</v>
      </c>
      <c r="L842" s="17"/>
      <c r="M842" s="17" t="s">
        <v>128</v>
      </c>
      <c r="N842" s="17" t="s">
        <v>157</v>
      </c>
      <c r="O842" s="17" t="s">
        <v>130</v>
      </c>
      <c r="P842" s="17" t="s">
        <v>814</v>
      </c>
      <c r="Q842" s="17" t="s">
        <v>66</v>
      </c>
      <c r="R842" s="17" t="s">
        <v>132</v>
      </c>
      <c r="S842" s="17">
        <v>1</v>
      </c>
      <c r="T842">
        <v>488101</v>
      </c>
      <c r="U842" t="str">
        <f>IFERROR(VLOOKUP(B842,Listas!$A$21:$B$36,2,FALSE),"")</f>
        <v>09</v>
      </c>
      <c r="V842" s="17">
        <v>1</v>
      </c>
      <c r="W842" t="str">
        <f t="shared" si="59"/>
        <v>09-488101-1-22</v>
      </c>
      <c r="X842" s="17"/>
      <c r="Y842" s="20">
        <v>44635</v>
      </c>
      <c r="Z842" s="21">
        <v>21</v>
      </c>
      <c r="AA842" s="14">
        <v>44656</v>
      </c>
      <c r="AB842" s="20">
        <v>44649</v>
      </c>
      <c r="AC842" s="21">
        <v>22</v>
      </c>
      <c r="AD842" s="14">
        <v>44671</v>
      </c>
      <c r="AE842" s="20">
        <v>44673</v>
      </c>
      <c r="AF842" s="21">
        <v>25</v>
      </c>
      <c r="AG842" s="14">
        <v>44698</v>
      </c>
      <c r="AH842" s="20">
        <v>44729</v>
      </c>
      <c r="AI842" s="21">
        <v>21</v>
      </c>
      <c r="AJ842" s="14">
        <v>44750</v>
      </c>
      <c r="AK842" s="21">
        <v>8</v>
      </c>
      <c r="AL842" s="14">
        <v>45000</v>
      </c>
      <c r="AM842" s="14">
        <v>45060</v>
      </c>
      <c r="AN842" s="19"/>
      <c r="AO842" s="19"/>
      <c r="AP842" s="19"/>
      <c r="AQ842" s="19"/>
      <c r="AR842" s="19"/>
      <c r="AS842" s="19"/>
      <c r="AT842" s="19">
        <v>2500000</v>
      </c>
      <c r="AU842" s="19"/>
      <c r="AV842" s="19"/>
      <c r="AW842" s="19">
        <v>22500000</v>
      </c>
      <c r="AX842" s="19"/>
      <c r="AY842" s="19"/>
      <c r="AZ842" s="15">
        <f t="shared" si="60"/>
        <v>25000000</v>
      </c>
      <c r="BA842" s="15">
        <f t="shared" si="61"/>
        <v>25000000</v>
      </c>
      <c r="BB842" t="str">
        <f t="shared" si="62"/>
        <v>OK</v>
      </c>
      <c r="BC842">
        <f t="shared" si="63"/>
        <v>2</v>
      </c>
      <c r="BE842" s="17"/>
    </row>
    <row r="843" spans="1:57" hidden="1">
      <c r="A843" s="17"/>
      <c r="B843" s="17" t="s">
        <v>68</v>
      </c>
      <c r="C843" s="17" t="s">
        <v>825</v>
      </c>
      <c r="D843" s="17" t="s">
        <v>797</v>
      </c>
      <c r="E843" s="17" t="s">
        <v>8</v>
      </c>
      <c r="F843" s="17" t="s">
        <v>160</v>
      </c>
      <c r="G843">
        <v>4881</v>
      </c>
      <c r="H843">
        <v>18</v>
      </c>
      <c r="I843" s="19">
        <v>18000000</v>
      </c>
      <c r="J843" s="15">
        <v>1000000</v>
      </c>
      <c r="K843" s="17">
        <v>18</v>
      </c>
      <c r="L843" s="17"/>
      <c r="M843" s="17" t="s">
        <v>128</v>
      </c>
      <c r="N843" s="17" t="s">
        <v>157</v>
      </c>
      <c r="O843" s="17" t="s">
        <v>130</v>
      </c>
      <c r="P843" s="17" t="s">
        <v>814</v>
      </c>
      <c r="Q843" s="17" t="s">
        <v>66</v>
      </c>
      <c r="R843" s="17" t="s">
        <v>132</v>
      </c>
      <c r="S843" s="17">
        <v>1</v>
      </c>
      <c r="T843">
        <v>488101</v>
      </c>
      <c r="U843" t="str">
        <f>IFERROR(VLOOKUP(B843,Listas!$A$21:$B$36,2,FALSE),"")</f>
        <v>09</v>
      </c>
      <c r="V843" s="17">
        <v>6</v>
      </c>
      <c r="W843" t="str">
        <f t="shared" ref="W843:W874" si="64">CONCATENATE(U843,"-",T843,"-",V843,"-22")</f>
        <v>09-488101-6-22</v>
      </c>
      <c r="X843" s="17"/>
      <c r="Y843" s="20">
        <v>44635</v>
      </c>
      <c r="Z843" s="21">
        <v>21</v>
      </c>
      <c r="AA843" s="14">
        <v>44656</v>
      </c>
      <c r="AB843" s="20">
        <v>44649</v>
      </c>
      <c r="AC843" s="21">
        <v>22</v>
      </c>
      <c r="AD843" s="14">
        <v>44671</v>
      </c>
      <c r="AE843" s="20">
        <v>44673</v>
      </c>
      <c r="AF843" s="21">
        <v>25</v>
      </c>
      <c r="AG843" s="14">
        <v>44698</v>
      </c>
      <c r="AH843" s="20">
        <v>44729</v>
      </c>
      <c r="AI843" s="21">
        <v>21</v>
      </c>
      <c r="AJ843" s="14">
        <v>44750</v>
      </c>
      <c r="AK843" s="21">
        <v>8</v>
      </c>
      <c r="AL843" s="14">
        <v>45000</v>
      </c>
      <c r="AM843" s="14">
        <v>45060</v>
      </c>
      <c r="AN843" s="19"/>
      <c r="AO843" s="19"/>
      <c r="AP843" s="19"/>
      <c r="AQ843" s="19"/>
      <c r="AR843" s="19"/>
      <c r="AS843" s="19"/>
      <c r="AT843" s="19">
        <v>1800000</v>
      </c>
      <c r="AU843" s="19"/>
      <c r="AV843" s="19"/>
      <c r="AW843" s="19">
        <v>16200000</v>
      </c>
      <c r="AX843" s="19"/>
      <c r="AY843" s="19"/>
      <c r="AZ843" s="15">
        <f t="shared" si="60"/>
        <v>18000000</v>
      </c>
      <c r="BA843" s="15">
        <f t="shared" si="61"/>
        <v>18000000</v>
      </c>
      <c r="BB843" t="str">
        <f t="shared" si="62"/>
        <v>OK</v>
      </c>
      <c r="BC843">
        <f t="shared" si="63"/>
        <v>2</v>
      </c>
      <c r="BE843" s="17"/>
    </row>
    <row r="844" spans="1:57" hidden="1">
      <c r="A844" s="17"/>
      <c r="B844" s="17" t="s">
        <v>68</v>
      </c>
      <c r="C844" s="17" t="s">
        <v>806</v>
      </c>
      <c r="D844" s="17" t="s">
        <v>797</v>
      </c>
      <c r="E844" s="17" t="s">
        <v>8</v>
      </c>
      <c r="F844" s="17" t="s">
        <v>160</v>
      </c>
      <c r="G844">
        <v>4881</v>
      </c>
      <c r="H844">
        <v>20</v>
      </c>
      <c r="I844" s="19">
        <v>20000000</v>
      </c>
      <c r="J844" s="15">
        <v>1000000</v>
      </c>
      <c r="K844" s="17">
        <v>20</v>
      </c>
      <c r="L844" s="17"/>
      <c r="M844" s="17" t="s">
        <v>128</v>
      </c>
      <c r="N844" s="17" t="s">
        <v>157</v>
      </c>
      <c r="O844" s="17" t="s">
        <v>130</v>
      </c>
      <c r="P844" s="17" t="s">
        <v>814</v>
      </c>
      <c r="Q844" s="17" t="s">
        <v>66</v>
      </c>
      <c r="R844" s="17" t="s">
        <v>132</v>
      </c>
      <c r="S844" s="17">
        <v>1</v>
      </c>
      <c r="T844">
        <v>488101</v>
      </c>
      <c r="U844" t="str">
        <f>IFERROR(VLOOKUP(B844,Listas!$A$21:$B$36,2,FALSE),"")</f>
        <v>09</v>
      </c>
      <c r="V844" s="17">
        <v>6</v>
      </c>
      <c r="W844" t="str">
        <f t="shared" si="64"/>
        <v>09-488101-6-22</v>
      </c>
      <c r="X844" s="17"/>
      <c r="Y844" s="20">
        <v>44635</v>
      </c>
      <c r="Z844" s="21">
        <v>21</v>
      </c>
      <c r="AA844" s="14">
        <v>44656</v>
      </c>
      <c r="AB844" s="20">
        <v>44649</v>
      </c>
      <c r="AC844" s="21">
        <v>22</v>
      </c>
      <c r="AD844" s="14">
        <v>44671</v>
      </c>
      <c r="AE844" s="20">
        <v>44673</v>
      </c>
      <c r="AF844" s="21">
        <v>25</v>
      </c>
      <c r="AG844" s="14">
        <v>44698</v>
      </c>
      <c r="AH844" s="20">
        <v>44729</v>
      </c>
      <c r="AI844" s="21">
        <v>21</v>
      </c>
      <c r="AJ844" s="14">
        <v>44750</v>
      </c>
      <c r="AK844" s="21">
        <v>8</v>
      </c>
      <c r="AL844" s="14">
        <v>45000</v>
      </c>
      <c r="AM844" s="14">
        <v>45060</v>
      </c>
      <c r="AN844" s="19"/>
      <c r="AO844" s="19"/>
      <c r="AP844" s="19"/>
      <c r="AQ844" s="19"/>
      <c r="AR844" s="19"/>
      <c r="AS844" s="19"/>
      <c r="AT844" s="19">
        <v>2000000</v>
      </c>
      <c r="AU844" s="19"/>
      <c r="AV844" s="19"/>
      <c r="AW844" s="19">
        <v>18000000</v>
      </c>
      <c r="AX844" s="19"/>
      <c r="AY844" s="19"/>
      <c r="AZ844" s="15">
        <f t="shared" si="60"/>
        <v>20000000</v>
      </c>
      <c r="BA844" s="15">
        <f t="shared" si="61"/>
        <v>20000000</v>
      </c>
      <c r="BB844" t="str">
        <f t="shared" si="62"/>
        <v>OK</v>
      </c>
      <c r="BC844">
        <f t="shared" si="63"/>
        <v>2</v>
      </c>
      <c r="BE844" s="17"/>
    </row>
    <row r="845" spans="1:57" hidden="1">
      <c r="A845" s="17"/>
      <c r="B845" s="17" t="s">
        <v>68</v>
      </c>
      <c r="C845" s="17" t="s">
        <v>826</v>
      </c>
      <c r="D845" s="17" t="s">
        <v>819</v>
      </c>
      <c r="E845" s="17" t="s">
        <v>8</v>
      </c>
      <c r="F845" s="17" t="s">
        <v>160</v>
      </c>
      <c r="G845">
        <v>4881</v>
      </c>
      <c r="H845">
        <v>20</v>
      </c>
      <c r="I845" s="19">
        <v>20000000</v>
      </c>
      <c r="J845" s="15">
        <v>1000000</v>
      </c>
      <c r="K845" s="17">
        <v>20</v>
      </c>
      <c r="L845" s="17"/>
      <c r="M845" s="17" t="s">
        <v>128</v>
      </c>
      <c r="N845" s="17" t="s">
        <v>157</v>
      </c>
      <c r="O845" s="17" t="s">
        <v>130</v>
      </c>
      <c r="P845" s="17" t="s">
        <v>814</v>
      </c>
      <c r="Q845" s="17" t="s">
        <v>66</v>
      </c>
      <c r="R845" s="17" t="s">
        <v>132</v>
      </c>
      <c r="S845" s="17">
        <v>1</v>
      </c>
      <c r="T845">
        <v>488101</v>
      </c>
      <c r="U845" t="str">
        <f>IFERROR(VLOOKUP(B845,Listas!$A$21:$B$36,2,FALSE),"")</f>
        <v>09</v>
      </c>
      <c r="V845" s="17">
        <v>1</v>
      </c>
      <c r="W845" t="str">
        <f t="shared" si="64"/>
        <v>09-488101-1-22</v>
      </c>
      <c r="X845" s="17"/>
      <c r="Y845" s="20">
        <v>44635</v>
      </c>
      <c r="Z845" s="21">
        <v>21</v>
      </c>
      <c r="AA845" s="14">
        <v>44656</v>
      </c>
      <c r="AB845" s="20">
        <v>44649</v>
      </c>
      <c r="AC845" s="21">
        <v>22</v>
      </c>
      <c r="AD845" s="14">
        <v>44671</v>
      </c>
      <c r="AE845" s="20">
        <v>44673</v>
      </c>
      <c r="AF845" s="21">
        <v>25</v>
      </c>
      <c r="AG845" s="14">
        <v>44698</v>
      </c>
      <c r="AH845" s="20">
        <v>44729</v>
      </c>
      <c r="AI845" s="21">
        <v>21</v>
      </c>
      <c r="AJ845" s="14">
        <v>44750</v>
      </c>
      <c r="AK845" s="21">
        <v>8</v>
      </c>
      <c r="AL845" s="14">
        <v>45000</v>
      </c>
      <c r="AM845" s="14">
        <v>45060</v>
      </c>
      <c r="AN845" s="19"/>
      <c r="AO845" s="19"/>
      <c r="AP845" s="19"/>
      <c r="AQ845" s="19"/>
      <c r="AR845" s="19"/>
      <c r="AS845" s="19"/>
      <c r="AT845" s="19">
        <v>2000000</v>
      </c>
      <c r="AU845" s="19"/>
      <c r="AV845" s="19"/>
      <c r="AW845" s="19">
        <v>18000000</v>
      </c>
      <c r="AX845" s="19"/>
      <c r="AY845" s="19"/>
      <c r="AZ845" s="15">
        <f t="shared" si="60"/>
        <v>20000000</v>
      </c>
      <c r="BA845" s="15">
        <f t="shared" si="61"/>
        <v>20000000</v>
      </c>
      <c r="BB845" t="str">
        <f t="shared" si="62"/>
        <v>OK</v>
      </c>
      <c r="BC845">
        <f t="shared" si="63"/>
        <v>2</v>
      </c>
      <c r="BE845" s="17"/>
    </row>
    <row r="846" spans="1:57" hidden="1">
      <c r="A846" s="17"/>
      <c r="B846" s="17" t="s">
        <v>68</v>
      </c>
      <c r="C846" s="17" t="s">
        <v>827</v>
      </c>
      <c r="D846" s="17" t="s">
        <v>816</v>
      </c>
      <c r="E846" s="17" t="s">
        <v>8</v>
      </c>
      <c r="F846" s="17" t="s">
        <v>160</v>
      </c>
      <c r="G846">
        <v>4881</v>
      </c>
      <c r="H846">
        <v>20</v>
      </c>
      <c r="I846" s="19">
        <v>20000000</v>
      </c>
      <c r="J846" s="15">
        <v>1000000</v>
      </c>
      <c r="K846" s="17">
        <v>20</v>
      </c>
      <c r="L846" s="17"/>
      <c r="M846" s="17" t="s">
        <v>128</v>
      </c>
      <c r="N846" s="17" t="s">
        <v>157</v>
      </c>
      <c r="O846" s="17" t="s">
        <v>130</v>
      </c>
      <c r="P846" s="17" t="s">
        <v>814</v>
      </c>
      <c r="Q846" s="17" t="s">
        <v>66</v>
      </c>
      <c r="R846" s="17" t="s">
        <v>132</v>
      </c>
      <c r="S846" s="17">
        <v>1</v>
      </c>
      <c r="T846">
        <v>488101</v>
      </c>
      <c r="U846" t="str">
        <f>IFERROR(VLOOKUP(B846,Listas!$A$21:$B$36,2,FALSE),"")</f>
        <v>09</v>
      </c>
      <c r="V846" s="17">
        <v>4</v>
      </c>
      <c r="W846" t="str">
        <f t="shared" si="64"/>
        <v>09-488101-4-22</v>
      </c>
      <c r="X846" s="17"/>
      <c r="Y846" s="20">
        <v>44635</v>
      </c>
      <c r="Z846" s="21">
        <v>21</v>
      </c>
      <c r="AA846" s="14">
        <v>44656</v>
      </c>
      <c r="AB846" s="20">
        <v>44649</v>
      </c>
      <c r="AC846" s="21">
        <v>22</v>
      </c>
      <c r="AD846" s="14">
        <v>44671</v>
      </c>
      <c r="AE846" s="20">
        <v>44673</v>
      </c>
      <c r="AF846" s="21">
        <v>25</v>
      </c>
      <c r="AG846" s="14">
        <v>44698</v>
      </c>
      <c r="AH846" s="20">
        <v>44729</v>
      </c>
      <c r="AI846" s="21">
        <v>21</v>
      </c>
      <c r="AJ846" s="14">
        <v>44750</v>
      </c>
      <c r="AK846" s="21">
        <v>8</v>
      </c>
      <c r="AL846" s="14">
        <v>45000</v>
      </c>
      <c r="AM846" s="14">
        <v>45060</v>
      </c>
      <c r="AN846" s="19"/>
      <c r="AO846" s="19"/>
      <c r="AP846" s="19"/>
      <c r="AQ846" s="19"/>
      <c r="AR846" s="19"/>
      <c r="AS846" s="19"/>
      <c r="AT846" s="19">
        <v>2000000</v>
      </c>
      <c r="AU846" s="19"/>
      <c r="AV846" s="19"/>
      <c r="AW846" s="19">
        <v>18000000</v>
      </c>
      <c r="AX846" s="19"/>
      <c r="AY846" s="19"/>
      <c r="AZ846" s="15">
        <f t="shared" si="60"/>
        <v>20000000</v>
      </c>
      <c r="BA846" s="15">
        <f t="shared" si="61"/>
        <v>20000000</v>
      </c>
      <c r="BB846" t="str">
        <f t="shared" si="62"/>
        <v>OK</v>
      </c>
      <c r="BC846">
        <f t="shared" si="63"/>
        <v>2</v>
      </c>
      <c r="BE846" s="17"/>
    </row>
    <row r="847" spans="1:57" hidden="1">
      <c r="A847" s="17"/>
      <c r="B847" s="17" t="s">
        <v>68</v>
      </c>
      <c r="C847" s="17" t="s">
        <v>828</v>
      </c>
      <c r="D847" s="17" t="s">
        <v>829</v>
      </c>
      <c r="E847" s="17" t="s">
        <v>8</v>
      </c>
      <c r="F847" s="17" t="s">
        <v>160</v>
      </c>
      <c r="G847">
        <v>4881</v>
      </c>
      <c r="H847">
        <v>35</v>
      </c>
      <c r="I847" s="19">
        <v>35000000</v>
      </c>
      <c r="J847" s="15">
        <v>1000000</v>
      </c>
      <c r="K847" s="17">
        <v>35</v>
      </c>
      <c r="L847" s="17"/>
      <c r="M847" s="17" t="s">
        <v>128</v>
      </c>
      <c r="N847" s="17" t="s">
        <v>157</v>
      </c>
      <c r="O847" s="17" t="s">
        <v>130</v>
      </c>
      <c r="P847" s="17" t="s">
        <v>814</v>
      </c>
      <c r="Q847" s="17" t="s">
        <v>66</v>
      </c>
      <c r="R847" s="17" t="s">
        <v>132</v>
      </c>
      <c r="S847" s="17">
        <v>1</v>
      </c>
      <c r="T847">
        <v>488101</v>
      </c>
      <c r="U847" t="str">
        <f>IFERROR(VLOOKUP(B847,Listas!$A$21:$B$36,2,FALSE),"")</f>
        <v>09</v>
      </c>
      <c r="V847" s="17">
        <v>7</v>
      </c>
      <c r="W847" t="str">
        <f t="shared" si="64"/>
        <v>09-488101-7-22</v>
      </c>
      <c r="X847" s="17"/>
      <c r="Y847" s="20">
        <v>44635</v>
      </c>
      <c r="Z847" s="21">
        <v>21</v>
      </c>
      <c r="AA847" s="14">
        <v>44656</v>
      </c>
      <c r="AB847" s="20">
        <v>44649</v>
      </c>
      <c r="AC847" s="21">
        <v>22</v>
      </c>
      <c r="AD847" s="14">
        <v>44671</v>
      </c>
      <c r="AE847" s="20">
        <v>44673</v>
      </c>
      <c r="AF847" s="21">
        <v>25</v>
      </c>
      <c r="AG847" s="14">
        <v>44698</v>
      </c>
      <c r="AH847" s="20">
        <v>44729</v>
      </c>
      <c r="AI847" s="21">
        <v>21</v>
      </c>
      <c r="AJ847" s="14">
        <v>44750</v>
      </c>
      <c r="AK847" s="21">
        <v>8</v>
      </c>
      <c r="AL847" s="14">
        <v>45000</v>
      </c>
      <c r="AM847" s="14">
        <v>45060</v>
      </c>
      <c r="AN847" s="19"/>
      <c r="AO847" s="19"/>
      <c r="AP847" s="19"/>
      <c r="AQ847" s="19"/>
      <c r="AR847" s="19"/>
      <c r="AS847" s="19"/>
      <c r="AT847" s="19">
        <v>3500000</v>
      </c>
      <c r="AU847" s="19"/>
      <c r="AV847" s="19"/>
      <c r="AW847" s="19">
        <v>31500000</v>
      </c>
      <c r="AX847" s="19"/>
      <c r="AY847" s="19"/>
      <c r="AZ847" s="15">
        <f t="shared" si="60"/>
        <v>35000000</v>
      </c>
      <c r="BA847" s="15">
        <f t="shared" si="61"/>
        <v>35000000</v>
      </c>
      <c r="BB847" t="str">
        <f t="shared" si="62"/>
        <v>OK</v>
      </c>
      <c r="BC847">
        <f t="shared" si="63"/>
        <v>2</v>
      </c>
      <c r="BE847" s="17"/>
    </row>
    <row r="848" spans="1:57" hidden="1">
      <c r="A848" s="17"/>
      <c r="B848" s="17" t="s">
        <v>68</v>
      </c>
      <c r="C848" s="17" t="s">
        <v>830</v>
      </c>
      <c r="D848" s="17" t="s">
        <v>800</v>
      </c>
      <c r="E848" s="17" t="s">
        <v>8</v>
      </c>
      <c r="F848" s="17" t="s">
        <v>160</v>
      </c>
      <c r="G848">
        <v>4881</v>
      </c>
      <c r="H848">
        <v>20</v>
      </c>
      <c r="I848" s="19">
        <v>20000000</v>
      </c>
      <c r="J848" s="15">
        <v>1000000</v>
      </c>
      <c r="K848" s="17">
        <v>20</v>
      </c>
      <c r="L848" s="17"/>
      <c r="M848" s="17" t="s">
        <v>128</v>
      </c>
      <c r="N848" s="17" t="s">
        <v>157</v>
      </c>
      <c r="O848" s="17" t="s">
        <v>130</v>
      </c>
      <c r="P848" s="17" t="s">
        <v>814</v>
      </c>
      <c r="Q848" s="17" t="s">
        <v>66</v>
      </c>
      <c r="R848" s="17" t="s">
        <v>132</v>
      </c>
      <c r="S848" s="17">
        <v>1</v>
      </c>
      <c r="T848">
        <v>488101</v>
      </c>
      <c r="U848" t="str">
        <f>IFERROR(VLOOKUP(B848,Listas!$A$21:$B$36,2,FALSE),"")</f>
        <v>09</v>
      </c>
      <c r="V848" s="17">
        <v>8</v>
      </c>
      <c r="W848" t="str">
        <f t="shared" si="64"/>
        <v>09-488101-8-22</v>
      </c>
      <c r="X848" s="17"/>
      <c r="Y848" s="20">
        <v>44635</v>
      </c>
      <c r="Z848" s="21">
        <v>21</v>
      </c>
      <c r="AA848" s="14">
        <v>44656</v>
      </c>
      <c r="AB848" s="20">
        <v>44649</v>
      </c>
      <c r="AC848" s="21">
        <v>22</v>
      </c>
      <c r="AD848" s="14">
        <v>44671</v>
      </c>
      <c r="AE848" s="20">
        <v>44673</v>
      </c>
      <c r="AF848" s="21">
        <v>25</v>
      </c>
      <c r="AG848" s="14">
        <v>44698</v>
      </c>
      <c r="AH848" s="20">
        <v>44729</v>
      </c>
      <c r="AI848" s="21">
        <v>21</v>
      </c>
      <c r="AJ848" s="14">
        <v>44750</v>
      </c>
      <c r="AK848" s="21">
        <v>8</v>
      </c>
      <c r="AL848" s="14">
        <v>45000</v>
      </c>
      <c r="AM848" s="14">
        <v>45060</v>
      </c>
      <c r="AN848" s="19"/>
      <c r="AO848" s="19"/>
      <c r="AP848" s="19"/>
      <c r="AQ848" s="19"/>
      <c r="AR848" s="19"/>
      <c r="AS848" s="19"/>
      <c r="AT848" s="19">
        <v>2000000</v>
      </c>
      <c r="AU848" s="19"/>
      <c r="AV848" s="19"/>
      <c r="AW848" s="19">
        <v>18000000</v>
      </c>
      <c r="AX848" s="19"/>
      <c r="AY848" s="19"/>
      <c r="AZ848" s="15">
        <f t="shared" si="60"/>
        <v>20000000</v>
      </c>
      <c r="BA848" s="15">
        <f t="shared" si="61"/>
        <v>20000000</v>
      </c>
      <c r="BB848" t="str">
        <f t="shared" si="62"/>
        <v>OK</v>
      </c>
      <c r="BC848">
        <f t="shared" si="63"/>
        <v>2</v>
      </c>
      <c r="BE848" s="17"/>
    </row>
    <row r="849" spans="1:57" hidden="1">
      <c r="A849" s="17"/>
      <c r="B849" s="17" t="s">
        <v>68</v>
      </c>
      <c r="C849" s="17" t="s">
        <v>803</v>
      </c>
      <c r="D849" s="17" t="s">
        <v>804</v>
      </c>
      <c r="E849" s="17" t="s">
        <v>8</v>
      </c>
      <c r="F849" s="17" t="s">
        <v>160</v>
      </c>
      <c r="G849">
        <v>4881</v>
      </c>
      <c r="H849">
        <v>16</v>
      </c>
      <c r="I849" s="19">
        <v>16000000</v>
      </c>
      <c r="J849" s="15">
        <v>1000000</v>
      </c>
      <c r="K849" s="17">
        <v>16</v>
      </c>
      <c r="L849" s="17"/>
      <c r="M849" s="17" t="s">
        <v>128</v>
      </c>
      <c r="N849" s="17" t="s">
        <v>157</v>
      </c>
      <c r="O849" s="17" t="s">
        <v>130</v>
      </c>
      <c r="P849" s="17" t="s">
        <v>814</v>
      </c>
      <c r="Q849" s="17" t="s">
        <v>66</v>
      </c>
      <c r="R849" s="17" t="s">
        <v>132</v>
      </c>
      <c r="S849" s="17">
        <v>1</v>
      </c>
      <c r="T849">
        <v>488101</v>
      </c>
      <c r="U849" t="str">
        <f>IFERROR(VLOOKUP(B849,Listas!$A$21:$B$36,2,FALSE),"")</f>
        <v>09</v>
      </c>
      <c r="V849" s="17">
        <v>3</v>
      </c>
      <c r="W849" t="str">
        <f t="shared" si="64"/>
        <v>09-488101-3-22</v>
      </c>
      <c r="X849" s="17"/>
      <c r="Y849" s="20">
        <v>44635</v>
      </c>
      <c r="Z849" s="21">
        <v>21</v>
      </c>
      <c r="AA849" s="14">
        <v>44656</v>
      </c>
      <c r="AB849" s="20">
        <v>44649</v>
      </c>
      <c r="AC849" s="21">
        <v>22</v>
      </c>
      <c r="AD849" s="14">
        <v>44671</v>
      </c>
      <c r="AE849" s="20">
        <v>44673</v>
      </c>
      <c r="AF849" s="21">
        <v>25</v>
      </c>
      <c r="AG849" s="14">
        <v>44698</v>
      </c>
      <c r="AH849" s="20">
        <v>44729</v>
      </c>
      <c r="AI849" s="21">
        <v>21</v>
      </c>
      <c r="AJ849" s="14">
        <v>44750</v>
      </c>
      <c r="AK849" s="21">
        <v>8</v>
      </c>
      <c r="AL849" s="14">
        <v>45000</v>
      </c>
      <c r="AM849" s="14">
        <v>45060</v>
      </c>
      <c r="AN849" s="19"/>
      <c r="AO849" s="19"/>
      <c r="AP849" s="19"/>
      <c r="AQ849" s="19"/>
      <c r="AR849" s="19"/>
      <c r="AS849" s="19"/>
      <c r="AT849" s="19">
        <v>1600000</v>
      </c>
      <c r="AU849" s="19"/>
      <c r="AV849" s="19"/>
      <c r="AW849" s="19">
        <v>14400000</v>
      </c>
      <c r="AX849" s="19"/>
      <c r="AY849" s="19"/>
      <c r="AZ849" s="15">
        <f t="shared" si="60"/>
        <v>16000000</v>
      </c>
      <c r="BA849" s="15">
        <f t="shared" si="61"/>
        <v>16000000</v>
      </c>
      <c r="BB849" t="str">
        <f t="shared" si="62"/>
        <v>OK</v>
      </c>
      <c r="BC849">
        <f t="shared" si="63"/>
        <v>2</v>
      </c>
      <c r="BE849" s="17"/>
    </row>
    <row r="850" spans="1:57" hidden="1">
      <c r="A850" s="17"/>
      <c r="B850" s="17" t="s">
        <v>68</v>
      </c>
      <c r="C850" s="17" t="s">
        <v>831</v>
      </c>
      <c r="D850" s="17" t="s">
        <v>822</v>
      </c>
      <c r="E850" s="17" t="s">
        <v>8</v>
      </c>
      <c r="F850" s="17" t="s">
        <v>160</v>
      </c>
      <c r="G850">
        <v>4881</v>
      </c>
      <c r="H850">
        <v>16</v>
      </c>
      <c r="I850" s="19">
        <v>16000000</v>
      </c>
      <c r="J850" s="15">
        <v>1000000</v>
      </c>
      <c r="K850" s="17">
        <v>16</v>
      </c>
      <c r="L850" s="17"/>
      <c r="M850" s="17" t="s">
        <v>128</v>
      </c>
      <c r="N850" s="17" t="s">
        <v>157</v>
      </c>
      <c r="O850" s="17" t="s">
        <v>130</v>
      </c>
      <c r="P850" s="17" t="s">
        <v>814</v>
      </c>
      <c r="Q850" s="17" t="s">
        <v>66</v>
      </c>
      <c r="R850" s="17" t="s">
        <v>132</v>
      </c>
      <c r="S850" s="17">
        <v>1</v>
      </c>
      <c r="T850">
        <v>488101</v>
      </c>
      <c r="U850" t="str">
        <f>IFERROR(VLOOKUP(B850,Listas!$A$21:$B$36,2,FALSE),"")</f>
        <v>09</v>
      </c>
      <c r="V850" s="17">
        <v>2</v>
      </c>
      <c r="W850" t="str">
        <f t="shared" si="64"/>
        <v>09-488101-2-22</v>
      </c>
      <c r="X850" s="17"/>
      <c r="Y850" s="20">
        <v>44635</v>
      </c>
      <c r="Z850" s="21">
        <v>21</v>
      </c>
      <c r="AA850" s="14">
        <v>44656</v>
      </c>
      <c r="AB850" s="20">
        <v>44649</v>
      </c>
      <c r="AC850" s="21">
        <v>22</v>
      </c>
      <c r="AD850" s="14">
        <v>44671</v>
      </c>
      <c r="AE850" s="20">
        <v>44673</v>
      </c>
      <c r="AF850" s="21">
        <v>25</v>
      </c>
      <c r="AG850" s="14">
        <v>44698</v>
      </c>
      <c r="AH850" s="20">
        <v>44729</v>
      </c>
      <c r="AI850" s="21">
        <v>21</v>
      </c>
      <c r="AJ850" s="14">
        <v>44750</v>
      </c>
      <c r="AK850" s="21">
        <v>8</v>
      </c>
      <c r="AL850" s="14">
        <v>45000</v>
      </c>
      <c r="AM850" s="14">
        <v>45060</v>
      </c>
      <c r="AN850" s="19"/>
      <c r="AO850" s="19"/>
      <c r="AP850" s="19"/>
      <c r="AQ850" s="19"/>
      <c r="AR850" s="19"/>
      <c r="AS850" s="19"/>
      <c r="AT850" s="19">
        <v>1600000</v>
      </c>
      <c r="AU850" s="19"/>
      <c r="AV850" s="19"/>
      <c r="AW850" s="19">
        <v>14400000</v>
      </c>
      <c r="AX850" s="19"/>
      <c r="AY850" s="19"/>
      <c r="AZ850" s="15">
        <f t="shared" si="60"/>
        <v>16000000</v>
      </c>
      <c r="BA850" s="15">
        <f t="shared" si="61"/>
        <v>16000000</v>
      </c>
      <c r="BB850" t="str">
        <f t="shared" si="62"/>
        <v>OK</v>
      </c>
      <c r="BC850">
        <f t="shared" si="63"/>
        <v>2</v>
      </c>
      <c r="BE850" s="17"/>
    </row>
    <row r="851" spans="1:57" hidden="1">
      <c r="A851" s="17"/>
      <c r="B851" s="17" t="s">
        <v>68</v>
      </c>
      <c r="C851" s="17" t="s">
        <v>832</v>
      </c>
      <c r="D851" s="17" t="s">
        <v>797</v>
      </c>
      <c r="E851" s="17" t="s">
        <v>8</v>
      </c>
      <c r="F851" s="17" t="s">
        <v>160</v>
      </c>
      <c r="G851">
        <v>4881</v>
      </c>
      <c r="H851">
        <v>20</v>
      </c>
      <c r="I851" s="19">
        <v>20000000</v>
      </c>
      <c r="J851" s="15">
        <v>1000000</v>
      </c>
      <c r="K851" s="17">
        <v>20</v>
      </c>
      <c r="L851" s="17"/>
      <c r="M851" s="17" t="s">
        <v>128</v>
      </c>
      <c r="N851" s="17" t="s">
        <v>157</v>
      </c>
      <c r="O851" s="17" t="s">
        <v>130</v>
      </c>
      <c r="P851" s="17" t="s">
        <v>814</v>
      </c>
      <c r="Q851" s="17" t="s">
        <v>66</v>
      </c>
      <c r="R851" s="17" t="s">
        <v>132</v>
      </c>
      <c r="S851" s="17">
        <v>1</v>
      </c>
      <c r="T851">
        <v>488101</v>
      </c>
      <c r="U851" t="str">
        <f>IFERROR(VLOOKUP(B851,Listas!$A$21:$B$36,2,FALSE),"")</f>
        <v>09</v>
      </c>
      <c r="V851" s="17">
        <v>6</v>
      </c>
      <c r="W851" t="str">
        <f t="shared" si="64"/>
        <v>09-488101-6-22</v>
      </c>
      <c r="X851" s="17"/>
      <c r="Y851" s="20">
        <v>44635</v>
      </c>
      <c r="Z851" s="21">
        <v>21</v>
      </c>
      <c r="AA851" s="14">
        <v>44656</v>
      </c>
      <c r="AB851" s="20">
        <v>44649</v>
      </c>
      <c r="AC851" s="21">
        <v>22</v>
      </c>
      <c r="AD851" s="14">
        <v>44671</v>
      </c>
      <c r="AE851" s="20">
        <v>44673</v>
      </c>
      <c r="AF851" s="21">
        <v>25</v>
      </c>
      <c r="AG851" s="14">
        <v>44698</v>
      </c>
      <c r="AH851" s="20">
        <v>44729</v>
      </c>
      <c r="AI851" s="21">
        <v>21</v>
      </c>
      <c r="AJ851" s="14">
        <v>44750</v>
      </c>
      <c r="AK851" s="21">
        <v>8</v>
      </c>
      <c r="AL851" s="14">
        <v>45000</v>
      </c>
      <c r="AM851" s="14">
        <v>45060</v>
      </c>
      <c r="AN851" s="19"/>
      <c r="AO851" s="19"/>
      <c r="AP851" s="19"/>
      <c r="AQ851" s="19"/>
      <c r="AR851" s="19"/>
      <c r="AS851" s="19"/>
      <c r="AT851" s="19">
        <v>2000000</v>
      </c>
      <c r="AU851" s="19"/>
      <c r="AV851" s="19"/>
      <c r="AW851" s="19">
        <v>18000000</v>
      </c>
      <c r="AX851" s="19"/>
      <c r="AY851" s="19"/>
      <c r="AZ851" s="15">
        <f t="shared" si="60"/>
        <v>20000000</v>
      </c>
      <c r="BA851" s="15">
        <f t="shared" si="61"/>
        <v>20000000</v>
      </c>
      <c r="BB851" t="str">
        <f t="shared" si="62"/>
        <v>OK</v>
      </c>
      <c r="BC851">
        <f t="shared" si="63"/>
        <v>2</v>
      </c>
      <c r="BE851" s="17"/>
    </row>
    <row r="852" spans="1:57" hidden="1">
      <c r="A852" s="17"/>
      <c r="B852" s="17" t="s">
        <v>68</v>
      </c>
      <c r="C852" s="17" t="s">
        <v>798</v>
      </c>
      <c r="D852" s="17" t="s">
        <v>795</v>
      </c>
      <c r="E852" s="17" t="s">
        <v>8</v>
      </c>
      <c r="F852" s="17" t="s">
        <v>160</v>
      </c>
      <c r="G852">
        <v>4881</v>
      </c>
      <c r="H852">
        <v>16</v>
      </c>
      <c r="I852" s="19">
        <v>16000000</v>
      </c>
      <c r="J852" s="15">
        <v>1000000</v>
      </c>
      <c r="K852" s="17">
        <v>16</v>
      </c>
      <c r="L852" s="17"/>
      <c r="M852" s="17" t="s">
        <v>128</v>
      </c>
      <c r="N852" s="17" t="s">
        <v>157</v>
      </c>
      <c r="O852" s="17" t="s">
        <v>130</v>
      </c>
      <c r="P852" s="17" t="s">
        <v>814</v>
      </c>
      <c r="Q852" s="17" t="s">
        <v>66</v>
      </c>
      <c r="R852" s="17" t="s">
        <v>132</v>
      </c>
      <c r="S852" s="17">
        <v>1</v>
      </c>
      <c r="T852">
        <v>488101</v>
      </c>
      <c r="U852" t="str">
        <f>IFERROR(VLOOKUP(B852,Listas!$A$21:$B$36,2,FALSE),"")</f>
        <v>09</v>
      </c>
      <c r="V852" s="17">
        <v>5</v>
      </c>
      <c r="W852" t="str">
        <f t="shared" si="64"/>
        <v>09-488101-5-22</v>
      </c>
      <c r="X852" s="17"/>
      <c r="Y852" s="20">
        <v>44635</v>
      </c>
      <c r="Z852" s="21">
        <v>21</v>
      </c>
      <c r="AA852" s="14">
        <v>44656</v>
      </c>
      <c r="AB852" s="20">
        <v>44649</v>
      </c>
      <c r="AC852" s="21">
        <v>22</v>
      </c>
      <c r="AD852" s="14">
        <v>44671</v>
      </c>
      <c r="AE852" s="20">
        <v>44673</v>
      </c>
      <c r="AF852" s="21">
        <v>25</v>
      </c>
      <c r="AG852" s="14">
        <v>44698</v>
      </c>
      <c r="AH852" s="20">
        <v>44729</v>
      </c>
      <c r="AI852" s="21">
        <v>21</v>
      </c>
      <c r="AJ852" s="14">
        <v>44750</v>
      </c>
      <c r="AK852" s="21">
        <v>8</v>
      </c>
      <c r="AL852" s="14">
        <v>45000</v>
      </c>
      <c r="AM852" s="14">
        <v>45060</v>
      </c>
      <c r="AN852" s="19"/>
      <c r="AO852" s="19"/>
      <c r="AP852" s="19"/>
      <c r="AQ852" s="19"/>
      <c r="AR852" s="19"/>
      <c r="AS852" s="19"/>
      <c r="AT852" s="19">
        <v>1600000</v>
      </c>
      <c r="AU852" s="19"/>
      <c r="AV852" s="19"/>
      <c r="AW852" s="19">
        <v>14400000</v>
      </c>
      <c r="AX852" s="19"/>
      <c r="AY852" s="19"/>
      <c r="AZ852" s="15">
        <f t="shared" si="60"/>
        <v>16000000</v>
      </c>
      <c r="BA852" s="15">
        <f t="shared" si="61"/>
        <v>16000000</v>
      </c>
      <c r="BB852" t="str">
        <f t="shared" si="62"/>
        <v>OK</v>
      </c>
      <c r="BC852">
        <f t="shared" si="63"/>
        <v>2</v>
      </c>
      <c r="BE852" s="17"/>
    </row>
    <row r="853" spans="1:57" hidden="1">
      <c r="A853" s="17"/>
      <c r="B853" s="17" t="s">
        <v>68</v>
      </c>
      <c r="C853" s="17" t="s">
        <v>833</v>
      </c>
      <c r="D853" s="17" t="s">
        <v>816</v>
      </c>
      <c r="E853" s="17" t="s">
        <v>8</v>
      </c>
      <c r="F853" s="17" t="s">
        <v>160</v>
      </c>
      <c r="G853">
        <v>4881</v>
      </c>
      <c r="H853">
        <v>30</v>
      </c>
      <c r="I853" s="19">
        <v>30000000</v>
      </c>
      <c r="J853" s="15">
        <v>1000000</v>
      </c>
      <c r="K853" s="17">
        <v>30</v>
      </c>
      <c r="L853" s="17"/>
      <c r="M853" s="17" t="s">
        <v>128</v>
      </c>
      <c r="N853" s="17" t="s">
        <v>157</v>
      </c>
      <c r="O853" s="17" t="s">
        <v>130</v>
      </c>
      <c r="P853" s="17" t="s">
        <v>814</v>
      </c>
      <c r="Q853" s="17" t="s">
        <v>66</v>
      </c>
      <c r="R853" s="17" t="s">
        <v>132</v>
      </c>
      <c r="S853" s="17">
        <v>1</v>
      </c>
      <c r="T853">
        <v>488101</v>
      </c>
      <c r="U853" t="str">
        <f>IFERROR(VLOOKUP(B853,Listas!$A$21:$B$36,2,FALSE),"")</f>
        <v>09</v>
      </c>
      <c r="V853" s="17">
        <v>4</v>
      </c>
      <c r="W853" t="str">
        <f t="shared" si="64"/>
        <v>09-488101-4-22</v>
      </c>
      <c r="X853" s="17"/>
      <c r="Y853" s="20">
        <v>44635</v>
      </c>
      <c r="Z853" s="21">
        <v>21</v>
      </c>
      <c r="AA853" s="14">
        <v>44656</v>
      </c>
      <c r="AB853" s="20">
        <v>44649</v>
      </c>
      <c r="AC853" s="21">
        <v>22</v>
      </c>
      <c r="AD853" s="14">
        <v>44671</v>
      </c>
      <c r="AE853" s="20">
        <v>44673</v>
      </c>
      <c r="AF853" s="21">
        <v>25</v>
      </c>
      <c r="AG853" s="14">
        <v>44698</v>
      </c>
      <c r="AH853" s="20">
        <v>44729</v>
      </c>
      <c r="AI853" s="21">
        <v>21</v>
      </c>
      <c r="AJ853" s="14">
        <v>44750</v>
      </c>
      <c r="AK853" s="21">
        <v>8</v>
      </c>
      <c r="AL853" s="14">
        <v>45000</v>
      </c>
      <c r="AM853" s="14">
        <v>45060</v>
      </c>
      <c r="AN853" s="19"/>
      <c r="AO853" s="19"/>
      <c r="AP853" s="19"/>
      <c r="AQ853" s="19"/>
      <c r="AR853" s="19"/>
      <c r="AS853" s="19"/>
      <c r="AT853" s="19">
        <v>3000000</v>
      </c>
      <c r="AU853" s="19"/>
      <c r="AV853" s="19"/>
      <c r="AW853" s="19">
        <v>27000000</v>
      </c>
      <c r="AX853" s="19"/>
      <c r="AY853" s="19"/>
      <c r="AZ853" s="15">
        <f t="shared" si="60"/>
        <v>30000000</v>
      </c>
      <c r="BA853" s="15">
        <f t="shared" si="61"/>
        <v>30000000</v>
      </c>
      <c r="BB853" t="str">
        <f t="shared" si="62"/>
        <v>OK</v>
      </c>
      <c r="BC853">
        <f t="shared" si="63"/>
        <v>2</v>
      </c>
      <c r="BE853" s="17"/>
    </row>
    <row r="854" spans="1:57" hidden="1">
      <c r="A854" s="17"/>
      <c r="B854" s="17" t="s">
        <v>68</v>
      </c>
      <c r="C854" s="17" t="s">
        <v>834</v>
      </c>
      <c r="D854" s="17" t="s">
        <v>829</v>
      </c>
      <c r="E854" s="17" t="s">
        <v>8</v>
      </c>
      <c r="F854" s="17" t="s">
        <v>160</v>
      </c>
      <c r="G854">
        <v>4881</v>
      </c>
      <c r="H854">
        <v>45</v>
      </c>
      <c r="I854" s="19">
        <v>45000000</v>
      </c>
      <c r="J854" s="15">
        <v>1000000</v>
      </c>
      <c r="K854" s="17">
        <v>45</v>
      </c>
      <c r="L854" s="17"/>
      <c r="M854" s="17" t="s">
        <v>128</v>
      </c>
      <c r="N854" s="17" t="s">
        <v>157</v>
      </c>
      <c r="O854" s="17" t="s">
        <v>130</v>
      </c>
      <c r="P854" s="17" t="s">
        <v>814</v>
      </c>
      <c r="Q854" s="17" t="s">
        <v>66</v>
      </c>
      <c r="R854" s="17" t="s">
        <v>132</v>
      </c>
      <c r="S854" s="17">
        <v>1</v>
      </c>
      <c r="T854">
        <v>488101</v>
      </c>
      <c r="U854" t="str">
        <f>IFERROR(VLOOKUP(B854,Listas!$A$21:$B$36,2,FALSE),"")</f>
        <v>09</v>
      </c>
      <c r="V854" s="17">
        <v>7</v>
      </c>
      <c r="W854" t="str">
        <f t="shared" si="64"/>
        <v>09-488101-7-22</v>
      </c>
      <c r="X854" s="17"/>
      <c r="Y854" s="20">
        <v>44635</v>
      </c>
      <c r="Z854" s="21">
        <v>21</v>
      </c>
      <c r="AA854" s="14">
        <v>44656</v>
      </c>
      <c r="AB854" s="20">
        <v>44649</v>
      </c>
      <c r="AC854" s="21">
        <v>22</v>
      </c>
      <c r="AD854" s="14">
        <v>44671</v>
      </c>
      <c r="AE854" s="20">
        <v>44673</v>
      </c>
      <c r="AF854" s="21">
        <v>25</v>
      </c>
      <c r="AG854" s="14">
        <v>44698</v>
      </c>
      <c r="AH854" s="20">
        <v>44729</v>
      </c>
      <c r="AI854" s="21">
        <v>21</v>
      </c>
      <c r="AJ854" s="14">
        <v>44750</v>
      </c>
      <c r="AK854" s="21">
        <v>8</v>
      </c>
      <c r="AL854" s="14">
        <v>45000</v>
      </c>
      <c r="AM854" s="14">
        <v>45060</v>
      </c>
      <c r="AN854" s="19"/>
      <c r="AO854" s="19"/>
      <c r="AP854" s="19"/>
      <c r="AQ854" s="19"/>
      <c r="AR854" s="19"/>
      <c r="AS854" s="19"/>
      <c r="AT854" s="19">
        <v>4500000</v>
      </c>
      <c r="AU854" s="19"/>
      <c r="AV854" s="19"/>
      <c r="AW854" s="19">
        <v>40500000</v>
      </c>
      <c r="AX854" s="19"/>
      <c r="AY854" s="19"/>
      <c r="AZ854" s="15">
        <f t="shared" si="60"/>
        <v>45000000</v>
      </c>
      <c r="BA854" s="15">
        <f t="shared" si="61"/>
        <v>45000000</v>
      </c>
      <c r="BB854" t="str">
        <f t="shared" si="62"/>
        <v>OK</v>
      </c>
      <c r="BC854">
        <f t="shared" si="63"/>
        <v>2</v>
      </c>
      <c r="BE854" s="17"/>
    </row>
    <row r="855" spans="1:57" hidden="1">
      <c r="A855" s="17"/>
      <c r="B855" s="17" t="s">
        <v>68</v>
      </c>
      <c r="C855" s="17" t="s">
        <v>835</v>
      </c>
      <c r="D855" s="17" t="s">
        <v>816</v>
      </c>
      <c r="E855" s="17" t="s">
        <v>8</v>
      </c>
      <c r="F855" s="17" t="s">
        <v>160</v>
      </c>
      <c r="G855">
        <v>4881</v>
      </c>
      <c r="H855">
        <v>30</v>
      </c>
      <c r="I855" s="19">
        <v>30000000</v>
      </c>
      <c r="J855" s="15">
        <v>1000000</v>
      </c>
      <c r="K855" s="17">
        <v>30</v>
      </c>
      <c r="L855" s="17"/>
      <c r="M855" s="17" t="s">
        <v>128</v>
      </c>
      <c r="N855" s="17" t="s">
        <v>157</v>
      </c>
      <c r="O855" s="17" t="s">
        <v>130</v>
      </c>
      <c r="P855" s="17" t="s">
        <v>814</v>
      </c>
      <c r="Q855" s="17" t="s">
        <v>66</v>
      </c>
      <c r="R855" s="17" t="s">
        <v>132</v>
      </c>
      <c r="S855" s="17">
        <v>1</v>
      </c>
      <c r="T855">
        <v>488101</v>
      </c>
      <c r="U855" t="str">
        <f>IFERROR(VLOOKUP(B855,Listas!$A$21:$B$36,2,FALSE),"")</f>
        <v>09</v>
      </c>
      <c r="V855" s="17">
        <v>4</v>
      </c>
      <c r="W855" t="str">
        <f t="shared" si="64"/>
        <v>09-488101-4-22</v>
      </c>
      <c r="X855" s="17"/>
      <c r="Y855" s="20">
        <v>44635</v>
      </c>
      <c r="Z855" s="21">
        <v>21</v>
      </c>
      <c r="AA855" s="14">
        <v>44656</v>
      </c>
      <c r="AB855" s="20">
        <v>44649</v>
      </c>
      <c r="AC855" s="21">
        <v>22</v>
      </c>
      <c r="AD855" s="14">
        <v>44671</v>
      </c>
      <c r="AE855" s="20">
        <v>44673</v>
      </c>
      <c r="AF855" s="21">
        <v>25</v>
      </c>
      <c r="AG855" s="14">
        <v>44698</v>
      </c>
      <c r="AH855" s="20">
        <v>44729</v>
      </c>
      <c r="AI855" s="21">
        <v>21</v>
      </c>
      <c r="AJ855" s="14">
        <v>44750</v>
      </c>
      <c r="AK855" s="21">
        <v>8</v>
      </c>
      <c r="AL855" s="14">
        <v>45000</v>
      </c>
      <c r="AM855" s="14">
        <v>45060</v>
      </c>
      <c r="AN855" s="19"/>
      <c r="AO855" s="19"/>
      <c r="AP855" s="19"/>
      <c r="AQ855" s="19"/>
      <c r="AR855" s="19"/>
      <c r="AS855" s="19"/>
      <c r="AT855" s="19">
        <v>3000000</v>
      </c>
      <c r="AU855" s="19"/>
      <c r="AV855" s="19"/>
      <c r="AW855" s="19">
        <v>27000000</v>
      </c>
      <c r="AX855" s="19"/>
      <c r="AY855" s="19"/>
      <c r="AZ855" s="15">
        <f t="shared" si="60"/>
        <v>30000000</v>
      </c>
      <c r="BA855" s="15">
        <f t="shared" si="61"/>
        <v>30000000</v>
      </c>
      <c r="BB855" t="str">
        <f t="shared" si="62"/>
        <v>OK</v>
      </c>
      <c r="BC855">
        <f t="shared" si="63"/>
        <v>2</v>
      </c>
      <c r="BE855" s="17"/>
    </row>
    <row r="856" spans="1:57" hidden="1">
      <c r="A856" s="17"/>
      <c r="B856" s="17" t="s">
        <v>68</v>
      </c>
      <c r="C856" s="17" t="s">
        <v>836</v>
      </c>
      <c r="D856" s="17" t="s">
        <v>816</v>
      </c>
      <c r="E856" s="17" t="s">
        <v>8</v>
      </c>
      <c r="F856" s="17" t="s">
        <v>160</v>
      </c>
      <c r="G856">
        <v>4881</v>
      </c>
      <c r="H856">
        <v>25</v>
      </c>
      <c r="I856" s="19">
        <v>25000000</v>
      </c>
      <c r="J856" s="15">
        <v>1000000</v>
      </c>
      <c r="K856" s="17">
        <v>25</v>
      </c>
      <c r="L856" s="17"/>
      <c r="M856" s="17" t="s">
        <v>128</v>
      </c>
      <c r="N856" s="17" t="s">
        <v>157</v>
      </c>
      <c r="O856" s="17" t="s">
        <v>130</v>
      </c>
      <c r="P856" s="17" t="s">
        <v>814</v>
      </c>
      <c r="Q856" s="17" t="s">
        <v>66</v>
      </c>
      <c r="R856" s="17" t="s">
        <v>132</v>
      </c>
      <c r="S856" s="17">
        <v>1</v>
      </c>
      <c r="T856">
        <v>488101</v>
      </c>
      <c r="U856" t="str">
        <f>IFERROR(VLOOKUP(B856,Listas!$A$21:$B$36,2,FALSE),"")</f>
        <v>09</v>
      </c>
      <c r="V856" s="17">
        <v>4</v>
      </c>
      <c r="W856" t="str">
        <f t="shared" si="64"/>
        <v>09-488101-4-22</v>
      </c>
      <c r="X856" s="17"/>
      <c r="Y856" s="20">
        <v>44635</v>
      </c>
      <c r="Z856" s="21">
        <v>21</v>
      </c>
      <c r="AA856" s="14">
        <v>44656</v>
      </c>
      <c r="AB856" s="20">
        <v>44649</v>
      </c>
      <c r="AC856" s="21">
        <v>22</v>
      </c>
      <c r="AD856" s="14">
        <v>44671</v>
      </c>
      <c r="AE856" s="20">
        <v>44673</v>
      </c>
      <c r="AF856" s="21">
        <v>25</v>
      </c>
      <c r="AG856" s="14">
        <v>44698</v>
      </c>
      <c r="AH856" s="20">
        <v>44729</v>
      </c>
      <c r="AI856" s="21">
        <v>21</v>
      </c>
      <c r="AJ856" s="14">
        <v>44750</v>
      </c>
      <c r="AK856" s="21">
        <v>8</v>
      </c>
      <c r="AL856" s="14">
        <v>45000</v>
      </c>
      <c r="AM856" s="14">
        <v>45060</v>
      </c>
      <c r="AN856" s="19"/>
      <c r="AO856" s="19"/>
      <c r="AP856" s="19"/>
      <c r="AQ856" s="19"/>
      <c r="AR856" s="19"/>
      <c r="AS856" s="19"/>
      <c r="AT856" s="19">
        <v>2500000</v>
      </c>
      <c r="AU856" s="19"/>
      <c r="AV856" s="19"/>
      <c r="AW856" s="19">
        <v>22500000</v>
      </c>
      <c r="AX856" s="19"/>
      <c r="AY856" s="19"/>
      <c r="AZ856" s="15">
        <f t="shared" si="60"/>
        <v>25000000</v>
      </c>
      <c r="BA856" s="15">
        <f t="shared" si="61"/>
        <v>25000000</v>
      </c>
      <c r="BB856" t="str">
        <f t="shared" si="62"/>
        <v>OK</v>
      </c>
      <c r="BC856">
        <f t="shared" si="63"/>
        <v>2</v>
      </c>
      <c r="BE856" s="17"/>
    </row>
    <row r="857" spans="1:57" hidden="1">
      <c r="A857" s="17"/>
      <c r="B857" s="17" t="s">
        <v>68</v>
      </c>
      <c r="C857" s="17" t="s">
        <v>837</v>
      </c>
      <c r="D857" s="17" t="s">
        <v>797</v>
      </c>
      <c r="E857" s="17" t="s">
        <v>8</v>
      </c>
      <c r="F857" s="17" t="s">
        <v>160</v>
      </c>
      <c r="G857">
        <v>4881</v>
      </c>
      <c r="H857">
        <v>18</v>
      </c>
      <c r="I857" s="19">
        <v>18000000</v>
      </c>
      <c r="J857" s="15">
        <v>1000000</v>
      </c>
      <c r="K857" s="17">
        <v>18</v>
      </c>
      <c r="L857" s="17"/>
      <c r="M857" s="17" t="s">
        <v>128</v>
      </c>
      <c r="N857" s="17" t="s">
        <v>157</v>
      </c>
      <c r="O857" s="17" t="s">
        <v>130</v>
      </c>
      <c r="P857" s="17" t="s">
        <v>814</v>
      </c>
      <c r="Q857" s="17" t="s">
        <v>66</v>
      </c>
      <c r="R857" s="17" t="s">
        <v>132</v>
      </c>
      <c r="S857" s="17">
        <v>1</v>
      </c>
      <c r="T857">
        <v>488101</v>
      </c>
      <c r="U857" t="str">
        <f>IFERROR(VLOOKUP(B857,Listas!$A$21:$B$36,2,FALSE),"")</f>
        <v>09</v>
      </c>
      <c r="V857" s="17">
        <v>6</v>
      </c>
      <c r="W857" t="str">
        <f t="shared" si="64"/>
        <v>09-488101-6-22</v>
      </c>
      <c r="X857" s="17"/>
      <c r="Y857" s="20">
        <v>44635</v>
      </c>
      <c r="Z857" s="21">
        <v>21</v>
      </c>
      <c r="AA857" s="14">
        <v>44656</v>
      </c>
      <c r="AB857" s="20">
        <v>44649</v>
      </c>
      <c r="AC857" s="21">
        <v>22</v>
      </c>
      <c r="AD857" s="14">
        <v>44671</v>
      </c>
      <c r="AE857" s="20">
        <v>44673</v>
      </c>
      <c r="AF857" s="21">
        <v>25</v>
      </c>
      <c r="AG857" s="14">
        <v>44698</v>
      </c>
      <c r="AH857" s="20">
        <v>44729</v>
      </c>
      <c r="AI857" s="21">
        <v>21</v>
      </c>
      <c r="AJ857" s="14">
        <v>44750</v>
      </c>
      <c r="AK857" s="21">
        <v>8</v>
      </c>
      <c r="AL857" s="14">
        <v>45000</v>
      </c>
      <c r="AM857" s="14">
        <v>45060</v>
      </c>
      <c r="AN857" s="19"/>
      <c r="AO857" s="19"/>
      <c r="AP857" s="19"/>
      <c r="AQ857" s="19"/>
      <c r="AR857" s="19"/>
      <c r="AS857" s="19"/>
      <c r="AT857" s="19">
        <v>1800000</v>
      </c>
      <c r="AU857" s="19"/>
      <c r="AV857" s="19"/>
      <c r="AW857" s="19">
        <v>16200000</v>
      </c>
      <c r="AX857" s="19"/>
      <c r="AY857" s="19"/>
      <c r="AZ857" s="15">
        <f t="shared" si="60"/>
        <v>18000000</v>
      </c>
      <c r="BA857" s="15">
        <f t="shared" si="61"/>
        <v>18000000</v>
      </c>
      <c r="BB857" t="str">
        <f t="shared" si="62"/>
        <v>OK</v>
      </c>
      <c r="BC857">
        <f t="shared" si="63"/>
        <v>2</v>
      </c>
      <c r="BE857" s="17"/>
    </row>
    <row r="858" spans="1:57" hidden="1">
      <c r="A858" s="17"/>
      <c r="B858" s="17" t="s">
        <v>68</v>
      </c>
      <c r="C858" s="17" t="s">
        <v>799</v>
      </c>
      <c r="D858" s="17" t="s">
        <v>800</v>
      </c>
      <c r="E858" s="17" t="s">
        <v>8</v>
      </c>
      <c r="F858" s="17" t="s">
        <v>160</v>
      </c>
      <c r="G858">
        <v>4881</v>
      </c>
      <c r="H858">
        <v>16</v>
      </c>
      <c r="I858" s="19">
        <v>16000000</v>
      </c>
      <c r="J858" s="15">
        <v>1000000</v>
      </c>
      <c r="K858" s="17">
        <v>16</v>
      </c>
      <c r="L858" s="17"/>
      <c r="M858" s="17" t="s">
        <v>128</v>
      </c>
      <c r="N858" s="17" t="s">
        <v>157</v>
      </c>
      <c r="O858" s="17" t="s">
        <v>130</v>
      </c>
      <c r="P858" s="17" t="s">
        <v>814</v>
      </c>
      <c r="Q858" s="17" t="s">
        <v>66</v>
      </c>
      <c r="R858" s="17" t="s">
        <v>132</v>
      </c>
      <c r="S858" s="17">
        <v>1</v>
      </c>
      <c r="T858">
        <v>488101</v>
      </c>
      <c r="U858" t="str">
        <f>IFERROR(VLOOKUP(B858,Listas!$A$21:$B$36,2,FALSE),"")</f>
        <v>09</v>
      </c>
      <c r="V858" s="17">
        <v>8</v>
      </c>
      <c r="W858" t="str">
        <f t="shared" si="64"/>
        <v>09-488101-8-22</v>
      </c>
      <c r="X858" s="17"/>
      <c r="Y858" s="20">
        <v>44635</v>
      </c>
      <c r="Z858" s="21">
        <v>21</v>
      </c>
      <c r="AA858" s="14">
        <v>44656</v>
      </c>
      <c r="AB858" s="20">
        <v>44649</v>
      </c>
      <c r="AC858" s="21">
        <v>22</v>
      </c>
      <c r="AD858" s="14">
        <v>44671</v>
      </c>
      <c r="AE858" s="20">
        <v>44673</v>
      </c>
      <c r="AF858" s="21">
        <v>25</v>
      </c>
      <c r="AG858" s="14">
        <v>44698</v>
      </c>
      <c r="AH858" s="20">
        <v>44729</v>
      </c>
      <c r="AI858" s="21">
        <v>21</v>
      </c>
      <c r="AJ858" s="14">
        <v>44750</v>
      </c>
      <c r="AK858" s="21">
        <v>8</v>
      </c>
      <c r="AL858" s="14">
        <v>45000</v>
      </c>
      <c r="AM858" s="14">
        <v>45060</v>
      </c>
      <c r="AN858" s="19"/>
      <c r="AO858" s="19"/>
      <c r="AP858" s="19"/>
      <c r="AQ858" s="19"/>
      <c r="AR858" s="19"/>
      <c r="AS858" s="19"/>
      <c r="AT858" s="19">
        <v>1600000</v>
      </c>
      <c r="AU858" s="19"/>
      <c r="AV858" s="19"/>
      <c r="AW858" s="19">
        <v>14400000</v>
      </c>
      <c r="AX858" s="19"/>
      <c r="AY858" s="19"/>
      <c r="AZ858" s="15">
        <f t="shared" si="60"/>
        <v>16000000</v>
      </c>
      <c r="BA858" s="15">
        <f t="shared" si="61"/>
        <v>16000000</v>
      </c>
      <c r="BB858" t="str">
        <f t="shared" si="62"/>
        <v>OK</v>
      </c>
      <c r="BC858">
        <f t="shared" si="63"/>
        <v>2</v>
      </c>
      <c r="BE858" s="17"/>
    </row>
    <row r="859" spans="1:57" hidden="1">
      <c r="A859" s="17"/>
      <c r="B859" s="17" t="s">
        <v>68</v>
      </c>
      <c r="C859" s="17" t="s">
        <v>838</v>
      </c>
      <c r="D859" s="17" t="s">
        <v>819</v>
      </c>
      <c r="E859" s="17" t="s">
        <v>8</v>
      </c>
      <c r="F859" s="17" t="s">
        <v>160</v>
      </c>
      <c r="G859">
        <v>4881</v>
      </c>
      <c r="H859">
        <v>18</v>
      </c>
      <c r="I859" s="19">
        <v>18000000</v>
      </c>
      <c r="J859" s="15">
        <v>1000000</v>
      </c>
      <c r="K859" s="17">
        <v>18</v>
      </c>
      <c r="L859" s="17"/>
      <c r="M859" s="17" t="s">
        <v>128</v>
      </c>
      <c r="N859" s="17" t="s">
        <v>157</v>
      </c>
      <c r="O859" s="17" t="s">
        <v>130</v>
      </c>
      <c r="P859" s="17" t="s">
        <v>814</v>
      </c>
      <c r="Q859" s="17" t="s">
        <v>66</v>
      </c>
      <c r="R859" s="17" t="s">
        <v>132</v>
      </c>
      <c r="S859" s="17">
        <v>1</v>
      </c>
      <c r="T859">
        <v>488101</v>
      </c>
      <c r="U859" t="str">
        <f>IFERROR(VLOOKUP(B859,Listas!$A$21:$B$36,2,FALSE),"")</f>
        <v>09</v>
      </c>
      <c r="V859" s="17">
        <v>1</v>
      </c>
      <c r="W859" t="str">
        <f t="shared" si="64"/>
        <v>09-488101-1-22</v>
      </c>
      <c r="X859" s="17"/>
      <c r="Y859" s="20">
        <v>44635</v>
      </c>
      <c r="Z859" s="21">
        <v>21</v>
      </c>
      <c r="AA859" s="14">
        <v>44656</v>
      </c>
      <c r="AB859" s="20">
        <v>44649</v>
      </c>
      <c r="AC859" s="21">
        <v>22</v>
      </c>
      <c r="AD859" s="14">
        <v>44671</v>
      </c>
      <c r="AE859" s="20">
        <v>44673</v>
      </c>
      <c r="AF859" s="21">
        <v>25</v>
      </c>
      <c r="AG859" s="14">
        <v>44698</v>
      </c>
      <c r="AH859" s="20">
        <v>44729</v>
      </c>
      <c r="AI859" s="21">
        <v>21</v>
      </c>
      <c r="AJ859" s="14">
        <v>44750</v>
      </c>
      <c r="AK859" s="21">
        <v>8</v>
      </c>
      <c r="AL859" s="14">
        <v>45000</v>
      </c>
      <c r="AM859" s="14">
        <v>45060</v>
      </c>
      <c r="AN859" s="19"/>
      <c r="AO859" s="19"/>
      <c r="AP859" s="19"/>
      <c r="AQ859" s="19"/>
      <c r="AR859" s="19"/>
      <c r="AS859" s="19"/>
      <c r="AT859" s="19">
        <v>1800000</v>
      </c>
      <c r="AU859" s="19"/>
      <c r="AV859" s="19"/>
      <c r="AW859" s="19">
        <v>16200000</v>
      </c>
      <c r="AX859" s="19"/>
      <c r="AY859" s="19"/>
      <c r="AZ859" s="15">
        <f t="shared" si="60"/>
        <v>18000000</v>
      </c>
      <c r="BA859" s="15">
        <f t="shared" si="61"/>
        <v>18000000</v>
      </c>
      <c r="BB859" t="str">
        <f t="shared" si="62"/>
        <v>OK</v>
      </c>
      <c r="BC859">
        <f t="shared" si="63"/>
        <v>2</v>
      </c>
      <c r="BE859" s="17"/>
    </row>
    <row r="860" spans="1:57" hidden="1">
      <c r="A860" s="17"/>
      <c r="B860" s="17" t="s">
        <v>68</v>
      </c>
      <c r="C860" s="17" t="s">
        <v>839</v>
      </c>
      <c r="D860" s="17" t="s">
        <v>822</v>
      </c>
      <c r="E860" s="17" t="s">
        <v>8</v>
      </c>
      <c r="F860" s="17" t="s">
        <v>160</v>
      </c>
      <c r="G860">
        <v>4881</v>
      </c>
      <c r="H860">
        <v>20</v>
      </c>
      <c r="I860" s="19">
        <v>20000000</v>
      </c>
      <c r="J860" s="15">
        <v>1000000</v>
      </c>
      <c r="K860" s="17">
        <v>20</v>
      </c>
      <c r="L860" s="17"/>
      <c r="M860" s="17" t="s">
        <v>128</v>
      </c>
      <c r="N860" s="17" t="s">
        <v>157</v>
      </c>
      <c r="O860" s="17" t="s">
        <v>130</v>
      </c>
      <c r="P860" s="17" t="s">
        <v>814</v>
      </c>
      <c r="Q860" s="17" t="s">
        <v>66</v>
      </c>
      <c r="R860" s="17" t="s">
        <v>132</v>
      </c>
      <c r="S860" s="17">
        <v>1</v>
      </c>
      <c r="T860">
        <v>488101</v>
      </c>
      <c r="U860" t="str">
        <f>IFERROR(VLOOKUP(B860,Listas!$A$21:$B$36,2,FALSE),"")</f>
        <v>09</v>
      </c>
      <c r="V860" s="17">
        <v>2</v>
      </c>
      <c r="W860" t="str">
        <f t="shared" si="64"/>
        <v>09-488101-2-22</v>
      </c>
      <c r="X860" s="17"/>
      <c r="Y860" s="20">
        <v>44635</v>
      </c>
      <c r="Z860" s="21">
        <v>21</v>
      </c>
      <c r="AA860" s="14">
        <v>44656</v>
      </c>
      <c r="AB860" s="20">
        <v>44649</v>
      </c>
      <c r="AC860" s="21">
        <v>22</v>
      </c>
      <c r="AD860" s="14">
        <v>44671</v>
      </c>
      <c r="AE860" s="20">
        <v>44673</v>
      </c>
      <c r="AF860" s="21">
        <v>25</v>
      </c>
      <c r="AG860" s="14">
        <v>44698</v>
      </c>
      <c r="AH860" s="20">
        <v>44729</v>
      </c>
      <c r="AI860" s="21">
        <v>21</v>
      </c>
      <c r="AJ860" s="14">
        <v>44750</v>
      </c>
      <c r="AK860" s="21">
        <v>8</v>
      </c>
      <c r="AL860" s="14">
        <v>45000</v>
      </c>
      <c r="AM860" s="14">
        <v>45060</v>
      </c>
      <c r="AN860" s="19"/>
      <c r="AO860" s="19"/>
      <c r="AP860" s="19"/>
      <c r="AQ860" s="19"/>
      <c r="AR860" s="19"/>
      <c r="AS860" s="19"/>
      <c r="AT860" s="19">
        <v>2000000</v>
      </c>
      <c r="AU860" s="19"/>
      <c r="AV860" s="19"/>
      <c r="AW860" s="19">
        <v>18000000</v>
      </c>
      <c r="AX860" s="19"/>
      <c r="AY860" s="19"/>
      <c r="AZ860" s="15">
        <f t="shared" si="60"/>
        <v>20000000</v>
      </c>
      <c r="BA860" s="15">
        <f t="shared" si="61"/>
        <v>20000000</v>
      </c>
      <c r="BB860" t="str">
        <f t="shared" si="62"/>
        <v>OK</v>
      </c>
      <c r="BC860">
        <f t="shared" si="63"/>
        <v>2</v>
      </c>
      <c r="BE860" s="17"/>
    </row>
    <row r="861" spans="1:57" hidden="1">
      <c r="A861" s="17"/>
      <c r="B861" s="17" t="s">
        <v>68</v>
      </c>
      <c r="C861" s="17" t="s">
        <v>834</v>
      </c>
      <c r="D861" s="17" t="s">
        <v>829</v>
      </c>
      <c r="E861" s="17" t="s">
        <v>8</v>
      </c>
      <c r="F861" s="17" t="s">
        <v>172</v>
      </c>
      <c r="G861">
        <v>4889</v>
      </c>
      <c r="H861">
        <v>60</v>
      </c>
      <c r="I861" s="19">
        <v>50000000</v>
      </c>
      <c r="J861" s="15">
        <v>833333</v>
      </c>
      <c r="K861" s="17">
        <v>60</v>
      </c>
      <c r="L861" s="17"/>
      <c r="M861" s="17" t="s">
        <v>151</v>
      </c>
      <c r="N861" s="17" t="s">
        <v>157</v>
      </c>
      <c r="O861" s="17" t="s">
        <v>130</v>
      </c>
      <c r="P861" s="17" t="s">
        <v>840</v>
      </c>
      <c r="Q861" s="17" t="s">
        <v>64</v>
      </c>
      <c r="R861" s="17" t="s">
        <v>132</v>
      </c>
      <c r="S861" s="17">
        <v>1</v>
      </c>
      <c r="T861">
        <v>488901</v>
      </c>
      <c r="U861" t="str">
        <f>IFERROR(VLOOKUP(B861,Listas!$A$21:$B$36,2,FALSE),"")</f>
        <v>09</v>
      </c>
      <c r="V861" s="17">
        <v>9</v>
      </c>
      <c r="W861" t="str">
        <f t="shared" si="64"/>
        <v>09-488901-9-22</v>
      </c>
      <c r="X861" s="17"/>
      <c r="Y861" s="20"/>
      <c r="Z861" s="21"/>
      <c r="AA861" s="14" t="s">
        <v>134</v>
      </c>
      <c r="AB861" s="20">
        <v>44747</v>
      </c>
      <c r="AC861" s="21">
        <v>15</v>
      </c>
      <c r="AD861" s="14">
        <v>44762</v>
      </c>
      <c r="AE861" s="20">
        <v>44764</v>
      </c>
      <c r="AF861" s="21">
        <v>17</v>
      </c>
      <c r="AG861" s="14">
        <v>44781</v>
      </c>
      <c r="AH861" s="20">
        <v>44789</v>
      </c>
      <c r="AI861" s="21">
        <v>22</v>
      </c>
      <c r="AJ861" s="14">
        <v>44811</v>
      </c>
      <c r="AK861" s="21">
        <v>5</v>
      </c>
      <c r="AL861" s="14">
        <v>44971</v>
      </c>
      <c r="AM861" s="14">
        <v>45031</v>
      </c>
      <c r="AN861" s="19"/>
      <c r="AO861" s="19"/>
      <c r="AP861" s="19"/>
      <c r="AQ861" s="19"/>
      <c r="AR861" s="19"/>
      <c r="AS861" s="19"/>
      <c r="AT861" s="19"/>
      <c r="AU861" s="19"/>
      <c r="AV861" s="19">
        <v>50000000</v>
      </c>
      <c r="AW861" s="19"/>
      <c r="AX861" s="19"/>
      <c r="AY861" s="19"/>
      <c r="AZ861" s="15">
        <f t="shared" si="60"/>
        <v>50000000</v>
      </c>
      <c r="BA861" s="15">
        <f t="shared" si="61"/>
        <v>50000000</v>
      </c>
      <c r="BB861" t="str">
        <f t="shared" si="62"/>
        <v>OK</v>
      </c>
      <c r="BC861">
        <f t="shared" si="63"/>
        <v>1</v>
      </c>
      <c r="BE861" s="17"/>
    </row>
    <row r="862" spans="1:57" hidden="1">
      <c r="A862" s="17"/>
      <c r="B862" s="17" t="s">
        <v>68</v>
      </c>
      <c r="C862" s="17" t="s">
        <v>794</v>
      </c>
      <c r="D862" s="17" t="s">
        <v>795</v>
      </c>
      <c r="E862" s="17" t="s">
        <v>9</v>
      </c>
      <c r="F862" s="17" t="s">
        <v>175</v>
      </c>
      <c r="G862">
        <v>5811</v>
      </c>
      <c r="H862">
        <v>30</v>
      </c>
      <c r="I862" s="19">
        <v>26550000</v>
      </c>
      <c r="J862" s="15">
        <v>885000</v>
      </c>
      <c r="K862" s="17">
        <v>30</v>
      </c>
      <c r="L862" s="17"/>
      <c r="M862" s="17" t="s">
        <v>151</v>
      </c>
      <c r="N862" s="17" t="s">
        <v>157</v>
      </c>
      <c r="O862" s="17" t="s">
        <v>130</v>
      </c>
      <c r="P862" s="17" t="s">
        <v>841</v>
      </c>
      <c r="Q862" s="17" t="s">
        <v>66</v>
      </c>
      <c r="R862" s="17" t="s">
        <v>132</v>
      </c>
      <c r="S862" s="17">
        <v>1</v>
      </c>
      <c r="T862">
        <v>581101</v>
      </c>
      <c r="U862" t="str">
        <f>IFERROR(VLOOKUP(B862,Listas!$A$21:$B$36,2,FALSE),"")</f>
        <v>09</v>
      </c>
      <c r="V862" s="17">
        <v>1</v>
      </c>
      <c r="W862" t="str">
        <f t="shared" si="64"/>
        <v>09-581101-1-22</v>
      </c>
      <c r="X862" s="17"/>
      <c r="Y862" s="20">
        <v>44635</v>
      </c>
      <c r="Z862" s="21">
        <v>21</v>
      </c>
      <c r="AA862" s="14">
        <v>44656</v>
      </c>
      <c r="AB862" s="20">
        <v>44642</v>
      </c>
      <c r="AC862" s="21">
        <v>21</v>
      </c>
      <c r="AD862" s="14">
        <v>44663</v>
      </c>
      <c r="AE862" s="20">
        <v>44665</v>
      </c>
      <c r="AF862" s="21">
        <v>21</v>
      </c>
      <c r="AG862" s="14">
        <v>44686</v>
      </c>
      <c r="AH862" s="20">
        <v>44693</v>
      </c>
      <c r="AI862" s="21">
        <v>21</v>
      </c>
      <c r="AJ862" s="14">
        <v>44714</v>
      </c>
      <c r="AK862" s="21">
        <v>8</v>
      </c>
      <c r="AL862" s="14">
        <v>44966</v>
      </c>
      <c r="AM862" s="14">
        <v>45026</v>
      </c>
      <c r="AN862" s="19"/>
      <c r="AO862" s="19"/>
      <c r="AP862" s="19"/>
      <c r="AQ862" s="19"/>
      <c r="AR862" s="19"/>
      <c r="AS862" s="19">
        <v>2655000</v>
      </c>
      <c r="AT862" s="19"/>
      <c r="AU862" s="19"/>
      <c r="AV862" s="19">
        <v>23895000</v>
      </c>
      <c r="AW862" s="19"/>
      <c r="AX862" s="19"/>
      <c r="AY862" s="19"/>
      <c r="AZ862" s="15">
        <f t="shared" si="60"/>
        <v>26550000</v>
      </c>
      <c r="BA862" s="15">
        <f t="shared" si="61"/>
        <v>26550000</v>
      </c>
      <c r="BB862" t="str">
        <f t="shared" si="62"/>
        <v>OK</v>
      </c>
      <c r="BC862">
        <f t="shared" si="63"/>
        <v>2</v>
      </c>
      <c r="BE862" s="17"/>
    </row>
    <row r="863" spans="1:57" hidden="1">
      <c r="A863" s="17"/>
      <c r="B863" s="17" t="s">
        <v>68</v>
      </c>
      <c r="C863" s="17" t="s">
        <v>817</v>
      </c>
      <c r="D863" s="17" t="s">
        <v>795</v>
      </c>
      <c r="E863" s="17" t="s">
        <v>9</v>
      </c>
      <c r="F863" s="17" t="s">
        <v>175</v>
      </c>
      <c r="G863">
        <v>5811</v>
      </c>
      <c r="H863">
        <v>30</v>
      </c>
      <c r="I863" s="19">
        <v>26550000</v>
      </c>
      <c r="J863" s="15">
        <v>885000</v>
      </c>
      <c r="K863" s="17">
        <v>30</v>
      </c>
      <c r="L863" s="17"/>
      <c r="M863" s="17" t="s">
        <v>151</v>
      </c>
      <c r="N863" s="17" t="s">
        <v>157</v>
      </c>
      <c r="O863" s="17" t="s">
        <v>130</v>
      </c>
      <c r="P863" s="17" t="s">
        <v>841</v>
      </c>
      <c r="Q863" s="17" t="s">
        <v>66</v>
      </c>
      <c r="R863" s="17" t="s">
        <v>132</v>
      </c>
      <c r="S863" s="17">
        <v>1</v>
      </c>
      <c r="T863">
        <v>581101</v>
      </c>
      <c r="U863" t="str">
        <f>IFERROR(VLOOKUP(B863,Listas!$A$21:$B$36,2,FALSE),"")</f>
        <v>09</v>
      </c>
      <c r="V863" s="17">
        <v>1</v>
      </c>
      <c r="W863" t="str">
        <f t="shared" si="64"/>
        <v>09-581101-1-22</v>
      </c>
      <c r="X863" s="17"/>
      <c r="Y863" s="20">
        <v>44635</v>
      </c>
      <c r="Z863" s="21">
        <v>21</v>
      </c>
      <c r="AA863" s="14">
        <v>44656</v>
      </c>
      <c r="AB863" s="20">
        <v>44642</v>
      </c>
      <c r="AC863" s="21">
        <v>21</v>
      </c>
      <c r="AD863" s="14">
        <v>44663</v>
      </c>
      <c r="AE863" s="20">
        <v>44665</v>
      </c>
      <c r="AF863" s="21">
        <v>21</v>
      </c>
      <c r="AG863" s="14">
        <v>44686</v>
      </c>
      <c r="AH863" s="20">
        <v>44693</v>
      </c>
      <c r="AI863" s="21">
        <v>21</v>
      </c>
      <c r="AJ863" s="14">
        <v>44714</v>
      </c>
      <c r="AK863" s="21">
        <v>8</v>
      </c>
      <c r="AL863" s="14">
        <v>44966</v>
      </c>
      <c r="AM863" s="14">
        <v>45026</v>
      </c>
      <c r="AN863" s="19"/>
      <c r="AO863" s="19"/>
      <c r="AP863" s="19"/>
      <c r="AQ863" s="19"/>
      <c r="AR863" s="19"/>
      <c r="AS863" s="19">
        <v>2655000</v>
      </c>
      <c r="AT863" s="19"/>
      <c r="AU863" s="19"/>
      <c r="AV863" s="19">
        <v>23895000</v>
      </c>
      <c r="AW863" s="19"/>
      <c r="AX863" s="19"/>
      <c r="AY863" s="19"/>
      <c r="AZ863" s="15">
        <f t="shared" si="60"/>
        <v>26550000</v>
      </c>
      <c r="BA863" s="15">
        <f t="shared" si="61"/>
        <v>26550000</v>
      </c>
      <c r="BB863" t="str">
        <f t="shared" si="62"/>
        <v>OK</v>
      </c>
      <c r="BC863">
        <f t="shared" si="63"/>
        <v>2</v>
      </c>
      <c r="BE863" s="17"/>
    </row>
    <row r="864" spans="1:57" hidden="1">
      <c r="A864" s="17"/>
      <c r="B864" s="17" t="s">
        <v>68</v>
      </c>
      <c r="C864" s="17" t="s">
        <v>820</v>
      </c>
      <c r="D864" s="17" t="s">
        <v>819</v>
      </c>
      <c r="E864" s="17" t="s">
        <v>9</v>
      </c>
      <c r="F864" s="17" t="s">
        <v>175</v>
      </c>
      <c r="G864">
        <v>5811</v>
      </c>
      <c r="H864">
        <v>25</v>
      </c>
      <c r="I864" s="19">
        <v>22125000</v>
      </c>
      <c r="J864" s="15">
        <v>885000</v>
      </c>
      <c r="K864" s="17">
        <v>25</v>
      </c>
      <c r="L864" s="17"/>
      <c r="M864" s="17" t="s">
        <v>151</v>
      </c>
      <c r="N864" s="17" t="s">
        <v>157</v>
      </c>
      <c r="O864" s="17" t="s">
        <v>130</v>
      </c>
      <c r="P864" s="17" t="s">
        <v>841</v>
      </c>
      <c r="Q864" s="17" t="s">
        <v>66</v>
      </c>
      <c r="R864" s="17" t="s">
        <v>132</v>
      </c>
      <c r="S864" s="17">
        <v>1</v>
      </c>
      <c r="T864">
        <v>581101</v>
      </c>
      <c r="U864" t="str">
        <f>IFERROR(VLOOKUP(B864,Listas!$A$21:$B$36,2,FALSE),"")</f>
        <v>09</v>
      </c>
      <c r="V864" s="17">
        <v>1</v>
      </c>
      <c r="W864" t="str">
        <f t="shared" si="64"/>
        <v>09-581101-1-22</v>
      </c>
      <c r="X864" s="17"/>
      <c r="Y864" s="20">
        <v>44635</v>
      </c>
      <c r="Z864" s="21">
        <v>21</v>
      </c>
      <c r="AA864" s="14">
        <v>44656</v>
      </c>
      <c r="AB864" s="20">
        <v>44642</v>
      </c>
      <c r="AC864" s="21">
        <v>21</v>
      </c>
      <c r="AD864" s="14">
        <v>44663</v>
      </c>
      <c r="AE864" s="20">
        <v>44665</v>
      </c>
      <c r="AF864" s="21">
        <v>21</v>
      </c>
      <c r="AG864" s="14">
        <v>44686</v>
      </c>
      <c r="AH864" s="20">
        <v>44693</v>
      </c>
      <c r="AI864" s="21">
        <v>21</v>
      </c>
      <c r="AJ864" s="14">
        <v>44714</v>
      </c>
      <c r="AK864" s="21">
        <v>8</v>
      </c>
      <c r="AL864" s="14">
        <v>44966</v>
      </c>
      <c r="AM864" s="14">
        <v>45026</v>
      </c>
      <c r="AN864" s="19"/>
      <c r="AO864" s="19"/>
      <c r="AP864" s="19"/>
      <c r="AQ864" s="19"/>
      <c r="AR864" s="19"/>
      <c r="AS864" s="19">
        <v>2212500</v>
      </c>
      <c r="AT864" s="19"/>
      <c r="AU864" s="19"/>
      <c r="AV864" s="19">
        <v>19912500</v>
      </c>
      <c r="AW864" s="19"/>
      <c r="AX864" s="19"/>
      <c r="AY864" s="19"/>
      <c r="AZ864" s="15">
        <f t="shared" si="60"/>
        <v>22125000</v>
      </c>
      <c r="BA864" s="15">
        <f t="shared" si="61"/>
        <v>22125000</v>
      </c>
      <c r="BB864" t="str">
        <f t="shared" si="62"/>
        <v>OK</v>
      </c>
      <c r="BC864">
        <f t="shared" si="63"/>
        <v>2</v>
      </c>
      <c r="BE864" s="17"/>
    </row>
    <row r="865" spans="1:57" hidden="1">
      <c r="A865" s="17"/>
      <c r="B865" s="17" t="s">
        <v>68</v>
      </c>
      <c r="C865" s="17" t="s">
        <v>805</v>
      </c>
      <c r="D865" s="17" t="s">
        <v>795</v>
      </c>
      <c r="E865" s="17" t="s">
        <v>9</v>
      </c>
      <c r="F865" s="17" t="s">
        <v>175</v>
      </c>
      <c r="G865">
        <v>5811</v>
      </c>
      <c r="H865">
        <v>18</v>
      </c>
      <c r="I865" s="19">
        <v>15930000</v>
      </c>
      <c r="J865" s="15">
        <v>885000</v>
      </c>
      <c r="K865" s="17">
        <v>18</v>
      </c>
      <c r="L865" s="17"/>
      <c r="M865" s="17" t="s">
        <v>151</v>
      </c>
      <c r="N865" s="17" t="s">
        <v>157</v>
      </c>
      <c r="O865" s="17" t="s">
        <v>130</v>
      </c>
      <c r="P865" s="17" t="s">
        <v>841</v>
      </c>
      <c r="Q865" s="17" t="s">
        <v>66</v>
      </c>
      <c r="R865" s="17" t="s">
        <v>132</v>
      </c>
      <c r="S865" s="17">
        <v>1</v>
      </c>
      <c r="T865">
        <v>581101</v>
      </c>
      <c r="U865" t="str">
        <f>IFERROR(VLOOKUP(B865,Listas!$A$21:$B$36,2,FALSE),"")</f>
        <v>09</v>
      </c>
      <c r="V865" s="17">
        <v>1</v>
      </c>
      <c r="W865" t="str">
        <f t="shared" si="64"/>
        <v>09-581101-1-22</v>
      </c>
      <c r="X865" s="17"/>
      <c r="Y865" s="20">
        <v>44635</v>
      </c>
      <c r="Z865" s="21">
        <v>21</v>
      </c>
      <c r="AA865" s="14">
        <v>44656</v>
      </c>
      <c r="AB865" s="20">
        <v>44642</v>
      </c>
      <c r="AC865" s="21">
        <v>21</v>
      </c>
      <c r="AD865" s="14">
        <v>44663</v>
      </c>
      <c r="AE865" s="20">
        <v>44665</v>
      </c>
      <c r="AF865" s="21">
        <v>21</v>
      </c>
      <c r="AG865" s="14">
        <v>44686</v>
      </c>
      <c r="AH865" s="20">
        <v>44693</v>
      </c>
      <c r="AI865" s="21">
        <v>21</v>
      </c>
      <c r="AJ865" s="14">
        <v>44714</v>
      </c>
      <c r="AK865" s="21">
        <v>8</v>
      </c>
      <c r="AL865" s="14">
        <v>44966</v>
      </c>
      <c r="AM865" s="14">
        <v>45026</v>
      </c>
      <c r="AN865" s="19"/>
      <c r="AO865" s="19"/>
      <c r="AP865" s="19"/>
      <c r="AQ865" s="19"/>
      <c r="AR865" s="19"/>
      <c r="AS865" s="19">
        <v>1593000</v>
      </c>
      <c r="AT865" s="19"/>
      <c r="AU865" s="19"/>
      <c r="AV865" s="19">
        <v>14337000</v>
      </c>
      <c r="AW865" s="19"/>
      <c r="AX865" s="19"/>
      <c r="AY865" s="19"/>
      <c r="AZ865" s="15">
        <f t="shared" si="60"/>
        <v>15930000</v>
      </c>
      <c r="BA865" s="15">
        <f t="shared" si="61"/>
        <v>15930000</v>
      </c>
      <c r="BB865" t="str">
        <f t="shared" si="62"/>
        <v>OK</v>
      </c>
      <c r="BC865">
        <f t="shared" si="63"/>
        <v>2</v>
      </c>
      <c r="BE865" s="17"/>
    </row>
    <row r="866" spans="1:57" hidden="1">
      <c r="A866" s="17"/>
      <c r="B866" s="17" t="s">
        <v>68</v>
      </c>
      <c r="C866" s="17" t="s">
        <v>807</v>
      </c>
      <c r="D866" s="17" t="s">
        <v>819</v>
      </c>
      <c r="E866" s="17" t="s">
        <v>9</v>
      </c>
      <c r="F866" s="17" t="s">
        <v>175</v>
      </c>
      <c r="G866">
        <v>5811</v>
      </c>
      <c r="H866">
        <v>25</v>
      </c>
      <c r="I866" s="19">
        <v>22125000</v>
      </c>
      <c r="J866" s="15">
        <v>885000</v>
      </c>
      <c r="K866" s="17">
        <v>25</v>
      </c>
      <c r="L866" s="17"/>
      <c r="M866" s="17" t="s">
        <v>151</v>
      </c>
      <c r="N866" s="17" t="s">
        <v>157</v>
      </c>
      <c r="O866" s="17" t="s">
        <v>130</v>
      </c>
      <c r="P866" s="17" t="s">
        <v>841</v>
      </c>
      <c r="Q866" s="17" t="s">
        <v>66</v>
      </c>
      <c r="R866" s="17" t="s">
        <v>132</v>
      </c>
      <c r="S866" s="17">
        <v>1</v>
      </c>
      <c r="T866">
        <v>581101</v>
      </c>
      <c r="U866" t="str">
        <f>IFERROR(VLOOKUP(B866,Listas!$A$21:$B$36,2,FALSE),"")</f>
        <v>09</v>
      </c>
      <c r="V866" s="17">
        <v>1</v>
      </c>
      <c r="W866" t="str">
        <f t="shared" si="64"/>
        <v>09-581101-1-22</v>
      </c>
      <c r="X866" s="17"/>
      <c r="Y866" s="20">
        <v>44635</v>
      </c>
      <c r="Z866" s="21">
        <v>21</v>
      </c>
      <c r="AA866" s="14">
        <v>44656</v>
      </c>
      <c r="AB866" s="20">
        <v>44642</v>
      </c>
      <c r="AC866" s="21">
        <v>21</v>
      </c>
      <c r="AD866" s="14">
        <v>44663</v>
      </c>
      <c r="AE866" s="20">
        <v>44665</v>
      </c>
      <c r="AF866" s="21">
        <v>21</v>
      </c>
      <c r="AG866" s="14">
        <v>44686</v>
      </c>
      <c r="AH866" s="20">
        <v>44693</v>
      </c>
      <c r="AI866" s="21">
        <v>21</v>
      </c>
      <c r="AJ866" s="14">
        <v>44714</v>
      </c>
      <c r="AK866" s="21">
        <v>8</v>
      </c>
      <c r="AL866" s="14">
        <v>44966</v>
      </c>
      <c r="AM866" s="14">
        <v>45026</v>
      </c>
      <c r="AN866" s="19"/>
      <c r="AO866" s="19"/>
      <c r="AP866" s="19"/>
      <c r="AQ866" s="19"/>
      <c r="AR866" s="19"/>
      <c r="AS866" s="19">
        <v>2212500</v>
      </c>
      <c r="AT866" s="19"/>
      <c r="AU866" s="19"/>
      <c r="AV866" s="19">
        <v>19912500</v>
      </c>
      <c r="AW866" s="19"/>
      <c r="AX866" s="19"/>
      <c r="AY866" s="19"/>
      <c r="AZ866" s="15">
        <f t="shared" si="60"/>
        <v>22125000</v>
      </c>
      <c r="BA866" s="15">
        <f t="shared" si="61"/>
        <v>22125000</v>
      </c>
      <c r="BB866" t="str">
        <f t="shared" si="62"/>
        <v>OK</v>
      </c>
      <c r="BC866">
        <f t="shared" si="63"/>
        <v>2</v>
      </c>
      <c r="BE866" s="17"/>
    </row>
    <row r="867" spans="1:57" hidden="1">
      <c r="A867" s="17"/>
      <c r="B867" s="17" t="s">
        <v>68</v>
      </c>
      <c r="C867" s="17" t="s">
        <v>825</v>
      </c>
      <c r="D867" s="17" t="s">
        <v>797</v>
      </c>
      <c r="E867" s="17" t="s">
        <v>9</v>
      </c>
      <c r="F867" s="17" t="s">
        <v>175</v>
      </c>
      <c r="G867">
        <v>5811</v>
      </c>
      <c r="H867">
        <v>20</v>
      </c>
      <c r="I867" s="19">
        <v>17700000</v>
      </c>
      <c r="J867" s="15">
        <v>885000</v>
      </c>
      <c r="K867" s="17">
        <v>20</v>
      </c>
      <c r="L867" s="17"/>
      <c r="M867" s="17" t="s">
        <v>151</v>
      </c>
      <c r="N867" s="17" t="s">
        <v>157</v>
      </c>
      <c r="O867" s="17" t="s">
        <v>130</v>
      </c>
      <c r="P867" s="17" t="s">
        <v>841</v>
      </c>
      <c r="Q867" s="17" t="s">
        <v>66</v>
      </c>
      <c r="R867" s="17" t="s">
        <v>132</v>
      </c>
      <c r="S867" s="17">
        <v>1</v>
      </c>
      <c r="T867">
        <v>581101</v>
      </c>
      <c r="U867" t="str">
        <f>IFERROR(VLOOKUP(B867,Listas!$A$21:$B$36,2,FALSE),"")</f>
        <v>09</v>
      </c>
      <c r="V867" s="17">
        <v>1</v>
      </c>
      <c r="W867" t="str">
        <f t="shared" si="64"/>
        <v>09-581101-1-22</v>
      </c>
      <c r="X867" s="17"/>
      <c r="Y867" s="20">
        <v>44635</v>
      </c>
      <c r="Z867" s="21">
        <v>21</v>
      </c>
      <c r="AA867" s="14">
        <v>44656</v>
      </c>
      <c r="AB867" s="20">
        <v>44642</v>
      </c>
      <c r="AC867" s="21">
        <v>21</v>
      </c>
      <c r="AD867" s="14">
        <v>44663</v>
      </c>
      <c r="AE867" s="20">
        <v>44665</v>
      </c>
      <c r="AF867" s="21">
        <v>21</v>
      </c>
      <c r="AG867" s="14">
        <v>44686</v>
      </c>
      <c r="AH867" s="20">
        <v>44693</v>
      </c>
      <c r="AI867" s="21">
        <v>21</v>
      </c>
      <c r="AJ867" s="14">
        <v>44714</v>
      </c>
      <c r="AK867" s="21">
        <v>8</v>
      </c>
      <c r="AL867" s="14">
        <v>44966</v>
      </c>
      <c r="AM867" s="14">
        <v>45026</v>
      </c>
      <c r="AN867" s="19"/>
      <c r="AO867" s="19"/>
      <c r="AP867" s="19"/>
      <c r="AQ867" s="19"/>
      <c r="AR867" s="19"/>
      <c r="AS867" s="19">
        <v>1770000</v>
      </c>
      <c r="AT867" s="19"/>
      <c r="AU867" s="19"/>
      <c r="AV867" s="19">
        <v>15930000</v>
      </c>
      <c r="AW867" s="19"/>
      <c r="AX867" s="19"/>
      <c r="AY867" s="19"/>
      <c r="AZ867" s="15">
        <f t="shared" si="60"/>
        <v>17700000</v>
      </c>
      <c r="BA867" s="15">
        <f t="shared" si="61"/>
        <v>17700000</v>
      </c>
      <c r="BB867" t="str">
        <f t="shared" si="62"/>
        <v>OK</v>
      </c>
      <c r="BC867">
        <f t="shared" si="63"/>
        <v>2</v>
      </c>
      <c r="BE867" s="17"/>
    </row>
    <row r="868" spans="1:57" hidden="1">
      <c r="A868" s="17"/>
      <c r="B868" s="17" t="s">
        <v>68</v>
      </c>
      <c r="C868" s="17" t="s">
        <v>806</v>
      </c>
      <c r="D868" s="17" t="s">
        <v>797</v>
      </c>
      <c r="E868" s="17" t="s">
        <v>9</v>
      </c>
      <c r="F868" s="17" t="s">
        <v>175</v>
      </c>
      <c r="G868">
        <v>5811</v>
      </c>
      <c r="H868">
        <v>20</v>
      </c>
      <c r="I868" s="19">
        <v>17700000</v>
      </c>
      <c r="J868" s="15">
        <v>885000</v>
      </c>
      <c r="K868" s="17">
        <v>20</v>
      </c>
      <c r="L868" s="17"/>
      <c r="M868" s="17" t="s">
        <v>151</v>
      </c>
      <c r="N868" s="17" t="s">
        <v>157</v>
      </c>
      <c r="O868" s="17" t="s">
        <v>130</v>
      </c>
      <c r="P868" s="17" t="s">
        <v>841</v>
      </c>
      <c r="Q868" s="17" t="s">
        <v>66</v>
      </c>
      <c r="R868" s="17" t="s">
        <v>132</v>
      </c>
      <c r="S868" s="17">
        <v>1</v>
      </c>
      <c r="T868">
        <v>581101</v>
      </c>
      <c r="U868" t="str">
        <f>IFERROR(VLOOKUP(B868,Listas!$A$21:$B$36,2,FALSE),"")</f>
        <v>09</v>
      </c>
      <c r="V868" s="17">
        <v>1</v>
      </c>
      <c r="W868" t="str">
        <f t="shared" si="64"/>
        <v>09-581101-1-22</v>
      </c>
      <c r="X868" s="17"/>
      <c r="Y868" s="20">
        <v>44635</v>
      </c>
      <c r="Z868" s="21">
        <v>21</v>
      </c>
      <c r="AA868" s="14">
        <v>44656</v>
      </c>
      <c r="AB868" s="20">
        <v>44642</v>
      </c>
      <c r="AC868" s="21">
        <v>21</v>
      </c>
      <c r="AD868" s="14">
        <v>44663</v>
      </c>
      <c r="AE868" s="20">
        <v>44665</v>
      </c>
      <c r="AF868" s="21">
        <v>21</v>
      </c>
      <c r="AG868" s="14">
        <v>44686</v>
      </c>
      <c r="AH868" s="20">
        <v>44693</v>
      </c>
      <c r="AI868" s="21">
        <v>21</v>
      </c>
      <c r="AJ868" s="14">
        <v>44714</v>
      </c>
      <c r="AK868" s="21">
        <v>8</v>
      </c>
      <c r="AL868" s="14">
        <v>44966</v>
      </c>
      <c r="AM868" s="14">
        <v>45026</v>
      </c>
      <c r="AN868" s="19"/>
      <c r="AO868" s="19"/>
      <c r="AP868" s="19"/>
      <c r="AQ868" s="19"/>
      <c r="AR868" s="19"/>
      <c r="AS868" s="19">
        <v>1770000</v>
      </c>
      <c r="AT868" s="19"/>
      <c r="AU868" s="19"/>
      <c r="AV868" s="19">
        <v>15930000</v>
      </c>
      <c r="AW868" s="19"/>
      <c r="AX868" s="19"/>
      <c r="AY868" s="19"/>
      <c r="AZ868" s="15">
        <f t="shared" si="60"/>
        <v>17700000</v>
      </c>
      <c r="BA868" s="15">
        <f t="shared" si="61"/>
        <v>17700000</v>
      </c>
      <c r="BB868" t="str">
        <f t="shared" si="62"/>
        <v>OK</v>
      </c>
      <c r="BC868">
        <f t="shared" si="63"/>
        <v>2</v>
      </c>
      <c r="BE868" s="17"/>
    </row>
    <row r="869" spans="1:57" hidden="1">
      <c r="A869" s="17"/>
      <c r="B869" s="17" t="s">
        <v>68</v>
      </c>
      <c r="C869" s="17" t="s">
        <v>832</v>
      </c>
      <c r="D869" s="17" t="s">
        <v>797</v>
      </c>
      <c r="E869" s="17" t="s">
        <v>9</v>
      </c>
      <c r="F869" s="17" t="s">
        <v>175</v>
      </c>
      <c r="G869">
        <v>5811</v>
      </c>
      <c r="H869">
        <v>20</v>
      </c>
      <c r="I869" s="19">
        <v>17700000</v>
      </c>
      <c r="J869" s="15">
        <v>885000</v>
      </c>
      <c r="K869" s="17">
        <v>20</v>
      </c>
      <c r="L869" s="17"/>
      <c r="M869" s="17" t="s">
        <v>151</v>
      </c>
      <c r="N869" s="17" t="s">
        <v>157</v>
      </c>
      <c r="O869" s="17" t="s">
        <v>130</v>
      </c>
      <c r="P869" s="17" t="s">
        <v>841</v>
      </c>
      <c r="Q869" s="17" t="s">
        <v>66</v>
      </c>
      <c r="R869" s="17" t="s">
        <v>132</v>
      </c>
      <c r="S869" s="17">
        <v>1</v>
      </c>
      <c r="T869">
        <v>581101</v>
      </c>
      <c r="U869" t="str">
        <f>IFERROR(VLOOKUP(B869,Listas!$A$21:$B$36,2,FALSE),"")</f>
        <v>09</v>
      </c>
      <c r="V869" s="17">
        <v>1</v>
      </c>
      <c r="W869" t="str">
        <f t="shared" si="64"/>
        <v>09-581101-1-22</v>
      </c>
      <c r="X869" s="17"/>
      <c r="Y869" s="20">
        <v>44635</v>
      </c>
      <c r="Z869" s="21">
        <v>21</v>
      </c>
      <c r="AA869" s="14">
        <v>44656</v>
      </c>
      <c r="AB869" s="20">
        <v>44642</v>
      </c>
      <c r="AC869" s="21">
        <v>21</v>
      </c>
      <c r="AD869" s="14">
        <v>44663</v>
      </c>
      <c r="AE869" s="20">
        <v>44665</v>
      </c>
      <c r="AF869" s="21">
        <v>21</v>
      </c>
      <c r="AG869" s="14">
        <v>44686</v>
      </c>
      <c r="AH869" s="20">
        <v>44693</v>
      </c>
      <c r="AI869" s="21">
        <v>21</v>
      </c>
      <c r="AJ869" s="14">
        <v>44714</v>
      </c>
      <c r="AK869" s="21">
        <v>8</v>
      </c>
      <c r="AL869" s="14">
        <v>44966</v>
      </c>
      <c r="AM869" s="14">
        <v>45026</v>
      </c>
      <c r="AN869" s="19"/>
      <c r="AO869" s="19"/>
      <c r="AP869" s="19"/>
      <c r="AQ869" s="19"/>
      <c r="AR869" s="19"/>
      <c r="AS869" s="19">
        <v>1770000</v>
      </c>
      <c r="AT869" s="19"/>
      <c r="AU869" s="19"/>
      <c r="AV869" s="19">
        <v>15930000</v>
      </c>
      <c r="AW869" s="19"/>
      <c r="AX869" s="19"/>
      <c r="AY869" s="19"/>
      <c r="AZ869" s="15">
        <f t="shared" si="60"/>
        <v>17700000</v>
      </c>
      <c r="BA869" s="15">
        <f t="shared" si="61"/>
        <v>17700000</v>
      </c>
      <c r="BB869" t="str">
        <f t="shared" si="62"/>
        <v>OK</v>
      </c>
      <c r="BC869">
        <f t="shared" si="63"/>
        <v>2</v>
      </c>
      <c r="BE869" s="17"/>
    </row>
    <row r="870" spans="1:57" hidden="1">
      <c r="A870" s="17"/>
      <c r="B870" s="17" t="s">
        <v>68</v>
      </c>
      <c r="C870" s="17" t="s">
        <v>798</v>
      </c>
      <c r="D870" s="17" t="s">
        <v>795</v>
      </c>
      <c r="E870" s="17" t="s">
        <v>9</v>
      </c>
      <c r="F870" s="17" t="s">
        <v>175</v>
      </c>
      <c r="G870">
        <v>5811</v>
      </c>
      <c r="H870">
        <v>20</v>
      </c>
      <c r="I870" s="19">
        <v>17700000</v>
      </c>
      <c r="J870" s="15">
        <v>885000</v>
      </c>
      <c r="K870" s="17">
        <v>20</v>
      </c>
      <c r="L870" s="17"/>
      <c r="M870" s="17" t="s">
        <v>151</v>
      </c>
      <c r="N870" s="17" t="s">
        <v>157</v>
      </c>
      <c r="O870" s="17" t="s">
        <v>130</v>
      </c>
      <c r="P870" s="17" t="s">
        <v>841</v>
      </c>
      <c r="Q870" s="17" t="s">
        <v>66</v>
      </c>
      <c r="R870" s="17" t="s">
        <v>132</v>
      </c>
      <c r="S870" s="17">
        <v>1</v>
      </c>
      <c r="T870">
        <v>581101</v>
      </c>
      <c r="U870" t="str">
        <f>IFERROR(VLOOKUP(B870,Listas!$A$21:$B$36,2,FALSE),"")</f>
        <v>09</v>
      </c>
      <c r="V870" s="17">
        <v>1</v>
      </c>
      <c r="W870" t="str">
        <f t="shared" si="64"/>
        <v>09-581101-1-22</v>
      </c>
      <c r="X870" s="17"/>
      <c r="Y870" s="20">
        <v>44635</v>
      </c>
      <c r="Z870" s="21">
        <v>21</v>
      </c>
      <c r="AA870" s="14">
        <v>44656</v>
      </c>
      <c r="AB870" s="20">
        <v>44642</v>
      </c>
      <c r="AC870" s="21">
        <v>21</v>
      </c>
      <c r="AD870" s="14">
        <v>44663</v>
      </c>
      <c r="AE870" s="20">
        <v>44665</v>
      </c>
      <c r="AF870" s="21">
        <v>21</v>
      </c>
      <c r="AG870" s="14">
        <v>44686</v>
      </c>
      <c r="AH870" s="20">
        <v>44693</v>
      </c>
      <c r="AI870" s="21">
        <v>21</v>
      </c>
      <c r="AJ870" s="14">
        <v>44714</v>
      </c>
      <c r="AK870" s="21">
        <v>8</v>
      </c>
      <c r="AL870" s="14">
        <v>44966</v>
      </c>
      <c r="AM870" s="14">
        <v>45026</v>
      </c>
      <c r="AN870" s="19"/>
      <c r="AO870" s="19"/>
      <c r="AP870" s="19"/>
      <c r="AQ870" s="19"/>
      <c r="AR870" s="19"/>
      <c r="AS870" s="19">
        <v>1770000</v>
      </c>
      <c r="AT870" s="19"/>
      <c r="AU870" s="19"/>
      <c r="AV870" s="19">
        <v>15930000</v>
      </c>
      <c r="AW870" s="19"/>
      <c r="AX870" s="19"/>
      <c r="AY870" s="19"/>
      <c r="AZ870" s="15">
        <f t="shared" si="60"/>
        <v>17700000</v>
      </c>
      <c r="BA870" s="15">
        <f t="shared" si="61"/>
        <v>17700000</v>
      </c>
      <c r="BB870" t="str">
        <f t="shared" si="62"/>
        <v>OK</v>
      </c>
      <c r="BC870">
        <f t="shared" si="63"/>
        <v>2</v>
      </c>
      <c r="BE870" s="17"/>
    </row>
    <row r="871" spans="1:57" hidden="1">
      <c r="A871" s="17"/>
      <c r="B871" s="17" t="s">
        <v>68</v>
      </c>
      <c r="C871" s="17" t="s">
        <v>837</v>
      </c>
      <c r="D871" s="17" t="s">
        <v>797</v>
      </c>
      <c r="E871" s="17" t="s">
        <v>9</v>
      </c>
      <c r="F871" s="17" t="s">
        <v>175</v>
      </c>
      <c r="G871">
        <v>5811</v>
      </c>
      <c r="H871">
        <v>25</v>
      </c>
      <c r="I871" s="19">
        <v>22125000</v>
      </c>
      <c r="J871" s="15">
        <v>885000</v>
      </c>
      <c r="K871" s="17">
        <v>25</v>
      </c>
      <c r="L871" s="17"/>
      <c r="M871" s="17" t="s">
        <v>151</v>
      </c>
      <c r="N871" s="17" t="s">
        <v>157</v>
      </c>
      <c r="O871" s="17" t="s">
        <v>130</v>
      </c>
      <c r="P871" s="17" t="s">
        <v>841</v>
      </c>
      <c r="Q871" s="17" t="s">
        <v>66</v>
      </c>
      <c r="R871" s="17" t="s">
        <v>132</v>
      </c>
      <c r="S871" s="17">
        <v>1</v>
      </c>
      <c r="T871">
        <v>581101</v>
      </c>
      <c r="U871" t="str">
        <f>IFERROR(VLOOKUP(B871,Listas!$A$21:$B$36,2,FALSE),"")</f>
        <v>09</v>
      </c>
      <c r="V871" s="17">
        <v>1</v>
      </c>
      <c r="W871" t="str">
        <f t="shared" si="64"/>
        <v>09-581101-1-22</v>
      </c>
      <c r="X871" s="17"/>
      <c r="Y871" s="20">
        <v>44635</v>
      </c>
      <c r="Z871" s="21">
        <v>21</v>
      </c>
      <c r="AA871" s="14">
        <v>44656</v>
      </c>
      <c r="AB871" s="20">
        <v>44642</v>
      </c>
      <c r="AC871" s="21">
        <v>21</v>
      </c>
      <c r="AD871" s="14">
        <v>44663</v>
      </c>
      <c r="AE871" s="20">
        <v>44665</v>
      </c>
      <c r="AF871" s="21">
        <v>21</v>
      </c>
      <c r="AG871" s="14">
        <v>44686</v>
      </c>
      <c r="AH871" s="20">
        <v>44693</v>
      </c>
      <c r="AI871" s="21">
        <v>21</v>
      </c>
      <c r="AJ871" s="14">
        <v>44714</v>
      </c>
      <c r="AK871" s="21">
        <v>8</v>
      </c>
      <c r="AL871" s="14">
        <v>44966</v>
      </c>
      <c r="AM871" s="14">
        <v>45026</v>
      </c>
      <c r="AN871" s="19"/>
      <c r="AO871" s="19"/>
      <c r="AP871" s="19"/>
      <c r="AQ871" s="19"/>
      <c r="AR871" s="19"/>
      <c r="AS871" s="19">
        <v>2212500</v>
      </c>
      <c r="AT871" s="19"/>
      <c r="AU871" s="19"/>
      <c r="AV871" s="19">
        <v>19912500</v>
      </c>
      <c r="AW871" s="19"/>
      <c r="AX871" s="19"/>
      <c r="AY871" s="19"/>
      <c r="AZ871" s="15">
        <f t="shared" si="60"/>
        <v>22125000</v>
      </c>
      <c r="BA871" s="15">
        <f t="shared" si="61"/>
        <v>22125000</v>
      </c>
      <c r="BB871" t="str">
        <f t="shared" si="62"/>
        <v>OK</v>
      </c>
      <c r="BC871">
        <f t="shared" si="63"/>
        <v>2</v>
      </c>
      <c r="BE871" s="17"/>
    </row>
    <row r="872" spans="1:57" hidden="1">
      <c r="A872" s="17"/>
      <c r="B872" s="17" t="s">
        <v>68</v>
      </c>
      <c r="C872" s="17" t="s">
        <v>799</v>
      </c>
      <c r="D872" s="17" t="s">
        <v>819</v>
      </c>
      <c r="E872" s="17" t="s">
        <v>9</v>
      </c>
      <c r="F872" s="17" t="s">
        <v>175</v>
      </c>
      <c r="G872">
        <v>5811</v>
      </c>
      <c r="H872">
        <v>30</v>
      </c>
      <c r="I872" s="19">
        <v>26550000</v>
      </c>
      <c r="J872" s="15">
        <v>885000</v>
      </c>
      <c r="K872" s="17">
        <v>30</v>
      </c>
      <c r="L872" s="17"/>
      <c r="M872" s="17" t="s">
        <v>151</v>
      </c>
      <c r="N872" s="17" t="s">
        <v>157</v>
      </c>
      <c r="O872" s="17" t="s">
        <v>130</v>
      </c>
      <c r="P872" s="17" t="s">
        <v>841</v>
      </c>
      <c r="Q872" s="17" t="s">
        <v>66</v>
      </c>
      <c r="R872" s="17" t="s">
        <v>132</v>
      </c>
      <c r="S872" s="17">
        <v>1</v>
      </c>
      <c r="T872">
        <v>581101</v>
      </c>
      <c r="U872" t="str">
        <f>IFERROR(VLOOKUP(B872,Listas!$A$21:$B$36,2,FALSE),"")</f>
        <v>09</v>
      </c>
      <c r="V872" s="17">
        <v>1</v>
      </c>
      <c r="W872" t="str">
        <f t="shared" si="64"/>
        <v>09-581101-1-22</v>
      </c>
      <c r="X872" s="17"/>
      <c r="Y872" s="20">
        <v>44635</v>
      </c>
      <c r="Z872" s="21">
        <v>21</v>
      </c>
      <c r="AA872" s="14">
        <v>44656</v>
      </c>
      <c r="AB872" s="20">
        <v>44642</v>
      </c>
      <c r="AC872" s="21">
        <v>21</v>
      </c>
      <c r="AD872" s="14">
        <v>44663</v>
      </c>
      <c r="AE872" s="20">
        <v>44665</v>
      </c>
      <c r="AF872" s="21">
        <v>21</v>
      </c>
      <c r="AG872" s="14">
        <v>44686</v>
      </c>
      <c r="AH872" s="20">
        <v>44693</v>
      </c>
      <c r="AI872" s="21">
        <v>21</v>
      </c>
      <c r="AJ872" s="14">
        <v>44714</v>
      </c>
      <c r="AK872" s="21">
        <v>8</v>
      </c>
      <c r="AL872" s="14">
        <v>44966</v>
      </c>
      <c r="AM872" s="14">
        <v>45026</v>
      </c>
      <c r="AN872" s="19"/>
      <c r="AO872" s="19"/>
      <c r="AP872" s="19"/>
      <c r="AQ872" s="19"/>
      <c r="AR872" s="19"/>
      <c r="AS872" s="19">
        <v>2655000</v>
      </c>
      <c r="AT872" s="19"/>
      <c r="AU872" s="19"/>
      <c r="AV872" s="19">
        <v>23895000</v>
      </c>
      <c r="AW872" s="19"/>
      <c r="AX872" s="19"/>
      <c r="AY872" s="19"/>
      <c r="AZ872" s="15">
        <f t="shared" si="60"/>
        <v>26550000</v>
      </c>
      <c r="BA872" s="15">
        <f t="shared" si="61"/>
        <v>26550000</v>
      </c>
      <c r="BB872" t="str">
        <f t="shared" si="62"/>
        <v>OK</v>
      </c>
      <c r="BC872">
        <f t="shared" si="63"/>
        <v>2</v>
      </c>
      <c r="BE872" s="17"/>
    </row>
    <row r="873" spans="1:57" hidden="1">
      <c r="A873" s="17"/>
      <c r="B873" s="17" t="s">
        <v>68</v>
      </c>
      <c r="C873" s="17" t="s">
        <v>170</v>
      </c>
      <c r="D873" s="17"/>
      <c r="E873" s="17" t="s">
        <v>9</v>
      </c>
      <c r="F873" s="17" t="s">
        <v>175</v>
      </c>
      <c r="G873">
        <v>5811</v>
      </c>
      <c r="H873">
        <v>80</v>
      </c>
      <c r="I873" s="19">
        <v>70800000</v>
      </c>
      <c r="J873" s="15">
        <v>885000</v>
      </c>
      <c r="K873" s="17">
        <v>80</v>
      </c>
      <c r="L873" s="17"/>
      <c r="M873" s="17" t="s">
        <v>151</v>
      </c>
      <c r="N873" s="17" t="s">
        <v>157</v>
      </c>
      <c r="O873" s="17" t="s">
        <v>130</v>
      </c>
      <c r="P873" s="17" t="s">
        <v>842</v>
      </c>
      <c r="Q873" s="17" t="s">
        <v>65</v>
      </c>
      <c r="R873" s="17" t="s">
        <v>132</v>
      </c>
      <c r="S873" s="17">
        <v>2</v>
      </c>
      <c r="T873">
        <v>581102</v>
      </c>
      <c r="U873" t="str">
        <f>IFERROR(VLOOKUP(B873,Listas!$A$21:$B$36,2,FALSE),"")</f>
        <v>09</v>
      </c>
      <c r="V873" s="17">
        <v>1</v>
      </c>
      <c r="W873" t="str">
        <f t="shared" si="64"/>
        <v>09-581102-1-22</v>
      </c>
      <c r="X873" s="17"/>
      <c r="Y873" s="20"/>
      <c r="Z873" s="21"/>
      <c r="AA873" s="14" t="s">
        <v>134</v>
      </c>
      <c r="AB873" s="20">
        <v>44677</v>
      </c>
      <c r="AC873" s="21">
        <v>15</v>
      </c>
      <c r="AD873" s="14">
        <v>44692</v>
      </c>
      <c r="AE873" s="20">
        <v>44694</v>
      </c>
      <c r="AF873" s="21">
        <v>20</v>
      </c>
      <c r="AG873" s="14">
        <v>44714</v>
      </c>
      <c r="AH873" s="20">
        <v>44721</v>
      </c>
      <c r="AI873" s="21">
        <v>21</v>
      </c>
      <c r="AJ873" s="14">
        <v>44742</v>
      </c>
      <c r="AK873" s="21">
        <v>8</v>
      </c>
      <c r="AL873" s="14">
        <v>44992</v>
      </c>
      <c r="AM873" s="14">
        <v>45052</v>
      </c>
      <c r="AN873" s="19"/>
      <c r="AO873" s="19"/>
      <c r="AP873" s="19"/>
      <c r="AQ873" s="19"/>
      <c r="AR873" s="19"/>
      <c r="AS873" s="19"/>
      <c r="AT873" s="19">
        <v>7080000</v>
      </c>
      <c r="AU873" s="19"/>
      <c r="AV873" s="19"/>
      <c r="AW873" s="19">
        <v>63720000</v>
      </c>
      <c r="AX873" s="19"/>
      <c r="AY873" s="19"/>
      <c r="AZ873" s="15">
        <f t="shared" si="60"/>
        <v>70800000</v>
      </c>
      <c r="BA873" s="15">
        <f t="shared" si="61"/>
        <v>70800000</v>
      </c>
      <c r="BB873" t="str">
        <f t="shared" si="62"/>
        <v>OK</v>
      </c>
      <c r="BC873">
        <f t="shared" si="63"/>
        <v>2</v>
      </c>
      <c r="BE873" s="17"/>
    </row>
    <row r="874" spans="1:57" hidden="1">
      <c r="A874" s="17"/>
      <c r="B874" s="17" t="s">
        <v>68</v>
      </c>
      <c r="C874" s="17" t="s">
        <v>831</v>
      </c>
      <c r="D874" s="17" t="s">
        <v>822</v>
      </c>
      <c r="E874" s="17" t="s">
        <v>9</v>
      </c>
      <c r="F874" s="17" t="s">
        <v>175</v>
      </c>
      <c r="G874">
        <v>5811</v>
      </c>
      <c r="H874">
        <v>20</v>
      </c>
      <c r="I874" s="19">
        <v>17700000</v>
      </c>
      <c r="J874" s="15">
        <v>885000</v>
      </c>
      <c r="K874" s="17">
        <v>20</v>
      </c>
      <c r="L874" s="17"/>
      <c r="M874" s="17" t="s">
        <v>151</v>
      </c>
      <c r="N874" s="17" t="s">
        <v>157</v>
      </c>
      <c r="O874" s="17" t="s">
        <v>843</v>
      </c>
      <c r="P874" s="17" t="s">
        <v>844</v>
      </c>
      <c r="Q874" s="17" t="s">
        <v>65</v>
      </c>
      <c r="R874" s="17" t="s">
        <v>132</v>
      </c>
      <c r="S874" s="17">
        <v>3</v>
      </c>
      <c r="T874">
        <v>581103</v>
      </c>
      <c r="U874" t="str">
        <f>IFERROR(VLOOKUP(B874,Listas!$A$21:$B$36,2,FALSE),"")</f>
        <v>09</v>
      </c>
      <c r="V874" s="17">
        <v>1</v>
      </c>
      <c r="W874" t="str">
        <f t="shared" si="64"/>
        <v>09-581103-1-22</v>
      </c>
      <c r="X874" s="17"/>
      <c r="Y874" s="20"/>
      <c r="Z874" s="21"/>
      <c r="AA874" s="14" t="s">
        <v>134</v>
      </c>
      <c r="AB874" s="20">
        <v>44691</v>
      </c>
      <c r="AC874" s="21">
        <v>15</v>
      </c>
      <c r="AD874" s="14">
        <v>44706</v>
      </c>
      <c r="AE874" s="20">
        <v>44708</v>
      </c>
      <c r="AF874" s="21">
        <v>18</v>
      </c>
      <c r="AG874" s="14">
        <v>44726</v>
      </c>
      <c r="AH874" s="20">
        <v>44733</v>
      </c>
      <c r="AI874" s="21">
        <v>21</v>
      </c>
      <c r="AJ874" s="14">
        <v>44754</v>
      </c>
      <c r="AK874" s="21">
        <v>8</v>
      </c>
      <c r="AL874" s="14">
        <v>45004</v>
      </c>
      <c r="AM874" s="14">
        <v>45064</v>
      </c>
      <c r="AN874" s="19"/>
      <c r="AO874" s="19"/>
      <c r="AP874" s="19"/>
      <c r="AQ874" s="19"/>
      <c r="AR874" s="19"/>
      <c r="AS874" s="19"/>
      <c r="AT874" s="19">
        <v>1770000</v>
      </c>
      <c r="AU874" s="19"/>
      <c r="AV874" s="19"/>
      <c r="AW874" s="19">
        <v>15930000</v>
      </c>
      <c r="AX874" s="19"/>
      <c r="AY874" s="19"/>
      <c r="AZ874" s="15">
        <f t="shared" si="60"/>
        <v>17700000</v>
      </c>
      <c r="BA874" s="15">
        <f t="shared" si="61"/>
        <v>17700000</v>
      </c>
      <c r="BB874" t="str">
        <f t="shared" si="62"/>
        <v>OK</v>
      </c>
      <c r="BC874">
        <f t="shared" si="63"/>
        <v>2</v>
      </c>
      <c r="BE874" s="17"/>
    </row>
    <row r="875" spans="1:57" hidden="1">
      <c r="A875" s="17"/>
      <c r="B875" s="17" t="s">
        <v>68</v>
      </c>
      <c r="C875" s="17" t="s">
        <v>839</v>
      </c>
      <c r="D875" s="17" t="s">
        <v>822</v>
      </c>
      <c r="E875" s="17" t="s">
        <v>9</v>
      </c>
      <c r="F875" s="17" t="s">
        <v>175</v>
      </c>
      <c r="G875">
        <v>5811</v>
      </c>
      <c r="H875">
        <v>20</v>
      </c>
      <c r="I875" s="19">
        <v>17700000</v>
      </c>
      <c r="J875" s="15">
        <v>885000</v>
      </c>
      <c r="K875" s="17">
        <v>20</v>
      </c>
      <c r="L875" s="17"/>
      <c r="M875" s="17" t="s">
        <v>151</v>
      </c>
      <c r="N875" s="17" t="s">
        <v>157</v>
      </c>
      <c r="O875" s="17" t="s">
        <v>843</v>
      </c>
      <c r="P875" s="17" t="s">
        <v>844</v>
      </c>
      <c r="Q875" s="17" t="s">
        <v>65</v>
      </c>
      <c r="R875" s="17" t="s">
        <v>132</v>
      </c>
      <c r="S875" s="17">
        <v>3</v>
      </c>
      <c r="T875">
        <v>581103</v>
      </c>
      <c r="U875" t="str">
        <f>IFERROR(VLOOKUP(B875,Listas!$A$21:$B$36,2,FALSE),"")</f>
        <v>09</v>
      </c>
      <c r="V875" s="17">
        <v>1</v>
      </c>
      <c r="W875" t="str">
        <f t="shared" ref="W875:W906" si="65">CONCATENATE(U875,"-",T875,"-",V875,"-22")</f>
        <v>09-581103-1-22</v>
      </c>
      <c r="X875" s="17"/>
      <c r="Y875" s="20"/>
      <c r="Z875" s="21"/>
      <c r="AA875" s="14" t="s">
        <v>134</v>
      </c>
      <c r="AB875" s="20">
        <v>44691</v>
      </c>
      <c r="AC875" s="21">
        <v>15</v>
      </c>
      <c r="AD875" s="14">
        <v>44706</v>
      </c>
      <c r="AE875" s="20">
        <v>44708</v>
      </c>
      <c r="AF875" s="21">
        <v>18</v>
      </c>
      <c r="AG875" s="14">
        <v>44726</v>
      </c>
      <c r="AH875" s="20">
        <v>44733</v>
      </c>
      <c r="AI875" s="21">
        <v>21</v>
      </c>
      <c r="AJ875" s="14">
        <v>44754</v>
      </c>
      <c r="AK875" s="21">
        <v>8</v>
      </c>
      <c r="AL875" s="14">
        <v>45004</v>
      </c>
      <c r="AM875" s="14">
        <v>45064</v>
      </c>
      <c r="AN875" s="19"/>
      <c r="AO875" s="19"/>
      <c r="AP875" s="19"/>
      <c r="AQ875" s="19"/>
      <c r="AR875" s="19"/>
      <c r="AS875" s="19"/>
      <c r="AT875" s="19">
        <v>1770000</v>
      </c>
      <c r="AU875" s="19"/>
      <c r="AV875" s="19"/>
      <c r="AW875" s="19">
        <v>15930000</v>
      </c>
      <c r="AX875" s="19"/>
      <c r="AY875" s="19"/>
      <c r="AZ875" s="15">
        <f t="shared" si="60"/>
        <v>17700000</v>
      </c>
      <c r="BA875" s="15">
        <f t="shared" si="61"/>
        <v>17700000</v>
      </c>
      <c r="BB875" t="str">
        <f t="shared" si="62"/>
        <v>OK</v>
      </c>
      <c r="BC875">
        <f t="shared" si="63"/>
        <v>2</v>
      </c>
      <c r="BE875" s="17"/>
    </row>
    <row r="876" spans="1:57" hidden="1">
      <c r="A876" s="17"/>
      <c r="B876" s="17" t="s">
        <v>68</v>
      </c>
      <c r="C876" s="17" t="s">
        <v>794</v>
      </c>
      <c r="D876" s="17" t="s">
        <v>795</v>
      </c>
      <c r="E876" s="17" t="s">
        <v>10</v>
      </c>
      <c r="F876" s="17" t="s">
        <v>186</v>
      </c>
      <c r="G876">
        <v>5911</v>
      </c>
      <c r="H876">
        <v>104</v>
      </c>
      <c r="I876" s="19">
        <v>85072000</v>
      </c>
      <c r="J876" s="15">
        <v>818000</v>
      </c>
      <c r="K876" s="17"/>
      <c r="L876" s="17">
        <v>104</v>
      </c>
      <c r="M876" s="17" t="s">
        <v>151</v>
      </c>
      <c r="N876" s="17" t="s">
        <v>157</v>
      </c>
      <c r="O876" s="17" t="s">
        <v>130</v>
      </c>
      <c r="P876" s="17" t="s">
        <v>845</v>
      </c>
      <c r="Q876" s="17" t="s">
        <v>66</v>
      </c>
      <c r="R876" s="17" t="s">
        <v>132</v>
      </c>
      <c r="S876" s="17">
        <v>1</v>
      </c>
      <c r="T876">
        <v>591101</v>
      </c>
      <c r="U876" t="str">
        <f>IFERROR(VLOOKUP(B876,Listas!$A$21:$B$36,2,FALSE),"")</f>
        <v>09</v>
      </c>
      <c r="V876" s="17">
        <v>4</v>
      </c>
      <c r="W876" t="str">
        <f t="shared" si="65"/>
        <v>09-591101-4-22</v>
      </c>
      <c r="X876" s="17"/>
      <c r="Y876" s="20">
        <v>44635</v>
      </c>
      <c r="Z876" s="21">
        <v>21</v>
      </c>
      <c r="AA876" s="14">
        <v>44656</v>
      </c>
      <c r="AB876" s="20">
        <v>44628</v>
      </c>
      <c r="AC876" s="21">
        <v>29</v>
      </c>
      <c r="AD876" s="14">
        <v>44657</v>
      </c>
      <c r="AE876" s="20">
        <v>44659</v>
      </c>
      <c r="AF876" s="21">
        <v>31</v>
      </c>
      <c r="AG876" s="14">
        <v>44690</v>
      </c>
      <c r="AH876" s="20">
        <v>44697</v>
      </c>
      <c r="AI876" s="21">
        <v>21</v>
      </c>
      <c r="AJ876" s="14">
        <v>44718</v>
      </c>
      <c r="AK876" s="21">
        <v>8</v>
      </c>
      <c r="AL876" s="14">
        <v>44970</v>
      </c>
      <c r="AM876" s="14">
        <v>45030</v>
      </c>
      <c r="AN876" s="19"/>
      <c r="AO876" s="19"/>
      <c r="AP876" s="19"/>
      <c r="AQ876" s="19"/>
      <c r="AR876" s="19"/>
      <c r="AS876" s="19">
        <v>8507200</v>
      </c>
      <c r="AT876" s="19"/>
      <c r="AU876" s="19"/>
      <c r="AV876" s="19">
        <v>76564800</v>
      </c>
      <c r="AW876" s="19"/>
      <c r="AX876" s="19"/>
      <c r="AY876" s="19"/>
      <c r="AZ876" s="15">
        <f t="shared" si="60"/>
        <v>85072000</v>
      </c>
      <c r="BA876" s="15">
        <f t="shared" si="61"/>
        <v>85072000</v>
      </c>
      <c r="BB876" t="str">
        <f t="shared" si="62"/>
        <v>OK</v>
      </c>
      <c r="BC876">
        <f t="shared" si="63"/>
        <v>2</v>
      </c>
      <c r="BE876" s="17"/>
    </row>
    <row r="877" spans="1:57" hidden="1">
      <c r="A877" s="17"/>
      <c r="B877" s="17" t="s">
        <v>68</v>
      </c>
      <c r="C877" s="17" t="s">
        <v>815</v>
      </c>
      <c r="D877" s="17" t="s">
        <v>816</v>
      </c>
      <c r="E877" s="17" t="s">
        <v>10</v>
      </c>
      <c r="F877" s="17" t="s">
        <v>186</v>
      </c>
      <c r="G877">
        <v>5911</v>
      </c>
      <c r="H877">
        <v>68</v>
      </c>
      <c r="I877" s="19">
        <v>55624000</v>
      </c>
      <c r="J877" s="15">
        <v>818000</v>
      </c>
      <c r="K877" s="17"/>
      <c r="L877" s="17">
        <v>68</v>
      </c>
      <c r="M877" s="17" t="s">
        <v>151</v>
      </c>
      <c r="N877" s="17" t="s">
        <v>157</v>
      </c>
      <c r="O877" s="17" t="s">
        <v>130</v>
      </c>
      <c r="P877" s="17" t="s">
        <v>845</v>
      </c>
      <c r="Q877" s="17" t="s">
        <v>66</v>
      </c>
      <c r="R877" s="17" t="s">
        <v>132</v>
      </c>
      <c r="S877" s="17">
        <v>1</v>
      </c>
      <c r="T877">
        <v>591101</v>
      </c>
      <c r="U877" t="str">
        <f>IFERROR(VLOOKUP(B877,Listas!$A$21:$B$36,2,FALSE),"")</f>
        <v>09</v>
      </c>
      <c r="V877" s="17">
        <v>7</v>
      </c>
      <c r="W877" t="str">
        <f t="shared" si="65"/>
        <v>09-591101-7-22</v>
      </c>
      <c r="X877" s="17"/>
      <c r="Y877" s="20">
        <v>44635</v>
      </c>
      <c r="Z877" s="21">
        <v>21</v>
      </c>
      <c r="AA877" s="14">
        <v>44656</v>
      </c>
      <c r="AB877" s="20">
        <v>44628</v>
      </c>
      <c r="AC877" s="21">
        <v>29</v>
      </c>
      <c r="AD877" s="14">
        <v>44657</v>
      </c>
      <c r="AE877" s="20">
        <v>44659</v>
      </c>
      <c r="AF877" s="21">
        <v>31</v>
      </c>
      <c r="AG877" s="14">
        <v>44690</v>
      </c>
      <c r="AH877" s="20">
        <v>44697</v>
      </c>
      <c r="AI877" s="21">
        <v>21</v>
      </c>
      <c r="AJ877" s="14">
        <v>44718</v>
      </c>
      <c r="AK877" s="21">
        <v>8</v>
      </c>
      <c r="AL877" s="14">
        <v>44970</v>
      </c>
      <c r="AM877" s="14">
        <v>45030</v>
      </c>
      <c r="AN877" s="19"/>
      <c r="AO877" s="19"/>
      <c r="AP877" s="19"/>
      <c r="AQ877" s="19"/>
      <c r="AR877" s="19"/>
      <c r="AS877" s="19">
        <v>5562400</v>
      </c>
      <c r="AT877" s="19"/>
      <c r="AU877" s="19"/>
      <c r="AV877" s="19">
        <v>50061600</v>
      </c>
      <c r="AW877" s="19"/>
      <c r="AX877" s="19"/>
      <c r="AY877" s="19"/>
      <c r="AZ877" s="15">
        <f t="shared" si="60"/>
        <v>55624000</v>
      </c>
      <c r="BA877" s="15">
        <f t="shared" si="61"/>
        <v>55624000</v>
      </c>
      <c r="BB877" t="str">
        <f t="shared" si="62"/>
        <v>OK</v>
      </c>
      <c r="BC877">
        <f t="shared" si="63"/>
        <v>2</v>
      </c>
      <c r="BE877" s="17"/>
    </row>
    <row r="878" spans="1:57" hidden="1">
      <c r="A878" s="17"/>
      <c r="B878" s="17" t="s">
        <v>68</v>
      </c>
      <c r="C878" s="17" t="s">
        <v>801</v>
      </c>
      <c r="D878" s="17" t="s">
        <v>797</v>
      </c>
      <c r="E878" s="17" t="s">
        <v>10</v>
      </c>
      <c r="F878" s="17" t="s">
        <v>186</v>
      </c>
      <c r="G878">
        <v>5911</v>
      </c>
      <c r="H878">
        <v>62</v>
      </c>
      <c r="I878" s="19">
        <v>50716000</v>
      </c>
      <c r="J878" s="15">
        <v>818000</v>
      </c>
      <c r="K878" s="17"/>
      <c r="L878" s="17">
        <v>62</v>
      </c>
      <c r="M878" s="17" t="s">
        <v>151</v>
      </c>
      <c r="N878" s="17" t="s">
        <v>157</v>
      </c>
      <c r="O878" s="17" t="s">
        <v>130</v>
      </c>
      <c r="P878" s="17" t="s">
        <v>845</v>
      </c>
      <c r="Q878" s="17" t="s">
        <v>66</v>
      </c>
      <c r="R878" s="17" t="s">
        <v>132</v>
      </c>
      <c r="S878" s="17">
        <v>1</v>
      </c>
      <c r="T878">
        <v>591101</v>
      </c>
      <c r="U878" t="str">
        <f>IFERROR(VLOOKUP(B878,Listas!$A$21:$B$36,2,FALSE),"")</f>
        <v>09</v>
      </c>
      <c r="V878" s="17">
        <v>5</v>
      </c>
      <c r="W878" t="str">
        <f t="shared" si="65"/>
        <v>09-591101-5-22</v>
      </c>
      <c r="X878" s="17"/>
      <c r="Y878" s="20">
        <v>44635</v>
      </c>
      <c r="Z878" s="21">
        <v>21</v>
      </c>
      <c r="AA878" s="14">
        <v>44656</v>
      </c>
      <c r="AB878" s="20">
        <v>44628</v>
      </c>
      <c r="AC878" s="21">
        <v>29</v>
      </c>
      <c r="AD878" s="14">
        <v>44657</v>
      </c>
      <c r="AE878" s="20">
        <v>44659</v>
      </c>
      <c r="AF878" s="21">
        <v>31</v>
      </c>
      <c r="AG878" s="14">
        <v>44690</v>
      </c>
      <c r="AH878" s="20">
        <v>44697</v>
      </c>
      <c r="AI878" s="21">
        <v>21</v>
      </c>
      <c r="AJ878" s="14">
        <v>44718</v>
      </c>
      <c r="AK878" s="21">
        <v>8</v>
      </c>
      <c r="AL878" s="14">
        <v>44970</v>
      </c>
      <c r="AM878" s="14">
        <v>45030</v>
      </c>
      <c r="AN878" s="19"/>
      <c r="AO878" s="19"/>
      <c r="AP878" s="19"/>
      <c r="AQ878" s="19"/>
      <c r="AR878" s="19"/>
      <c r="AS878" s="19">
        <v>5071600</v>
      </c>
      <c r="AT878" s="19"/>
      <c r="AU878" s="19"/>
      <c r="AV878" s="19">
        <v>45644400</v>
      </c>
      <c r="AW878" s="19"/>
      <c r="AX878" s="19"/>
      <c r="AY878" s="19"/>
      <c r="AZ878" s="15">
        <f t="shared" si="60"/>
        <v>50716000</v>
      </c>
      <c r="BA878" s="15">
        <f t="shared" si="61"/>
        <v>50716000</v>
      </c>
      <c r="BB878" t="str">
        <f t="shared" si="62"/>
        <v>OK</v>
      </c>
      <c r="BC878">
        <f t="shared" si="63"/>
        <v>2</v>
      </c>
      <c r="BE878" s="17"/>
    </row>
    <row r="879" spans="1:57" hidden="1">
      <c r="A879" s="17"/>
      <c r="B879" s="17" t="s">
        <v>68</v>
      </c>
      <c r="C879" s="17" t="s">
        <v>817</v>
      </c>
      <c r="D879" s="17" t="s">
        <v>795</v>
      </c>
      <c r="E879" s="17" t="s">
        <v>10</v>
      </c>
      <c r="F879" s="17" t="s">
        <v>186</v>
      </c>
      <c r="G879">
        <v>5911</v>
      </c>
      <c r="H879">
        <v>79</v>
      </c>
      <c r="I879" s="19">
        <v>64622000</v>
      </c>
      <c r="J879" s="15">
        <v>818000</v>
      </c>
      <c r="K879" s="17"/>
      <c r="L879" s="17">
        <v>79</v>
      </c>
      <c r="M879" s="17" t="s">
        <v>151</v>
      </c>
      <c r="N879" s="17" t="s">
        <v>157</v>
      </c>
      <c r="O879" s="17" t="s">
        <v>130</v>
      </c>
      <c r="P879" s="17" t="s">
        <v>845</v>
      </c>
      <c r="Q879" s="17" t="s">
        <v>66</v>
      </c>
      <c r="R879" s="17" t="s">
        <v>132</v>
      </c>
      <c r="S879" s="17">
        <v>1</v>
      </c>
      <c r="T879">
        <v>591101</v>
      </c>
      <c r="U879" t="str">
        <f>IFERROR(VLOOKUP(B879,Listas!$A$21:$B$36,2,FALSE),"")</f>
        <v>09</v>
      </c>
      <c r="V879" s="17">
        <v>4</v>
      </c>
      <c r="W879" t="str">
        <f t="shared" si="65"/>
        <v>09-591101-4-22</v>
      </c>
      <c r="X879" s="17"/>
      <c r="Y879" s="20">
        <v>44635</v>
      </c>
      <c r="Z879" s="21">
        <v>21</v>
      </c>
      <c r="AA879" s="14">
        <v>44656</v>
      </c>
      <c r="AB879" s="20">
        <v>44628</v>
      </c>
      <c r="AC879" s="21">
        <v>29</v>
      </c>
      <c r="AD879" s="14">
        <v>44657</v>
      </c>
      <c r="AE879" s="20">
        <v>44659</v>
      </c>
      <c r="AF879" s="21">
        <v>31</v>
      </c>
      <c r="AG879" s="14">
        <v>44690</v>
      </c>
      <c r="AH879" s="20">
        <v>44697</v>
      </c>
      <c r="AI879" s="21">
        <v>21</v>
      </c>
      <c r="AJ879" s="14">
        <v>44718</v>
      </c>
      <c r="AK879" s="21">
        <v>8</v>
      </c>
      <c r="AL879" s="14">
        <v>44970</v>
      </c>
      <c r="AM879" s="14">
        <v>45030</v>
      </c>
      <c r="AN879" s="19"/>
      <c r="AO879" s="19"/>
      <c r="AP879" s="19"/>
      <c r="AQ879" s="19"/>
      <c r="AR879" s="19"/>
      <c r="AS879" s="19">
        <v>6462200</v>
      </c>
      <c r="AT879" s="19"/>
      <c r="AU879" s="19"/>
      <c r="AV879" s="19">
        <v>58159800</v>
      </c>
      <c r="AW879" s="19"/>
      <c r="AX879" s="19"/>
      <c r="AY879" s="19"/>
      <c r="AZ879" s="15">
        <f t="shared" si="60"/>
        <v>64622000</v>
      </c>
      <c r="BA879" s="15">
        <f t="shared" si="61"/>
        <v>64622000</v>
      </c>
      <c r="BB879" t="str">
        <f t="shared" si="62"/>
        <v>OK</v>
      </c>
      <c r="BC879">
        <f t="shared" si="63"/>
        <v>2</v>
      </c>
      <c r="BE879" s="17"/>
    </row>
    <row r="880" spans="1:57" hidden="1">
      <c r="A880" s="17"/>
      <c r="B880" s="17" t="s">
        <v>68</v>
      </c>
      <c r="C880" s="17" t="s">
        <v>818</v>
      </c>
      <c r="D880" s="17" t="s">
        <v>819</v>
      </c>
      <c r="E880" s="17" t="s">
        <v>10</v>
      </c>
      <c r="F880" s="17" t="s">
        <v>186</v>
      </c>
      <c r="G880">
        <v>5911</v>
      </c>
      <c r="H880">
        <v>32</v>
      </c>
      <c r="I880" s="19">
        <v>26176000</v>
      </c>
      <c r="J880" s="15">
        <v>818000</v>
      </c>
      <c r="K880" s="17"/>
      <c r="L880" s="17">
        <v>32</v>
      </c>
      <c r="M880" s="17" t="s">
        <v>151</v>
      </c>
      <c r="N880" s="17" t="s">
        <v>157</v>
      </c>
      <c r="O880" s="17" t="s">
        <v>130</v>
      </c>
      <c r="P880" s="17" t="s">
        <v>845</v>
      </c>
      <c r="Q880" s="17" t="s">
        <v>66</v>
      </c>
      <c r="R880" s="17" t="s">
        <v>132</v>
      </c>
      <c r="S880" s="17">
        <v>1</v>
      </c>
      <c r="T880">
        <v>591101</v>
      </c>
      <c r="U880" t="str">
        <f>IFERROR(VLOOKUP(B880,Listas!$A$21:$B$36,2,FALSE),"")</f>
        <v>09</v>
      </c>
      <c r="V880" s="17">
        <v>1</v>
      </c>
      <c r="W880" t="str">
        <f t="shared" si="65"/>
        <v>09-591101-1-22</v>
      </c>
      <c r="X880" s="17"/>
      <c r="Y880" s="20">
        <v>44635</v>
      </c>
      <c r="Z880" s="21">
        <v>21</v>
      </c>
      <c r="AA880" s="14">
        <v>44656</v>
      </c>
      <c r="AB880" s="20">
        <v>44628</v>
      </c>
      <c r="AC880" s="21">
        <v>29</v>
      </c>
      <c r="AD880" s="14">
        <v>44657</v>
      </c>
      <c r="AE880" s="20">
        <v>44659</v>
      </c>
      <c r="AF880" s="21">
        <v>31</v>
      </c>
      <c r="AG880" s="14">
        <v>44690</v>
      </c>
      <c r="AH880" s="20">
        <v>44697</v>
      </c>
      <c r="AI880" s="21">
        <v>21</v>
      </c>
      <c r="AJ880" s="14">
        <v>44718</v>
      </c>
      <c r="AK880" s="21">
        <v>8</v>
      </c>
      <c r="AL880" s="14">
        <v>44970</v>
      </c>
      <c r="AM880" s="14">
        <v>45030</v>
      </c>
      <c r="AN880" s="19"/>
      <c r="AO880" s="19"/>
      <c r="AP880" s="19"/>
      <c r="AQ880" s="19"/>
      <c r="AR880" s="19"/>
      <c r="AS880" s="19">
        <v>2617600</v>
      </c>
      <c r="AT880" s="19"/>
      <c r="AU880" s="19"/>
      <c r="AV880" s="19">
        <v>23558400</v>
      </c>
      <c r="AW880" s="19"/>
      <c r="AX880" s="19"/>
      <c r="AY880" s="19"/>
      <c r="AZ880" s="15">
        <f t="shared" si="60"/>
        <v>26176000</v>
      </c>
      <c r="BA880" s="15">
        <f t="shared" si="61"/>
        <v>26176000</v>
      </c>
      <c r="BB880" t="str">
        <f t="shared" si="62"/>
        <v>OK</v>
      </c>
      <c r="BC880">
        <f t="shared" si="63"/>
        <v>2</v>
      </c>
      <c r="BE880" s="17"/>
    </row>
    <row r="881" spans="1:57" hidden="1">
      <c r="A881" s="17"/>
      <c r="B881" s="17" t="s">
        <v>68</v>
      </c>
      <c r="C881" s="17" t="s">
        <v>820</v>
      </c>
      <c r="D881" s="17" t="s">
        <v>819</v>
      </c>
      <c r="E881" s="17" t="s">
        <v>10</v>
      </c>
      <c r="F881" s="17" t="s">
        <v>186</v>
      </c>
      <c r="G881">
        <v>5911</v>
      </c>
      <c r="H881">
        <v>71</v>
      </c>
      <c r="I881" s="19">
        <v>58078000</v>
      </c>
      <c r="J881" s="15">
        <v>818000</v>
      </c>
      <c r="K881" s="17"/>
      <c r="L881" s="17">
        <v>71</v>
      </c>
      <c r="M881" s="17" t="s">
        <v>151</v>
      </c>
      <c r="N881" s="17" t="s">
        <v>157</v>
      </c>
      <c r="O881" s="17" t="s">
        <v>130</v>
      </c>
      <c r="P881" s="17" t="s">
        <v>845</v>
      </c>
      <c r="Q881" s="17" t="s">
        <v>66</v>
      </c>
      <c r="R881" s="17" t="s">
        <v>132</v>
      </c>
      <c r="S881" s="17">
        <v>1</v>
      </c>
      <c r="T881">
        <v>591101</v>
      </c>
      <c r="U881" t="str">
        <f>IFERROR(VLOOKUP(B881,Listas!$A$21:$B$36,2,FALSE),"")</f>
        <v>09</v>
      </c>
      <c r="V881" s="17">
        <v>1</v>
      </c>
      <c r="W881" t="str">
        <f t="shared" si="65"/>
        <v>09-591101-1-22</v>
      </c>
      <c r="X881" s="17"/>
      <c r="Y881" s="20">
        <v>44635</v>
      </c>
      <c r="Z881" s="21">
        <v>21</v>
      </c>
      <c r="AA881" s="14">
        <v>44656</v>
      </c>
      <c r="AB881" s="20">
        <v>44628</v>
      </c>
      <c r="AC881" s="21">
        <v>29</v>
      </c>
      <c r="AD881" s="14">
        <v>44657</v>
      </c>
      <c r="AE881" s="20">
        <v>44659</v>
      </c>
      <c r="AF881" s="21">
        <v>31</v>
      </c>
      <c r="AG881" s="14">
        <v>44690</v>
      </c>
      <c r="AH881" s="20">
        <v>44697</v>
      </c>
      <c r="AI881" s="21">
        <v>21</v>
      </c>
      <c r="AJ881" s="14">
        <v>44718</v>
      </c>
      <c r="AK881" s="21">
        <v>8</v>
      </c>
      <c r="AL881" s="14">
        <v>44970</v>
      </c>
      <c r="AM881" s="14">
        <v>45030</v>
      </c>
      <c r="AN881" s="19"/>
      <c r="AO881" s="19"/>
      <c r="AP881" s="19"/>
      <c r="AQ881" s="19"/>
      <c r="AR881" s="19"/>
      <c r="AS881" s="19">
        <v>5807800</v>
      </c>
      <c r="AT881" s="19"/>
      <c r="AU881" s="19"/>
      <c r="AV881" s="19">
        <v>52270200</v>
      </c>
      <c r="AW881" s="19"/>
      <c r="AX881" s="19"/>
      <c r="AY881" s="19"/>
      <c r="AZ881" s="15">
        <f t="shared" si="60"/>
        <v>58078000</v>
      </c>
      <c r="BA881" s="15">
        <f t="shared" si="61"/>
        <v>58078000</v>
      </c>
      <c r="BB881" t="str">
        <f t="shared" si="62"/>
        <v>OK</v>
      </c>
      <c r="BC881">
        <f t="shared" si="63"/>
        <v>2</v>
      </c>
      <c r="BE881" s="17"/>
    </row>
    <row r="882" spans="1:57" hidden="1">
      <c r="A882" s="17"/>
      <c r="B882" s="17" t="s">
        <v>68</v>
      </c>
      <c r="C882" s="17" t="s">
        <v>821</v>
      </c>
      <c r="D882" s="17" t="s">
        <v>822</v>
      </c>
      <c r="E882" s="17" t="s">
        <v>10</v>
      </c>
      <c r="F882" s="17" t="s">
        <v>186</v>
      </c>
      <c r="G882">
        <v>5911</v>
      </c>
      <c r="H882">
        <v>50</v>
      </c>
      <c r="I882" s="19">
        <v>40900000</v>
      </c>
      <c r="J882" s="15">
        <v>818000</v>
      </c>
      <c r="K882" s="17"/>
      <c r="L882" s="17">
        <v>50</v>
      </c>
      <c r="M882" s="17" t="s">
        <v>151</v>
      </c>
      <c r="N882" s="17" t="s">
        <v>157</v>
      </c>
      <c r="O882" s="17" t="s">
        <v>130</v>
      </c>
      <c r="P882" s="17" t="s">
        <v>845</v>
      </c>
      <c r="Q882" s="17" t="s">
        <v>66</v>
      </c>
      <c r="R882" s="17" t="s">
        <v>132</v>
      </c>
      <c r="S882" s="17">
        <v>1</v>
      </c>
      <c r="T882">
        <v>591101</v>
      </c>
      <c r="U882" t="str">
        <f>IFERROR(VLOOKUP(B882,Listas!$A$21:$B$36,2,FALSE),"")</f>
        <v>09</v>
      </c>
      <c r="V882" s="17">
        <v>2</v>
      </c>
      <c r="W882" t="str">
        <f t="shared" si="65"/>
        <v>09-591101-2-22</v>
      </c>
      <c r="X882" s="17"/>
      <c r="Y882" s="20">
        <v>44635</v>
      </c>
      <c r="Z882" s="21">
        <v>21</v>
      </c>
      <c r="AA882" s="14">
        <v>44656</v>
      </c>
      <c r="AB882" s="20">
        <v>44628</v>
      </c>
      <c r="AC882" s="21">
        <v>29</v>
      </c>
      <c r="AD882" s="14">
        <v>44657</v>
      </c>
      <c r="AE882" s="20">
        <v>44659</v>
      </c>
      <c r="AF882" s="21">
        <v>31</v>
      </c>
      <c r="AG882" s="14">
        <v>44690</v>
      </c>
      <c r="AH882" s="20">
        <v>44697</v>
      </c>
      <c r="AI882" s="21">
        <v>21</v>
      </c>
      <c r="AJ882" s="14">
        <v>44718</v>
      </c>
      <c r="AK882" s="21">
        <v>8</v>
      </c>
      <c r="AL882" s="14">
        <v>44970</v>
      </c>
      <c r="AM882" s="14">
        <v>45030</v>
      </c>
      <c r="AN882" s="19"/>
      <c r="AO882" s="19"/>
      <c r="AP882" s="19"/>
      <c r="AQ882" s="19"/>
      <c r="AR882" s="19"/>
      <c r="AS882" s="19">
        <v>4090000</v>
      </c>
      <c r="AT882" s="19"/>
      <c r="AU882" s="19"/>
      <c r="AV882" s="19">
        <v>36810000</v>
      </c>
      <c r="AW882" s="19"/>
      <c r="AX882" s="19"/>
      <c r="AY882" s="19"/>
      <c r="AZ882" s="15">
        <f t="shared" si="60"/>
        <v>40900000</v>
      </c>
      <c r="BA882" s="15">
        <f t="shared" si="61"/>
        <v>40900000</v>
      </c>
      <c r="BB882" t="str">
        <f t="shared" si="62"/>
        <v>OK</v>
      </c>
      <c r="BC882">
        <f t="shared" si="63"/>
        <v>2</v>
      </c>
      <c r="BE882" s="17"/>
    </row>
    <row r="883" spans="1:57" hidden="1">
      <c r="A883" s="17"/>
      <c r="B883" s="17" t="s">
        <v>68</v>
      </c>
      <c r="C883" s="17" t="s">
        <v>805</v>
      </c>
      <c r="D883" s="17" t="s">
        <v>795</v>
      </c>
      <c r="E883" s="17" t="s">
        <v>10</v>
      </c>
      <c r="F883" s="17" t="s">
        <v>186</v>
      </c>
      <c r="G883">
        <v>5911</v>
      </c>
      <c r="H883">
        <v>49</v>
      </c>
      <c r="I883" s="19">
        <v>40082000</v>
      </c>
      <c r="J883" s="15">
        <v>818000</v>
      </c>
      <c r="K883" s="17"/>
      <c r="L883" s="17">
        <v>49</v>
      </c>
      <c r="M883" s="17" t="s">
        <v>151</v>
      </c>
      <c r="N883" s="17" t="s">
        <v>157</v>
      </c>
      <c r="O883" s="17" t="s">
        <v>130</v>
      </c>
      <c r="P883" s="17" t="s">
        <v>845</v>
      </c>
      <c r="Q883" s="17" t="s">
        <v>66</v>
      </c>
      <c r="R883" s="17" t="s">
        <v>132</v>
      </c>
      <c r="S883" s="17">
        <v>1</v>
      </c>
      <c r="T883">
        <v>591101</v>
      </c>
      <c r="U883" t="str">
        <f>IFERROR(VLOOKUP(B883,Listas!$A$21:$B$36,2,FALSE),"")</f>
        <v>09</v>
      </c>
      <c r="V883" s="17">
        <v>4</v>
      </c>
      <c r="W883" t="str">
        <f t="shared" si="65"/>
        <v>09-591101-4-22</v>
      </c>
      <c r="X883" s="17"/>
      <c r="Y883" s="20">
        <v>44635</v>
      </c>
      <c r="Z883" s="21">
        <v>21</v>
      </c>
      <c r="AA883" s="14">
        <v>44656</v>
      </c>
      <c r="AB883" s="20">
        <v>44628</v>
      </c>
      <c r="AC883" s="21">
        <v>29</v>
      </c>
      <c r="AD883" s="14">
        <v>44657</v>
      </c>
      <c r="AE883" s="20">
        <v>44659</v>
      </c>
      <c r="AF883" s="21">
        <v>31</v>
      </c>
      <c r="AG883" s="14">
        <v>44690</v>
      </c>
      <c r="AH883" s="20">
        <v>44697</v>
      </c>
      <c r="AI883" s="21">
        <v>21</v>
      </c>
      <c r="AJ883" s="14">
        <v>44718</v>
      </c>
      <c r="AK883" s="21">
        <v>8</v>
      </c>
      <c r="AL883" s="14">
        <v>44970</v>
      </c>
      <c r="AM883" s="14">
        <v>45030</v>
      </c>
      <c r="AN883" s="19"/>
      <c r="AO883" s="19"/>
      <c r="AP883" s="19"/>
      <c r="AQ883" s="19"/>
      <c r="AR883" s="19"/>
      <c r="AS883" s="19">
        <v>4008200</v>
      </c>
      <c r="AT883" s="19"/>
      <c r="AU883" s="19"/>
      <c r="AV883" s="19">
        <v>36073800</v>
      </c>
      <c r="AW883" s="19"/>
      <c r="AX883" s="19"/>
      <c r="AY883" s="19"/>
      <c r="AZ883" s="15">
        <f t="shared" si="60"/>
        <v>40082000</v>
      </c>
      <c r="BA883" s="15">
        <f t="shared" si="61"/>
        <v>40082000</v>
      </c>
      <c r="BB883" t="str">
        <f t="shared" si="62"/>
        <v>OK</v>
      </c>
      <c r="BC883">
        <f t="shared" si="63"/>
        <v>2</v>
      </c>
      <c r="BE883" s="17"/>
    </row>
    <row r="884" spans="1:57" hidden="1">
      <c r="A884" s="17"/>
      <c r="B884" s="17" t="s">
        <v>68</v>
      </c>
      <c r="C884" s="17" t="s">
        <v>810</v>
      </c>
      <c r="D884" s="17" t="s">
        <v>804</v>
      </c>
      <c r="E884" s="17" t="s">
        <v>10</v>
      </c>
      <c r="F884" s="17" t="s">
        <v>186</v>
      </c>
      <c r="G884">
        <v>5911</v>
      </c>
      <c r="H884">
        <v>72</v>
      </c>
      <c r="I884" s="19">
        <v>58896000</v>
      </c>
      <c r="J884" s="15">
        <v>818000</v>
      </c>
      <c r="K884" s="17"/>
      <c r="L884" s="17">
        <v>72</v>
      </c>
      <c r="M884" s="17" t="s">
        <v>151</v>
      </c>
      <c r="N884" s="17" t="s">
        <v>157</v>
      </c>
      <c r="O884" s="17" t="s">
        <v>130</v>
      </c>
      <c r="P884" s="17" t="s">
        <v>845</v>
      </c>
      <c r="Q884" s="17" t="s">
        <v>66</v>
      </c>
      <c r="R884" s="17" t="s">
        <v>132</v>
      </c>
      <c r="S884" s="17">
        <v>1</v>
      </c>
      <c r="T884">
        <v>591101</v>
      </c>
      <c r="U884" t="str">
        <f>IFERROR(VLOOKUP(B884,Listas!$A$21:$B$36,2,FALSE),"")</f>
        <v>09</v>
      </c>
      <c r="V884" s="17">
        <v>3</v>
      </c>
      <c r="W884" t="str">
        <f t="shared" si="65"/>
        <v>09-591101-3-22</v>
      </c>
      <c r="X884" s="17"/>
      <c r="Y884" s="20">
        <v>44635</v>
      </c>
      <c r="Z884" s="21">
        <v>21</v>
      </c>
      <c r="AA884" s="14">
        <v>44656</v>
      </c>
      <c r="AB884" s="20">
        <v>44628</v>
      </c>
      <c r="AC884" s="21">
        <v>29</v>
      </c>
      <c r="AD884" s="14">
        <v>44657</v>
      </c>
      <c r="AE884" s="20">
        <v>44659</v>
      </c>
      <c r="AF884" s="21">
        <v>31</v>
      </c>
      <c r="AG884" s="14">
        <v>44690</v>
      </c>
      <c r="AH884" s="20">
        <v>44697</v>
      </c>
      <c r="AI884" s="21">
        <v>21</v>
      </c>
      <c r="AJ884" s="14">
        <v>44718</v>
      </c>
      <c r="AK884" s="21">
        <v>8</v>
      </c>
      <c r="AL884" s="14">
        <v>44970</v>
      </c>
      <c r="AM884" s="14">
        <v>45030</v>
      </c>
      <c r="AN884" s="19"/>
      <c r="AO884" s="19"/>
      <c r="AP884" s="19"/>
      <c r="AQ884" s="19"/>
      <c r="AR884" s="19"/>
      <c r="AS884" s="19">
        <v>5889600</v>
      </c>
      <c r="AT884" s="19"/>
      <c r="AU884" s="19"/>
      <c r="AV884" s="19">
        <v>53006400</v>
      </c>
      <c r="AW884" s="19"/>
      <c r="AX884" s="19"/>
      <c r="AY884" s="19"/>
      <c r="AZ884" s="15">
        <f t="shared" si="60"/>
        <v>58896000</v>
      </c>
      <c r="BA884" s="15">
        <f t="shared" si="61"/>
        <v>58896000</v>
      </c>
      <c r="BB884" t="str">
        <f t="shared" si="62"/>
        <v>OK</v>
      </c>
      <c r="BC884">
        <f t="shared" si="63"/>
        <v>2</v>
      </c>
      <c r="BE884" s="17"/>
    </row>
    <row r="885" spans="1:57" hidden="1">
      <c r="A885" s="17"/>
      <c r="B885" s="17" t="s">
        <v>68</v>
      </c>
      <c r="C885" s="17" t="s">
        <v>823</v>
      </c>
      <c r="D885" s="17" t="s">
        <v>797</v>
      </c>
      <c r="E885" s="17" t="s">
        <v>10</v>
      </c>
      <c r="F885" s="17" t="s">
        <v>186</v>
      </c>
      <c r="G885">
        <v>5911</v>
      </c>
      <c r="H885">
        <v>40</v>
      </c>
      <c r="I885" s="19">
        <v>32720000</v>
      </c>
      <c r="J885" s="15">
        <v>818000</v>
      </c>
      <c r="K885" s="17"/>
      <c r="L885" s="17">
        <v>40</v>
      </c>
      <c r="M885" s="17" t="s">
        <v>151</v>
      </c>
      <c r="N885" s="17" t="s">
        <v>157</v>
      </c>
      <c r="O885" s="17" t="s">
        <v>130</v>
      </c>
      <c r="P885" s="17" t="s">
        <v>845</v>
      </c>
      <c r="Q885" s="17" t="s">
        <v>66</v>
      </c>
      <c r="R885" s="17" t="s">
        <v>132</v>
      </c>
      <c r="S885" s="17">
        <v>1</v>
      </c>
      <c r="T885">
        <v>591101</v>
      </c>
      <c r="U885" t="str">
        <f>IFERROR(VLOOKUP(B885,Listas!$A$21:$B$36,2,FALSE),"")</f>
        <v>09</v>
      </c>
      <c r="V885" s="17">
        <v>5</v>
      </c>
      <c r="W885" t="str">
        <f t="shared" si="65"/>
        <v>09-591101-5-22</v>
      </c>
      <c r="X885" s="17"/>
      <c r="Y885" s="20">
        <v>44635</v>
      </c>
      <c r="Z885" s="21">
        <v>21</v>
      </c>
      <c r="AA885" s="14">
        <v>44656</v>
      </c>
      <c r="AB885" s="20">
        <v>44628</v>
      </c>
      <c r="AC885" s="21">
        <v>29</v>
      </c>
      <c r="AD885" s="14">
        <v>44657</v>
      </c>
      <c r="AE885" s="20">
        <v>44659</v>
      </c>
      <c r="AF885" s="21">
        <v>31</v>
      </c>
      <c r="AG885" s="14">
        <v>44690</v>
      </c>
      <c r="AH885" s="20">
        <v>44697</v>
      </c>
      <c r="AI885" s="21">
        <v>21</v>
      </c>
      <c r="AJ885" s="14">
        <v>44718</v>
      </c>
      <c r="AK885" s="21">
        <v>8</v>
      </c>
      <c r="AL885" s="14">
        <v>44970</v>
      </c>
      <c r="AM885" s="14">
        <v>45030</v>
      </c>
      <c r="AN885" s="19"/>
      <c r="AO885" s="19"/>
      <c r="AP885" s="19"/>
      <c r="AQ885" s="19"/>
      <c r="AR885" s="19"/>
      <c r="AS885" s="19">
        <v>3272000</v>
      </c>
      <c r="AT885" s="19"/>
      <c r="AU885" s="19"/>
      <c r="AV885" s="19">
        <v>29448000</v>
      </c>
      <c r="AW885" s="19"/>
      <c r="AX885" s="19"/>
      <c r="AY885" s="19"/>
      <c r="AZ885" s="15">
        <f t="shared" si="60"/>
        <v>32720000</v>
      </c>
      <c r="BA885" s="15">
        <f t="shared" si="61"/>
        <v>32720000</v>
      </c>
      <c r="BB885" t="str">
        <f t="shared" si="62"/>
        <v>OK</v>
      </c>
      <c r="BC885">
        <f t="shared" si="63"/>
        <v>2</v>
      </c>
      <c r="BE885" s="17"/>
    </row>
    <row r="886" spans="1:57" hidden="1">
      <c r="A886" s="17"/>
      <c r="B886" s="17" t="s">
        <v>68</v>
      </c>
      <c r="C886" s="17" t="s">
        <v>812</v>
      </c>
      <c r="D886" s="17" t="s">
        <v>804</v>
      </c>
      <c r="E886" s="17" t="s">
        <v>10</v>
      </c>
      <c r="F886" s="17" t="s">
        <v>186</v>
      </c>
      <c r="G886">
        <v>5911</v>
      </c>
      <c r="H886">
        <v>49</v>
      </c>
      <c r="I886" s="19">
        <v>40082000</v>
      </c>
      <c r="J886" s="15">
        <v>818000</v>
      </c>
      <c r="K886" s="17"/>
      <c r="L886" s="17">
        <v>49</v>
      </c>
      <c r="M886" s="17" t="s">
        <v>151</v>
      </c>
      <c r="N886" s="17" t="s">
        <v>157</v>
      </c>
      <c r="O886" s="17" t="s">
        <v>130</v>
      </c>
      <c r="P886" s="17" t="s">
        <v>845</v>
      </c>
      <c r="Q886" s="17" t="s">
        <v>66</v>
      </c>
      <c r="R886" s="17" t="s">
        <v>132</v>
      </c>
      <c r="S886" s="17">
        <v>1</v>
      </c>
      <c r="T886">
        <v>591101</v>
      </c>
      <c r="U886" t="str">
        <f>IFERROR(VLOOKUP(B886,Listas!$A$21:$B$36,2,FALSE),"")</f>
        <v>09</v>
      </c>
      <c r="V886" s="17">
        <v>3</v>
      </c>
      <c r="W886" t="str">
        <f t="shared" si="65"/>
        <v>09-591101-3-22</v>
      </c>
      <c r="X886" s="17"/>
      <c r="Y886" s="20">
        <v>44635</v>
      </c>
      <c r="Z886" s="21">
        <v>21</v>
      </c>
      <c r="AA886" s="14">
        <v>44656</v>
      </c>
      <c r="AB886" s="20">
        <v>44628</v>
      </c>
      <c r="AC886" s="21">
        <v>29</v>
      </c>
      <c r="AD886" s="14">
        <v>44657</v>
      </c>
      <c r="AE886" s="20">
        <v>44659</v>
      </c>
      <c r="AF886" s="21">
        <v>31</v>
      </c>
      <c r="AG886" s="14">
        <v>44690</v>
      </c>
      <c r="AH886" s="20">
        <v>44697</v>
      </c>
      <c r="AI886" s="21">
        <v>21</v>
      </c>
      <c r="AJ886" s="14">
        <v>44718</v>
      </c>
      <c r="AK886" s="21">
        <v>8</v>
      </c>
      <c r="AL886" s="14">
        <v>44970</v>
      </c>
      <c r="AM886" s="14">
        <v>45030</v>
      </c>
      <c r="AN886" s="19"/>
      <c r="AO886" s="19"/>
      <c r="AP886" s="19"/>
      <c r="AQ886" s="19"/>
      <c r="AR886" s="19"/>
      <c r="AS886" s="19">
        <v>4008200</v>
      </c>
      <c r="AT886" s="19"/>
      <c r="AU886" s="19"/>
      <c r="AV886" s="19">
        <v>36073800</v>
      </c>
      <c r="AW886" s="19"/>
      <c r="AX886" s="19"/>
      <c r="AY886" s="19"/>
      <c r="AZ886" s="15">
        <f t="shared" si="60"/>
        <v>40082000</v>
      </c>
      <c r="BA886" s="15">
        <f t="shared" si="61"/>
        <v>40082000</v>
      </c>
      <c r="BB886" t="str">
        <f t="shared" si="62"/>
        <v>OK</v>
      </c>
      <c r="BC886">
        <f t="shared" si="63"/>
        <v>2</v>
      </c>
      <c r="BE886" s="17"/>
    </row>
    <row r="887" spans="1:57" hidden="1">
      <c r="A887" s="17"/>
      <c r="B887" s="17" t="s">
        <v>68</v>
      </c>
      <c r="C887" s="17" t="s">
        <v>824</v>
      </c>
      <c r="D887" s="17" t="s">
        <v>800</v>
      </c>
      <c r="E887" s="17" t="s">
        <v>10</v>
      </c>
      <c r="F887" s="17" t="s">
        <v>186</v>
      </c>
      <c r="G887">
        <v>5911</v>
      </c>
      <c r="H887">
        <v>102</v>
      </c>
      <c r="I887" s="19">
        <v>83436000</v>
      </c>
      <c r="J887" s="15">
        <v>818000</v>
      </c>
      <c r="K887" s="17"/>
      <c r="L887" s="17">
        <v>102</v>
      </c>
      <c r="M887" s="17" t="s">
        <v>151</v>
      </c>
      <c r="N887" s="17" t="s">
        <v>157</v>
      </c>
      <c r="O887" s="17" t="s">
        <v>130</v>
      </c>
      <c r="P887" s="17" t="s">
        <v>845</v>
      </c>
      <c r="Q887" s="17" t="s">
        <v>66</v>
      </c>
      <c r="R887" s="17" t="s">
        <v>132</v>
      </c>
      <c r="S887" s="17">
        <v>1</v>
      </c>
      <c r="T887">
        <v>591101</v>
      </c>
      <c r="U887" t="str">
        <f>IFERROR(VLOOKUP(B887,Listas!$A$21:$B$36,2,FALSE),"")</f>
        <v>09</v>
      </c>
      <c r="V887" s="17">
        <v>8</v>
      </c>
      <c r="W887" t="str">
        <f t="shared" si="65"/>
        <v>09-591101-8-22</v>
      </c>
      <c r="X887" s="17"/>
      <c r="Y887" s="20">
        <v>44635</v>
      </c>
      <c r="Z887" s="21">
        <v>21</v>
      </c>
      <c r="AA887" s="14">
        <v>44656</v>
      </c>
      <c r="AB887" s="20">
        <v>44628</v>
      </c>
      <c r="AC887" s="21">
        <v>29</v>
      </c>
      <c r="AD887" s="14">
        <v>44657</v>
      </c>
      <c r="AE887" s="20">
        <v>44659</v>
      </c>
      <c r="AF887" s="21">
        <v>31</v>
      </c>
      <c r="AG887" s="14">
        <v>44690</v>
      </c>
      <c r="AH887" s="20">
        <v>44697</v>
      </c>
      <c r="AI887" s="21">
        <v>21</v>
      </c>
      <c r="AJ887" s="14">
        <v>44718</v>
      </c>
      <c r="AK887" s="21">
        <v>8</v>
      </c>
      <c r="AL887" s="14">
        <v>44970</v>
      </c>
      <c r="AM887" s="14">
        <v>45030</v>
      </c>
      <c r="AN887" s="19"/>
      <c r="AO887" s="19"/>
      <c r="AP887" s="19"/>
      <c r="AQ887" s="19"/>
      <c r="AR887" s="19"/>
      <c r="AS887" s="19">
        <v>8343600</v>
      </c>
      <c r="AT887" s="19"/>
      <c r="AU887" s="19"/>
      <c r="AV887" s="19">
        <v>75092400</v>
      </c>
      <c r="AW887" s="19"/>
      <c r="AX887" s="19"/>
      <c r="AY887" s="19"/>
      <c r="AZ887" s="15">
        <f t="shared" si="60"/>
        <v>83436000</v>
      </c>
      <c r="BA887" s="15">
        <f t="shared" si="61"/>
        <v>83436000</v>
      </c>
      <c r="BB887" t="str">
        <f t="shared" si="62"/>
        <v>OK</v>
      </c>
      <c r="BC887">
        <f t="shared" si="63"/>
        <v>2</v>
      </c>
      <c r="BE887" s="17"/>
    </row>
    <row r="888" spans="1:57" hidden="1">
      <c r="A888" s="17"/>
      <c r="B888" s="17" t="s">
        <v>68</v>
      </c>
      <c r="C888" s="17" t="s">
        <v>813</v>
      </c>
      <c r="D888" s="17" t="s">
        <v>804</v>
      </c>
      <c r="E888" s="17" t="s">
        <v>10</v>
      </c>
      <c r="F888" s="17" t="s">
        <v>186</v>
      </c>
      <c r="G888">
        <v>5911</v>
      </c>
      <c r="H888">
        <v>75</v>
      </c>
      <c r="I888" s="19">
        <v>61350000</v>
      </c>
      <c r="J888" s="15">
        <v>818000</v>
      </c>
      <c r="K888" s="17"/>
      <c r="L888" s="17">
        <v>75</v>
      </c>
      <c r="M888" s="17" t="s">
        <v>151</v>
      </c>
      <c r="N888" s="17" t="s">
        <v>157</v>
      </c>
      <c r="O888" s="17" t="s">
        <v>130</v>
      </c>
      <c r="P888" s="17" t="s">
        <v>845</v>
      </c>
      <c r="Q888" s="17" t="s">
        <v>66</v>
      </c>
      <c r="R888" s="17" t="s">
        <v>132</v>
      </c>
      <c r="S888" s="17">
        <v>1</v>
      </c>
      <c r="T888">
        <v>591101</v>
      </c>
      <c r="U888" t="str">
        <f>IFERROR(VLOOKUP(B888,Listas!$A$21:$B$36,2,FALSE),"")</f>
        <v>09</v>
      </c>
      <c r="V888" s="17">
        <v>3</v>
      </c>
      <c r="W888" t="str">
        <f t="shared" si="65"/>
        <v>09-591101-3-22</v>
      </c>
      <c r="X888" s="17"/>
      <c r="Y888" s="20">
        <v>44635</v>
      </c>
      <c r="Z888" s="21">
        <v>21</v>
      </c>
      <c r="AA888" s="14">
        <v>44656</v>
      </c>
      <c r="AB888" s="20">
        <v>44628</v>
      </c>
      <c r="AC888" s="21">
        <v>29</v>
      </c>
      <c r="AD888" s="14">
        <v>44657</v>
      </c>
      <c r="AE888" s="20">
        <v>44659</v>
      </c>
      <c r="AF888" s="21">
        <v>31</v>
      </c>
      <c r="AG888" s="14">
        <v>44690</v>
      </c>
      <c r="AH888" s="20">
        <v>44697</v>
      </c>
      <c r="AI888" s="21">
        <v>21</v>
      </c>
      <c r="AJ888" s="14">
        <v>44718</v>
      </c>
      <c r="AK888" s="21">
        <v>8</v>
      </c>
      <c r="AL888" s="14">
        <v>44970</v>
      </c>
      <c r="AM888" s="14">
        <v>45030</v>
      </c>
      <c r="AN888" s="19"/>
      <c r="AO888" s="19"/>
      <c r="AP888" s="19"/>
      <c r="AQ888" s="19"/>
      <c r="AR888" s="19"/>
      <c r="AS888" s="19">
        <v>6135000</v>
      </c>
      <c r="AT888" s="19"/>
      <c r="AU888" s="19"/>
      <c r="AV888" s="19">
        <v>55215000</v>
      </c>
      <c r="AW888" s="19"/>
      <c r="AX888" s="19"/>
      <c r="AY888" s="19"/>
      <c r="AZ888" s="15">
        <f t="shared" si="60"/>
        <v>61350000</v>
      </c>
      <c r="BA888" s="15">
        <f t="shared" si="61"/>
        <v>61350000</v>
      </c>
      <c r="BB888" t="str">
        <f t="shared" si="62"/>
        <v>OK</v>
      </c>
      <c r="BC888">
        <f t="shared" si="63"/>
        <v>2</v>
      </c>
      <c r="BE888" s="17"/>
    </row>
    <row r="889" spans="1:57" hidden="1">
      <c r="A889" s="17"/>
      <c r="B889" s="17" t="s">
        <v>68</v>
      </c>
      <c r="C889" s="17" t="s">
        <v>807</v>
      </c>
      <c r="D889" s="17" t="s">
        <v>819</v>
      </c>
      <c r="E889" s="17" t="s">
        <v>10</v>
      </c>
      <c r="F889" s="17" t="s">
        <v>186</v>
      </c>
      <c r="G889">
        <v>5911</v>
      </c>
      <c r="H889">
        <v>72</v>
      </c>
      <c r="I889" s="19">
        <v>58896000</v>
      </c>
      <c r="J889" s="15">
        <v>818000</v>
      </c>
      <c r="K889" s="17"/>
      <c r="L889" s="17">
        <v>72</v>
      </c>
      <c r="M889" s="17" t="s">
        <v>151</v>
      </c>
      <c r="N889" s="17" t="s">
        <v>157</v>
      </c>
      <c r="O889" s="17" t="s">
        <v>130</v>
      </c>
      <c r="P889" s="17" t="s">
        <v>845</v>
      </c>
      <c r="Q889" s="17" t="s">
        <v>66</v>
      </c>
      <c r="R889" s="17" t="s">
        <v>132</v>
      </c>
      <c r="S889" s="17">
        <v>1</v>
      </c>
      <c r="T889">
        <v>591101</v>
      </c>
      <c r="U889" t="str">
        <f>IFERROR(VLOOKUP(B889,Listas!$A$21:$B$36,2,FALSE),"")</f>
        <v>09</v>
      </c>
      <c r="V889" s="17">
        <v>1</v>
      </c>
      <c r="W889" t="str">
        <f t="shared" si="65"/>
        <v>09-591101-1-22</v>
      </c>
      <c r="X889" s="17"/>
      <c r="Y889" s="20">
        <v>44635</v>
      </c>
      <c r="Z889" s="21">
        <v>21</v>
      </c>
      <c r="AA889" s="14">
        <v>44656</v>
      </c>
      <c r="AB889" s="20">
        <v>44628</v>
      </c>
      <c r="AC889" s="21">
        <v>29</v>
      </c>
      <c r="AD889" s="14">
        <v>44657</v>
      </c>
      <c r="AE889" s="20">
        <v>44659</v>
      </c>
      <c r="AF889" s="21">
        <v>31</v>
      </c>
      <c r="AG889" s="14">
        <v>44690</v>
      </c>
      <c r="AH889" s="20">
        <v>44697</v>
      </c>
      <c r="AI889" s="21">
        <v>21</v>
      </c>
      <c r="AJ889" s="14">
        <v>44718</v>
      </c>
      <c r="AK889" s="21">
        <v>8</v>
      </c>
      <c r="AL889" s="14">
        <v>44970</v>
      </c>
      <c r="AM889" s="14">
        <v>45030</v>
      </c>
      <c r="AN889" s="19"/>
      <c r="AO889" s="19"/>
      <c r="AP889" s="19"/>
      <c r="AQ889" s="19"/>
      <c r="AR889" s="19"/>
      <c r="AS889" s="19">
        <v>5889600</v>
      </c>
      <c r="AT889" s="19"/>
      <c r="AU889" s="19"/>
      <c r="AV889" s="19">
        <v>53006400</v>
      </c>
      <c r="AW889" s="19"/>
      <c r="AX889" s="19"/>
      <c r="AY889" s="19"/>
      <c r="AZ889" s="15">
        <f t="shared" si="60"/>
        <v>58896000</v>
      </c>
      <c r="BA889" s="15">
        <f t="shared" si="61"/>
        <v>58896000</v>
      </c>
      <c r="BB889" t="str">
        <f t="shared" si="62"/>
        <v>OK</v>
      </c>
      <c r="BC889">
        <f t="shared" si="63"/>
        <v>2</v>
      </c>
      <c r="BE889" s="17"/>
    </row>
    <row r="890" spans="1:57" hidden="1">
      <c r="A890" s="17"/>
      <c r="B890" s="17" t="s">
        <v>68</v>
      </c>
      <c r="C890" s="17" t="s">
        <v>825</v>
      </c>
      <c r="D890" s="17" t="s">
        <v>797</v>
      </c>
      <c r="E890" s="17" t="s">
        <v>10</v>
      </c>
      <c r="F890" s="17" t="s">
        <v>186</v>
      </c>
      <c r="G890">
        <v>5911</v>
      </c>
      <c r="H890">
        <v>24</v>
      </c>
      <c r="I890" s="19">
        <v>19632000</v>
      </c>
      <c r="J890" s="15">
        <v>818000</v>
      </c>
      <c r="K890" s="17"/>
      <c r="L890" s="17">
        <v>24</v>
      </c>
      <c r="M890" s="17" t="s">
        <v>151</v>
      </c>
      <c r="N890" s="17" t="s">
        <v>157</v>
      </c>
      <c r="O890" s="17" t="s">
        <v>130</v>
      </c>
      <c r="P890" s="17" t="s">
        <v>845</v>
      </c>
      <c r="Q890" s="17" t="s">
        <v>66</v>
      </c>
      <c r="R890" s="17" t="s">
        <v>132</v>
      </c>
      <c r="S890" s="17">
        <v>1</v>
      </c>
      <c r="T890">
        <v>591101</v>
      </c>
      <c r="U890" t="str">
        <f>IFERROR(VLOOKUP(B890,Listas!$A$21:$B$36,2,FALSE),"")</f>
        <v>09</v>
      </c>
      <c r="V890" s="17">
        <v>5</v>
      </c>
      <c r="W890" t="str">
        <f t="shared" si="65"/>
        <v>09-591101-5-22</v>
      </c>
      <c r="X890" s="17"/>
      <c r="Y890" s="20">
        <v>44635</v>
      </c>
      <c r="Z890" s="21">
        <v>21</v>
      </c>
      <c r="AA890" s="14">
        <v>44656</v>
      </c>
      <c r="AB890" s="20">
        <v>44628</v>
      </c>
      <c r="AC890" s="21">
        <v>29</v>
      </c>
      <c r="AD890" s="14">
        <v>44657</v>
      </c>
      <c r="AE890" s="20">
        <v>44659</v>
      </c>
      <c r="AF890" s="21">
        <v>31</v>
      </c>
      <c r="AG890" s="14">
        <v>44690</v>
      </c>
      <c r="AH890" s="20">
        <v>44697</v>
      </c>
      <c r="AI890" s="21">
        <v>21</v>
      </c>
      <c r="AJ890" s="14">
        <v>44718</v>
      </c>
      <c r="AK890" s="21">
        <v>8</v>
      </c>
      <c r="AL890" s="14">
        <v>44970</v>
      </c>
      <c r="AM890" s="14">
        <v>45030</v>
      </c>
      <c r="AN890" s="19"/>
      <c r="AO890" s="19"/>
      <c r="AP890" s="19"/>
      <c r="AQ890" s="19"/>
      <c r="AR890" s="19"/>
      <c r="AS890" s="19">
        <v>1963200</v>
      </c>
      <c r="AT890" s="19"/>
      <c r="AU890" s="19"/>
      <c r="AV890" s="19">
        <v>17668800</v>
      </c>
      <c r="AW890" s="19"/>
      <c r="AX890" s="19"/>
      <c r="AY890" s="19"/>
      <c r="AZ890" s="15">
        <f t="shared" si="60"/>
        <v>19632000</v>
      </c>
      <c r="BA890" s="15">
        <f t="shared" si="61"/>
        <v>19632000</v>
      </c>
      <c r="BB890" t="str">
        <f t="shared" si="62"/>
        <v>OK</v>
      </c>
      <c r="BC890">
        <f t="shared" si="63"/>
        <v>2</v>
      </c>
      <c r="BE890" s="17"/>
    </row>
    <row r="891" spans="1:57" hidden="1">
      <c r="A891" s="17"/>
      <c r="B891" s="17" t="s">
        <v>68</v>
      </c>
      <c r="C891" s="17" t="s">
        <v>806</v>
      </c>
      <c r="D891" s="17" t="s">
        <v>797</v>
      </c>
      <c r="E891" s="17" t="s">
        <v>10</v>
      </c>
      <c r="F891" s="17" t="s">
        <v>186</v>
      </c>
      <c r="G891">
        <v>5911</v>
      </c>
      <c r="H891">
        <v>62</v>
      </c>
      <c r="I891" s="19">
        <v>50716000</v>
      </c>
      <c r="J891" s="15">
        <v>818000</v>
      </c>
      <c r="K891" s="17"/>
      <c r="L891" s="17">
        <v>62</v>
      </c>
      <c r="M891" s="17" t="s">
        <v>151</v>
      </c>
      <c r="N891" s="17" t="s">
        <v>157</v>
      </c>
      <c r="O891" s="17" t="s">
        <v>130</v>
      </c>
      <c r="P891" s="17" t="s">
        <v>845</v>
      </c>
      <c r="Q891" s="17" t="s">
        <v>66</v>
      </c>
      <c r="R891" s="17" t="s">
        <v>132</v>
      </c>
      <c r="S891" s="17">
        <v>1</v>
      </c>
      <c r="T891">
        <v>591101</v>
      </c>
      <c r="U891" t="str">
        <f>IFERROR(VLOOKUP(B891,Listas!$A$21:$B$36,2,FALSE),"")</f>
        <v>09</v>
      </c>
      <c r="V891" s="17">
        <v>5</v>
      </c>
      <c r="W891" t="str">
        <f t="shared" si="65"/>
        <v>09-591101-5-22</v>
      </c>
      <c r="X891" s="17"/>
      <c r="Y891" s="20">
        <v>44635</v>
      </c>
      <c r="Z891" s="21">
        <v>21</v>
      </c>
      <c r="AA891" s="14">
        <v>44656</v>
      </c>
      <c r="AB891" s="20">
        <v>44628</v>
      </c>
      <c r="AC891" s="21">
        <v>29</v>
      </c>
      <c r="AD891" s="14">
        <v>44657</v>
      </c>
      <c r="AE891" s="20">
        <v>44659</v>
      </c>
      <c r="AF891" s="21">
        <v>31</v>
      </c>
      <c r="AG891" s="14">
        <v>44690</v>
      </c>
      <c r="AH891" s="20">
        <v>44697</v>
      </c>
      <c r="AI891" s="21">
        <v>21</v>
      </c>
      <c r="AJ891" s="14">
        <v>44718</v>
      </c>
      <c r="AK891" s="21">
        <v>8</v>
      </c>
      <c r="AL891" s="14">
        <v>44970</v>
      </c>
      <c r="AM891" s="14">
        <v>45030</v>
      </c>
      <c r="AN891" s="19"/>
      <c r="AO891" s="19"/>
      <c r="AP891" s="19"/>
      <c r="AQ891" s="19"/>
      <c r="AR891" s="19"/>
      <c r="AS891" s="19">
        <v>5071600</v>
      </c>
      <c r="AT891" s="19"/>
      <c r="AU891" s="19"/>
      <c r="AV891" s="19">
        <v>45644400</v>
      </c>
      <c r="AW891" s="19"/>
      <c r="AX891" s="19"/>
      <c r="AY891" s="19"/>
      <c r="AZ891" s="15">
        <f t="shared" si="60"/>
        <v>50716000</v>
      </c>
      <c r="BA891" s="15">
        <f t="shared" si="61"/>
        <v>50716000</v>
      </c>
      <c r="BB891" t="str">
        <f t="shared" si="62"/>
        <v>OK</v>
      </c>
      <c r="BC891">
        <f t="shared" si="63"/>
        <v>2</v>
      </c>
      <c r="BE891" s="17"/>
    </row>
    <row r="892" spans="1:57" hidden="1">
      <c r="A892" s="17"/>
      <c r="B892" s="17" t="s">
        <v>68</v>
      </c>
      <c r="C892" s="17" t="s">
        <v>826</v>
      </c>
      <c r="D892" s="17" t="s">
        <v>819</v>
      </c>
      <c r="E892" s="17" t="s">
        <v>10</v>
      </c>
      <c r="F892" s="17" t="s">
        <v>186</v>
      </c>
      <c r="G892">
        <v>5911</v>
      </c>
      <c r="H892">
        <v>31</v>
      </c>
      <c r="I892" s="19">
        <v>25358000</v>
      </c>
      <c r="J892" s="15">
        <v>818000</v>
      </c>
      <c r="K892" s="17"/>
      <c r="L892" s="17">
        <v>31</v>
      </c>
      <c r="M892" s="17" t="s">
        <v>151</v>
      </c>
      <c r="N892" s="17" t="s">
        <v>157</v>
      </c>
      <c r="O892" s="17" t="s">
        <v>130</v>
      </c>
      <c r="P892" s="17" t="s">
        <v>845</v>
      </c>
      <c r="Q892" s="17" t="s">
        <v>66</v>
      </c>
      <c r="R892" s="17" t="s">
        <v>132</v>
      </c>
      <c r="S892" s="17">
        <v>1</v>
      </c>
      <c r="T892">
        <v>591101</v>
      </c>
      <c r="U892" t="str">
        <f>IFERROR(VLOOKUP(B892,Listas!$A$21:$B$36,2,FALSE),"")</f>
        <v>09</v>
      </c>
      <c r="V892" s="17">
        <v>1</v>
      </c>
      <c r="W892" t="str">
        <f t="shared" si="65"/>
        <v>09-591101-1-22</v>
      </c>
      <c r="X892" s="17"/>
      <c r="Y892" s="20">
        <v>44635</v>
      </c>
      <c r="Z892" s="21">
        <v>21</v>
      </c>
      <c r="AA892" s="14">
        <v>44656</v>
      </c>
      <c r="AB892" s="20">
        <v>44628</v>
      </c>
      <c r="AC892" s="21">
        <v>29</v>
      </c>
      <c r="AD892" s="14">
        <v>44657</v>
      </c>
      <c r="AE892" s="20">
        <v>44659</v>
      </c>
      <c r="AF892" s="21">
        <v>31</v>
      </c>
      <c r="AG892" s="14">
        <v>44690</v>
      </c>
      <c r="AH892" s="20">
        <v>44697</v>
      </c>
      <c r="AI892" s="21">
        <v>21</v>
      </c>
      <c r="AJ892" s="14">
        <v>44718</v>
      </c>
      <c r="AK892" s="21">
        <v>8</v>
      </c>
      <c r="AL892" s="14">
        <v>44970</v>
      </c>
      <c r="AM892" s="14">
        <v>45030</v>
      </c>
      <c r="AN892" s="19"/>
      <c r="AO892" s="19"/>
      <c r="AP892" s="19"/>
      <c r="AQ892" s="19"/>
      <c r="AR892" s="19"/>
      <c r="AS892" s="19">
        <v>2535800</v>
      </c>
      <c r="AT892" s="19"/>
      <c r="AU892" s="19"/>
      <c r="AV892" s="19">
        <v>22822200</v>
      </c>
      <c r="AW892" s="19"/>
      <c r="AX892" s="19"/>
      <c r="AY892" s="19"/>
      <c r="AZ892" s="15">
        <f t="shared" si="60"/>
        <v>25358000</v>
      </c>
      <c r="BA892" s="15">
        <f t="shared" si="61"/>
        <v>25358000</v>
      </c>
      <c r="BB892" t="str">
        <f t="shared" si="62"/>
        <v>OK</v>
      </c>
      <c r="BC892">
        <f t="shared" si="63"/>
        <v>2</v>
      </c>
      <c r="BE892" s="17"/>
    </row>
    <row r="893" spans="1:57" hidden="1">
      <c r="A893" s="17"/>
      <c r="B893" s="17" t="s">
        <v>68</v>
      </c>
      <c r="C893" s="17" t="s">
        <v>827</v>
      </c>
      <c r="D893" s="17" t="s">
        <v>816</v>
      </c>
      <c r="E893" s="17" t="s">
        <v>10</v>
      </c>
      <c r="F893" s="17" t="s">
        <v>186</v>
      </c>
      <c r="G893">
        <v>5911</v>
      </c>
      <c r="H893">
        <v>93</v>
      </c>
      <c r="I893" s="19">
        <v>76074000</v>
      </c>
      <c r="J893" s="15">
        <v>818000</v>
      </c>
      <c r="K893" s="17"/>
      <c r="L893" s="17">
        <v>93</v>
      </c>
      <c r="M893" s="17" t="s">
        <v>151</v>
      </c>
      <c r="N893" s="17" t="s">
        <v>157</v>
      </c>
      <c r="O893" s="17" t="s">
        <v>130</v>
      </c>
      <c r="P893" s="17" t="s">
        <v>845</v>
      </c>
      <c r="Q893" s="17" t="s">
        <v>66</v>
      </c>
      <c r="R893" s="17" t="s">
        <v>132</v>
      </c>
      <c r="S893" s="17">
        <v>1</v>
      </c>
      <c r="T893">
        <v>591101</v>
      </c>
      <c r="U893" t="str">
        <f>IFERROR(VLOOKUP(B893,Listas!$A$21:$B$36,2,FALSE),"")</f>
        <v>09</v>
      </c>
      <c r="V893" s="17">
        <v>7</v>
      </c>
      <c r="W893" t="str">
        <f t="shared" si="65"/>
        <v>09-591101-7-22</v>
      </c>
      <c r="X893" s="17"/>
      <c r="Y893" s="20">
        <v>44635</v>
      </c>
      <c r="Z893" s="21">
        <v>21</v>
      </c>
      <c r="AA893" s="14">
        <v>44656</v>
      </c>
      <c r="AB893" s="20">
        <v>44628</v>
      </c>
      <c r="AC893" s="21">
        <v>29</v>
      </c>
      <c r="AD893" s="14">
        <v>44657</v>
      </c>
      <c r="AE893" s="20">
        <v>44659</v>
      </c>
      <c r="AF893" s="21">
        <v>31</v>
      </c>
      <c r="AG893" s="14">
        <v>44690</v>
      </c>
      <c r="AH893" s="20">
        <v>44697</v>
      </c>
      <c r="AI893" s="21">
        <v>21</v>
      </c>
      <c r="AJ893" s="14">
        <v>44718</v>
      </c>
      <c r="AK893" s="21">
        <v>8</v>
      </c>
      <c r="AL893" s="14">
        <v>44970</v>
      </c>
      <c r="AM893" s="14">
        <v>45030</v>
      </c>
      <c r="AN893" s="19"/>
      <c r="AO893" s="19"/>
      <c r="AP893" s="19"/>
      <c r="AQ893" s="19"/>
      <c r="AR893" s="19"/>
      <c r="AS893" s="19">
        <v>7607400</v>
      </c>
      <c r="AT893" s="19"/>
      <c r="AU893" s="19"/>
      <c r="AV893" s="19">
        <v>68466600</v>
      </c>
      <c r="AW893" s="19"/>
      <c r="AX893" s="19"/>
      <c r="AY893" s="19"/>
      <c r="AZ893" s="15">
        <f t="shared" si="60"/>
        <v>76074000</v>
      </c>
      <c r="BA893" s="15">
        <f t="shared" si="61"/>
        <v>76074000</v>
      </c>
      <c r="BB893" t="str">
        <f t="shared" si="62"/>
        <v>OK</v>
      </c>
      <c r="BC893">
        <f t="shared" si="63"/>
        <v>2</v>
      </c>
      <c r="BE893" s="17"/>
    </row>
    <row r="894" spans="1:57" hidden="1">
      <c r="A894" s="17"/>
      <c r="B894" s="17" t="s">
        <v>68</v>
      </c>
      <c r="C894" s="17" t="s">
        <v>828</v>
      </c>
      <c r="D894" s="17" t="s">
        <v>829</v>
      </c>
      <c r="E894" s="17" t="s">
        <v>10</v>
      </c>
      <c r="F894" s="17" t="s">
        <v>186</v>
      </c>
      <c r="G894">
        <v>5911</v>
      </c>
      <c r="H894">
        <v>80</v>
      </c>
      <c r="I894" s="19">
        <v>65440000</v>
      </c>
      <c r="J894" s="15">
        <v>818000</v>
      </c>
      <c r="K894" s="17"/>
      <c r="L894" s="17">
        <v>80</v>
      </c>
      <c r="M894" s="17" t="s">
        <v>151</v>
      </c>
      <c r="N894" s="17" t="s">
        <v>157</v>
      </c>
      <c r="O894" s="17" t="s">
        <v>130</v>
      </c>
      <c r="P894" s="17" t="s">
        <v>845</v>
      </c>
      <c r="Q894" s="17" t="s">
        <v>66</v>
      </c>
      <c r="R894" s="17" t="s">
        <v>132</v>
      </c>
      <c r="S894" s="17">
        <v>1</v>
      </c>
      <c r="T894">
        <v>591101</v>
      </c>
      <c r="U894" t="str">
        <f>IFERROR(VLOOKUP(B894,Listas!$A$21:$B$36,2,FALSE),"")</f>
        <v>09</v>
      </c>
      <c r="V894" s="17">
        <v>6</v>
      </c>
      <c r="W894" t="str">
        <f t="shared" si="65"/>
        <v>09-591101-6-22</v>
      </c>
      <c r="X894" s="17"/>
      <c r="Y894" s="20">
        <v>44635</v>
      </c>
      <c r="Z894" s="21">
        <v>21</v>
      </c>
      <c r="AA894" s="14">
        <v>44656</v>
      </c>
      <c r="AB894" s="20">
        <v>44628</v>
      </c>
      <c r="AC894" s="21">
        <v>29</v>
      </c>
      <c r="AD894" s="14">
        <v>44657</v>
      </c>
      <c r="AE894" s="20">
        <v>44659</v>
      </c>
      <c r="AF894" s="21">
        <v>31</v>
      </c>
      <c r="AG894" s="14">
        <v>44690</v>
      </c>
      <c r="AH894" s="20">
        <v>44697</v>
      </c>
      <c r="AI894" s="21">
        <v>21</v>
      </c>
      <c r="AJ894" s="14">
        <v>44718</v>
      </c>
      <c r="AK894" s="21">
        <v>8</v>
      </c>
      <c r="AL894" s="14">
        <v>44970</v>
      </c>
      <c r="AM894" s="14">
        <v>45030</v>
      </c>
      <c r="AN894" s="19"/>
      <c r="AO894" s="19"/>
      <c r="AP894" s="19"/>
      <c r="AQ894" s="19"/>
      <c r="AR894" s="19"/>
      <c r="AS894" s="19">
        <v>6544000</v>
      </c>
      <c r="AT894" s="19"/>
      <c r="AU894" s="19"/>
      <c r="AV894" s="19">
        <v>58896000</v>
      </c>
      <c r="AW894" s="19"/>
      <c r="AX894" s="19"/>
      <c r="AY894" s="19"/>
      <c r="AZ894" s="15">
        <f t="shared" si="60"/>
        <v>65440000</v>
      </c>
      <c r="BA894" s="15">
        <f t="shared" si="61"/>
        <v>65440000</v>
      </c>
      <c r="BB894" t="str">
        <f t="shared" si="62"/>
        <v>OK</v>
      </c>
      <c r="BC894">
        <f t="shared" si="63"/>
        <v>2</v>
      </c>
      <c r="BE894" s="17"/>
    </row>
    <row r="895" spans="1:57" hidden="1">
      <c r="A895" s="17"/>
      <c r="B895" s="17" t="s">
        <v>68</v>
      </c>
      <c r="C895" s="17" t="s">
        <v>830</v>
      </c>
      <c r="D895" s="17" t="s">
        <v>800</v>
      </c>
      <c r="E895" s="17" t="s">
        <v>10</v>
      </c>
      <c r="F895" s="17" t="s">
        <v>186</v>
      </c>
      <c r="G895">
        <v>5911</v>
      </c>
      <c r="H895">
        <v>19</v>
      </c>
      <c r="I895" s="19">
        <v>15542000</v>
      </c>
      <c r="J895" s="15">
        <v>818000</v>
      </c>
      <c r="K895" s="17"/>
      <c r="L895" s="17">
        <v>19</v>
      </c>
      <c r="M895" s="17" t="s">
        <v>151</v>
      </c>
      <c r="N895" s="17" t="s">
        <v>157</v>
      </c>
      <c r="O895" s="17" t="s">
        <v>130</v>
      </c>
      <c r="P895" s="17" t="s">
        <v>845</v>
      </c>
      <c r="Q895" s="17" t="s">
        <v>66</v>
      </c>
      <c r="R895" s="17" t="s">
        <v>132</v>
      </c>
      <c r="S895" s="17">
        <v>1</v>
      </c>
      <c r="T895">
        <v>591101</v>
      </c>
      <c r="U895" t="str">
        <f>IFERROR(VLOOKUP(B895,Listas!$A$21:$B$36,2,FALSE),"")</f>
        <v>09</v>
      </c>
      <c r="V895" s="17">
        <v>8</v>
      </c>
      <c r="W895" t="str">
        <f t="shared" si="65"/>
        <v>09-591101-8-22</v>
      </c>
      <c r="X895" s="17"/>
      <c r="Y895" s="20">
        <v>44635</v>
      </c>
      <c r="Z895" s="21">
        <v>21</v>
      </c>
      <c r="AA895" s="14">
        <v>44656</v>
      </c>
      <c r="AB895" s="20">
        <v>44628</v>
      </c>
      <c r="AC895" s="21">
        <v>29</v>
      </c>
      <c r="AD895" s="14">
        <v>44657</v>
      </c>
      <c r="AE895" s="20">
        <v>44659</v>
      </c>
      <c r="AF895" s="21">
        <v>31</v>
      </c>
      <c r="AG895" s="14">
        <v>44690</v>
      </c>
      <c r="AH895" s="20">
        <v>44697</v>
      </c>
      <c r="AI895" s="21">
        <v>21</v>
      </c>
      <c r="AJ895" s="14">
        <v>44718</v>
      </c>
      <c r="AK895" s="21">
        <v>8</v>
      </c>
      <c r="AL895" s="14">
        <v>44970</v>
      </c>
      <c r="AM895" s="14">
        <v>45030</v>
      </c>
      <c r="AN895" s="19"/>
      <c r="AO895" s="19"/>
      <c r="AP895" s="19"/>
      <c r="AQ895" s="19"/>
      <c r="AR895" s="19"/>
      <c r="AS895" s="19">
        <v>1554200</v>
      </c>
      <c r="AT895" s="19"/>
      <c r="AU895" s="19"/>
      <c r="AV895" s="19">
        <v>13987800</v>
      </c>
      <c r="AW895" s="19"/>
      <c r="AX895" s="19"/>
      <c r="AY895" s="19"/>
      <c r="AZ895" s="15">
        <f t="shared" si="60"/>
        <v>15542000</v>
      </c>
      <c r="BA895" s="15">
        <f t="shared" si="61"/>
        <v>15542000</v>
      </c>
      <c r="BB895" t="str">
        <f t="shared" si="62"/>
        <v>OK</v>
      </c>
      <c r="BC895">
        <f t="shared" si="63"/>
        <v>2</v>
      </c>
      <c r="BE895" s="17"/>
    </row>
    <row r="896" spans="1:57" hidden="1">
      <c r="A896" s="17"/>
      <c r="B896" s="17" t="s">
        <v>68</v>
      </c>
      <c r="C896" s="17" t="s">
        <v>803</v>
      </c>
      <c r="D896" s="17" t="s">
        <v>804</v>
      </c>
      <c r="E896" s="17" t="s">
        <v>10</v>
      </c>
      <c r="F896" s="17" t="s">
        <v>186</v>
      </c>
      <c r="G896">
        <v>5911</v>
      </c>
      <c r="H896">
        <v>97</v>
      </c>
      <c r="I896" s="19">
        <v>79346000</v>
      </c>
      <c r="J896" s="15">
        <v>818000</v>
      </c>
      <c r="K896" s="17"/>
      <c r="L896" s="17">
        <v>97</v>
      </c>
      <c r="M896" s="17" t="s">
        <v>151</v>
      </c>
      <c r="N896" s="17" t="s">
        <v>157</v>
      </c>
      <c r="O896" s="17" t="s">
        <v>130</v>
      </c>
      <c r="P896" s="17" t="s">
        <v>845</v>
      </c>
      <c r="Q896" s="17" t="s">
        <v>66</v>
      </c>
      <c r="R896" s="17" t="s">
        <v>132</v>
      </c>
      <c r="S896" s="17">
        <v>1</v>
      </c>
      <c r="T896">
        <v>591101</v>
      </c>
      <c r="U896" t="str">
        <f>IFERROR(VLOOKUP(B896,Listas!$A$21:$B$36,2,FALSE),"")</f>
        <v>09</v>
      </c>
      <c r="V896" s="17">
        <v>3</v>
      </c>
      <c r="W896" t="str">
        <f t="shared" si="65"/>
        <v>09-591101-3-22</v>
      </c>
      <c r="X896" s="17"/>
      <c r="Y896" s="20">
        <v>44635</v>
      </c>
      <c r="Z896" s="21">
        <v>21</v>
      </c>
      <c r="AA896" s="14">
        <v>44656</v>
      </c>
      <c r="AB896" s="20">
        <v>44628</v>
      </c>
      <c r="AC896" s="21">
        <v>29</v>
      </c>
      <c r="AD896" s="14">
        <v>44657</v>
      </c>
      <c r="AE896" s="20">
        <v>44659</v>
      </c>
      <c r="AF896" s="21">
        <v>31</v>
      </c>
      <c r="AG896" s="14">
        <v>44690</v>
      </c>
      <c r="AH896" s="20">
        <v>44697</v>
      </c>
      <c r="AI896" s="21">
        <v>21</v>
      </c>
      <c r="AJ896" s="14">
        <v>44718</v>
      </c>
      <c r="AK896" s="21">
        <v>8</v>
      </c>
      <c r="AL896" s="14">
        <v>44970</v>
      </c>
      <c r="AM896" s="14">
        <v>45030</v>
      </c>
      <c r="AN896" s="19"/>
      <c r="AO896" s="19"/>
      <c r="AP896" s="19"/>
      <c r="AQ896" s="19"/>
      <c r="AR896" s="19"/>
      <c r="AS896" s="19">
        <v>7934600</v>
      </c>
      <c r="AT896" s="19"/>
      <c r="AU896" s="19"/>
      <c r="AV896" s="19">
        <v>71411400</v>
      </c>
      <c r="AW896" s="19"/>
      <c r="AX896" s="19"/>
      <c r="AY896" s="19"/>
      <c r="AZ896" s="15">
        <f t="shared" si="60"/>
        <v>79346000</v>
      </c>
      <c r="BA896" s="15">
        <f t="shared" si="61"/>
        <v>79346000</v>
      </c>
      <c r="BB896" t="str">
        <f t="shared" si="62"/>
        <v>OK</v>
      </c>
      <c r="BC896">
        <f t="shared" si="63"/>
        <v>2</v>
      </c>
      <c r="BE896" s="17"/>
    </row>
    <row r="897" spans="1:57" hidden="1">
      <c r="A897" s="17"/>
      <c r="B897" s="17" t="s">
        <v>68</v>
      </c>
      <c r="C897" s="17" t="s">
        <v>831</v>
      </c>
      <c r="D897" s="17" t="s">
        <v>822</v>
      </c>
      <c r="E897" s="17" t="s">
        <v>10</v>
      </c>
      <c r="F897" s="17" t="s">
        <v>186</v>
      </c>
      <c r="G897">
        <v>5911</v>
      </c>
      <c r="H897">
        <v>53</v>
      </c>
      <c r="I897" s="19">
        <v>43354000</v>
      </c>
      <c r="J897" s="15">
        <v>818000</v>
      </c>
      <c r="K897" s="17"/>
      <c r="L897" s="17">
        <v>53</v>
      </c>
      <c r="M897" s="17" t="s">
        <v>151</v>
      </c>
      <c r="N897" s="17" t="s">
        <v>157</v>
      </c>
      <c r="O897" s="17" t="s">
        <v>130</v>
      </c>
      <c r="P897" s="17" t="s">
        <v>845</v>
      </c>
      <c r="Q897" s="17" t="s">
        <v>66</v>
      </c>
      <c r="R897" s="17" t="s">
        <v>132</v>
      </c>
      <c r="S897" s="17">
        <v>1</v>
      </c>
      <c r="T897">
        <v>591101</v>
      </c>
      <c r="U897" t="str">
        <f>IFERROR(VLOOKUP(B897,Listas!$A$21:$B$36,2,FALSE),"")</f>
        <v>09</v>
      </c>
      <c r="V897" s="17">
        <v>2</v>
      </c>
      <c r="W897" t="str">
        <f t="shared" si="65"/>
        <v>09-591101-2-22</v>
      </c>
      <c r="X897" s="17"/>
      <c r="Y897" s="20">
        <v>44635</v>
      </c>
      <c r="Z897" s="21">
        <v>21</v>
      </c>
      <c r="AA897" s="14">
        <v>44656</v>
      </c>
      <c r="AB897" s="20">
        <v>44628</v>
      </c>
      <c r="AC897" s="21">
        <v>29</v>
      </c>
      <c r="AD897" s="14">
        <v>44657</v>
      </c>
      <c r="AE897" s="20">
        <v>44659</v>
      </c>
      <c r="AF897" s="21">
        <v>31</v>
      </c>
      <c r="AG897" s="14">
        <v>44690</v>
      </c>
      <c r="AH897" s="20">
        <v>44697</v>
      </c>
      <c r="AI897" s="21">
        <v>21</v>
      </c>
      <c r="AJ897" s="14">
        <v>44718</v>
      </c>
      <c r="AK897" s="21">
        <v>8</v>
      </c>
      <c r="AL897" s="14">
        <v>44970</v>
      </c>
      <c r="AM897" s="14">
        <v>45030</v>
      </c>
      <c r="AN897" s="19"/>
      <c r="AO897" s="19"/>
      <c r="AP897" s="19"/>
      <c r="AQ897" s="19"/>
      <c r="AR897" s="19"/>
      <c r="AS897" s="19">
        <v>4335400</v>
      </c>
      <c r="AT897" s="19"/>
      <c r="AU897" s="19"/>
      <c r="AV897" s="19">
        <v>39018600</v>
      </c>
      <c r="AW897" s="19"/>
      <c r="AX897" s="19"/>
      <c r="AY897" s="19"/>
      <c r="AZ897" s="15">
        <f t="shared" si="60"/>
        <v>43354000</v>
      </c>
      <c r="BA897" s="15">
        <f t="shared" si="61"/>
        <v>43354000</v>
      </c>
      <c r="BB897" t="str">
        <f t="shared" si="62"/>
        <v>OK</v>
      </c>
      <c r="BC897">
        <f t="shared" si="63"/>
        <v>2</v>
      </c>
      <c r="BE897" s="17"/>
    </row>
    <row r="898" spans="1:57" hidden="1">
      <c r="A898" s="17"/>
      <c r="B898" s="17" t="s">
        <v>68</v>
      </c>
      <c r="C898" s="17" t="s">
        <v>832</v>
      </c>
      <c r="D898" s="17" t="s">
        <v>797</v>
      </c>
      <c r="E898" s="17" t="s">
        <v>10</v>
      </c>
      <c r="F898" s="17" t="s">
        <v>186</v>
      </c>
      <c r="G898">
        <v>5911</v>
      </c>
      <c r="H898">
        <v>39</v>
      </c>
      <c r="I898" s="19">
        <v>31902000</v>
      </c>
      <c r="J898" s="15">
        <v>818000</v>
      </c>
      <c r="K898" s="17"/>
      <c r="L898" s="17">
        <v>39</v>
      </c>
      <c r="M898" s="17" t="s">
        <v>151</v>
      </c>
      <c r="N898" s="17" t="s">
        <v>157</v>
      </c>
      <c r="O898" s="17" t="s">
        <v>130</v>
      </c>
      <c r="P898" s="17" t="s">
        <v>845</v>
      </c>
      <c r="Q898" s="17" t="s">
        <v>66</v>
      </c>
      <c r="R898" s="17" t="s">
        <v>132</v>
      </c>
      <c r="S898" s="17">
        <v>1</v>
      </c>
      <c r="T898">
        <v>591101</v>
      </c>
      <c r="U898" t="str">
        <f>IFERROR(VLOOKUP(B898,Listas!$A$21:$B$36,2,FALSE),"")</f>
        <v>09</v>
      </c>
      <c r="V898" s="17">
        <v>5</v>
      </c>
      <c r="W898" t="str">
        <f t="shared" si="65"/>
        <v>09-591101-5-22</v>
      </c>
      <c r="X898" s="17"/>
      <c r="Y898" s="20">
        <v>44635</v>
      </c>
      <c r="Z898" s="21">
        <v>21</v>
      </c>
      <c r="AA898" s="14">
        <v>44656</v>
      </c>
      <c r="AB898" s="20">
        <v>44628</v>
      </c>
      <c r="AC898" s="21">
        <v>29</v>
      </c>
      <c r="AD898" s="14">
        <v>44657</v>
      </c>
      <c r="AE898" s="20">
        <v>44659</v>
      </c>
      <c r="AF898" s="21">
        <v>31</v>
      </c>
      <c r="AG898" s="14">
        <v>44690</v>
      </c>
      <c r="AH898" s="20">
        <v>44697</v>
      </c>
      <c r="AI898" s="21">
        <v>21</v>
      </c>
      <c r="AJ898" s="14">
        <v>44718</v>
      </c>
      <c r="AK898" s="21">
        <v>8</v>
      </c>
      <c r="AL898" s="14">
        <v>44970</v>
      </c>
      <c r="AM898" s="14">
        <v>45030</v>
      </c>
      <c r="AN898" s="19"/>
      <c r="AO898" s="19"/>
      <c r="AP898" s="19"/>
      <c r="AQ898" s="19"/>
      <c r="AR898" s="19"/>
      <c r="AS898" s="19">
        <v>3190200</v>
      </c>
      <c r="AT898" s="19"/>
      <c r="AU898" s="19"/>
      <c r="AV898" s="19">
        <v>28711800</v>
      </c>
      <c r="AW898" s="19"/>
      <c r="AX898" s="19"/>
      <c r="AY898" s="19"/>
      <c r="AZ898" s="15">
        <f t="shared" ref="AZ898:AZ961" si="66">IF((SUM(AN898:AY898)=0),"---",(SUM(AN898:AY898)))</f>
        <v>31902000</v>
      </c>
      <c r="BA898" s="15">
        <f t="shared" ref="BA898:BA961" si="67">I898</f>
        <v>31902000</v>
      </c>
      <c r="BB898" t="str">
        <f t="shared" ref="BB898:BB961" si="68">IF(OR(BA898="---",AZ898="---"),"---",IF(BA898-AZ898=0,"OK","REVISAR"))</f>
        <v>OK</v>
      </c>
      <c r="BC898">
        <f t="shared" ref="BC898:BC961" si="69">COUNT(AN898:AY898)</f>
        <v>2</v>
      </c>
      <c r="BE898" s="17"/>
    </row>
    <row r="899" spans="1:57" hidden="1">
      <c r="A899" s="17"/>
      <c r="B899" s="17" t="s">
        <v>68</v>
      </c>
      <c r="C899" s="17" t="s">
        <v>798</v>
      </c>
      <c r="D899" s="17" t="s">
        <v>795</v>
      </c>
      <c r="E899" s="17" t="s">
        <v>10</v>
      </c>
      <c r="F899" s="17" t="s">
        <v>186</v>
      </c>
      <c r="G899">
        <v>5911</v>
      </c>
      <c r="H899">
        <v>19</v>
      </c>
      <c r="I899" s="19">
        <v>15542000</v>
      </c>
      <c r="J899" s="15">
        <v>818000</v>
      </c>
      <c r="K899" s="17"/>
      <c r="L899" s="17">
        <v>19</v>
      </c>
      <c r="M899" s="17" t="s">
        <v>151</v>
      </c>
      <c r="N899" s="17" t="s">
        <v>157</v>
      </c>
      <c r="O899" s="17" t="s">
        <v>130</v>
      </c>
      <c r="P899" s="17" t="s">
        <v>845</v>
      </c>
      <c r="Q899" s="17" t="s">
        <v>66</v>
      </c>
      <c r="R899" s="17" t="s">
        <v>132</v>
      </c>
      <c r="S899" s="17">
        <v>1</v>
      </c>
      <c r="T899">
        <v>591101</v>
      </c>
      <c r="U899" t="str">
        <f>IFERROR(VLOOKUP(B899,Listas!$A$21:$B$36,2,FALSE),"")</f>
        <v>09</v>
      </c>
      <c r="V899" s="17">
        <v>4</v>
      </c>
      <c r="W899" t="str">
        <f t="shared" si="65"/>
        <v>09-591101-4-22</v>
      </c>
      <c r="X899" s="17"/>
      <c r="Y899" s="20">
        <v>44635</v>
      </c>
      <c r="Z899" s="21">
        <v>21</v>
      </c>
      <c r="AA899" s="14">
        <v>44656</v>
      </c>
      <c r="AB899" s="20">
        <v>44628</v>
      </c>
      <c r="AC899" s="21">
        <v>29</v>
      </c>
      <c r="AD899" s="14">
        <v>44657</v>
      </c>
      <c r="AE899" s="20">
        <v>44659</v>
      </c>
      <c r="AF899" s="21">
        <v>31</v>
      </c>
      <c r="AG899" s="14">
        <v>44690</v>
      </c>
      <c r="AH899" s="20">
        <v>44697</v>
      </c>
      <c r="AI899" s="21">
        <v>21</v>
      </c>
      <c r="AJ899" s="14">
        <v>44718</v>
      </c>
      <c r="AK899" s="21">
        <v>8</v>
      </c>
      <c r="AL899" s="14">
        <v>44970</v>
      </c>
      <c r="AM899" s="14">
        <v>45030</v>
      </c>
      <c r="AN899" s="19"/>
      <c r="AO899" s="19"/>
      <c r="AP899" s="19"/>
      <c r="AQ899" s="19"/>
      <c r="AR899" s="19"/>
      <c r="AS899" s="19">
        <v>1554200</v>
      </c>
      <c r="AT899" s="19"/>
      <c r="AU899" s="19"/>
      <c r="AV899" s="19">
        <v>13987800</v>
      </c>
      <c r="AW899" s="19"/>
      <c r="AX899" s="19"/>
      <c r="AY899" s="19"/>
      <c r="AZ899" s="15">
        <f t="shared" si="66"/>
        <v>15542000</v>
      </c>
      <c r="BA899" s="15">
        <f t="shared" si="67"/>
        <v>15542000</v>
      </c>
      <c r="BB899" t="str">
        <f t="shared" si="68"/>
        <v>OK</v>
      </c>
      <c r="BC899">
        <f t="shared" si="69"/>
        <v>2</v>
      </c>
      <c r="BE899" s="17"/>
    </row>
    <row r="900" spans="1:57" hidden="1">
      <c r="A900" s="17"/>
      <c r="B900" s="17" t="s">
        <v>68</v>
      </c>
      <c r="C900" s="17" t="s">
        <v>833</v>
      </c>
      <c r="D900" s="17" t="s">
        <v>816</v>
      </c>
      <c r="E900" s="17" t="s">
        <v>10</v>
      </c>
      <c r="F900" s="17" t="s">
        <v>186</v>
      </c>
      <c r="G900">
        <v>5911</v>
      </c>
      <c r="H900">
        <v>41</v>
      </c>
      <c r="I900" s="19">
        <v>33538000</v>
      </c>
      <c r="J900" s="15">
        <v>818000</v>
      </c>
      <c r="K900" s="17"/>
      <c r="L900" s="17">
        <v>41</v>
      </c>
      <c r="M900" s="17" t="s">
        <v>151</v>
      </c>
      <c r="N900" s="17" t="s">
        <v>157</v>
      </c>
      <c r="O900" s="17" t="s">
        <v>130</v>
      </c>
      <c r="P900" s="17" t="s">
        <v>845</v>
      </c>
      <c r="Q900" s="17" t="s">
        <v>66</v>
      </c>
      <c r="R900" s="17" t="s">
        <v>132</v>
      </c>
      <c r="S900" s="17">
        <v>1</v>
      </c>
      <c r="T900">
        <v>591101</v>
      </c>
      <c r="U900" t="str">
        <f>IFERROR(VLOOKUP(B900,Listas!$A$21:$B$36,2,FALSE),"")</f>
        <v>09</v>
      </c>
      <c r="V900" s="17">
        <v>7</v>
      </c>
      <c r="W900" t="str">
        <f t="shared" si="65"/>
        <v>09-591101-7-22</v>
      </c>
      <c r="X900" s="17"/>
      <c r="Y900" s="20">
        <v>44635</v>
      </c>
      <c r="Z900" s="21">
        <v>21</v>
      </c>
      <c r="AA900" s="14">
        <v>44656</v>
      </c>
      <c r="AB900" s="20">
        <v>44628</v>
      </c>
      <c r="AC900" s="21">
        <v>29</v>
      </c>
      <c r="AD900" s="14">
        <v>44657</v>
      </c>
      <c r="AE900" s="20">
        <v>44659</v>
      </c>
      <c r="AF900" s="21">
        <v>31</v>
      </c>
      <c r="AG900" s="14">
        <v>44690</v>
      </c>
      <c r="AH900" s="20">
        <v>44697</v>
      </c>
      <c r="AI900" s="21">
        <v>21</v>
      </c>
      <c r="AJ900" s="14">
        <v>44718</v>
      </c>
      <c r="AK900" s="21">
        <v>8</v>
      </c>
      <c r="AL900" s="14">
        <v>44970</v>
      </c>
      <c r="AM900" s="14">
        <v>45030</v>
      </c>
      <c r="AN900" s="19"/>
      <c r="AO900" s="19"/>
      <c r="AP900" s="19"/>
      <c r="AQ900" s="19"/>
      <c r="AR900" s="19"/>
      <c r="AS900" s="19">
        <v>3353800</v>
      </c>
      <c r="AT900" s="19"/>
      <c r="AU900" s="19"/>
      <c r="AV900" s="19">
        <v>30184200</v>
      </c>
      <c r="AW900" s="19"/>
      <c r="AX900" s="19"/>
      <c r="AY900" s="19"/>
      <c r="AZ900" s="15">
        <f t="shared" si="66"/>
        <v>33538000</v>
      </c>
      <c r="BA900" s="15">
        <f t="shared" si="67"/>
        <v>33538000</v>
      </c>
      <c r="BB900" t="str">
        <f t="shared" si="68"/>
        <v>OK</v>
      </c>
      <c r="BC900">
        <f t="shared" si="69"/>
        <v>2</v>
      </c>
      <c r="BE900" s="17"/>
    </row>
    <row r="901" spans="1:57" hidden="1">
      <c r="A901" s="17"/>
      <c r="B901" s="17" t="s">
        <v>68</v>
      </c>
      <c r="C901" s="17" t="s">
        <v>834</v>
      </c>
      <c r="D901" s="17" t="s">
        <v>829</v>
      </c>
      <c r="E901" s="17" t="s">
        <v>10</v>
      </c>
      <c r="F901" s="17" t="s">
        <v>186</v>
      </c>
      <c r="G901">
        <v>5911</v>
      </c>
      <c r="H901">
        <v>220</v>
      </c>
      <c r="I901" s="19">
        <v>179960000</v>
      </c>
      <c r="J901" s="15">
        <v>818000</v>
      </c>
      <c r="K901" s="17"/>
      <c r="L901" s="17">
        <v>220</v>
      </c>
      <c r="M901" s="17" t="s">
        <v>151</v>
      </c>
      <c r="N901" s="17" t="s">
        <v>157</v>
      </c>
      <c r="O901" s="17" t="s">
        <v>130</v>
      </c>
      <c r="P901" s="17" t="s">
        <v>845</v>
      </c>
      <c r="Q901" s="17" t="s">
        <v>66</v>
      </c>
      <c r="R901" s="17" t="s">
        <v>132</v>
      </c>
      <c r="S901" s="17">
        <v>1</v>
      </c>
      <c r="T901">
        <v>591101</v>
      </c>
      <c r="U901" t="str">
        <f>IFERROR(VLOOKUP(B901,Listas!$A$21:$B$36,2,FALSE),"")</f>
        <v>09</v>
      </c>
      <c r="V901" s="17">
        <v>6</v>
      </c>
      <c r="W901" t="str">
        <f t="shared" si="65"/>
        <v>09-591101-6-22</v>
      </c>
      <c r="X901" s="17"/>
      <c r="Y901" s="20">
        <v>44635</v>
      </c>
      <c r="Z901" s="21">
        <v>21</v>
      </c>
      <c r="AA901" s="14">
        <v>44656</v>
      </c>
      <c r="AB901" s="20">
        <v>44628</v>
      </c>
      <c r="AC901" s="21">
        <v>29</v>
      </c>
      <c r="AD901" s="14">
        <v>44657</v>
      </c>
      <c r="AE901" s="20">
        <v>44659</v>
      </c>
      <c r="AF901" s="21">
        <v>31</v>
      </c>
      <c r="AG901" s="14">
        <v>44690</v>
      </c>
      <c r="AH901" s="20">
        <v>44697</v>
      </c>
      <c r="AI901" s="21">
        <v>21</v>
      </c>
      <c r="AJ901" s="14">
        <v>44718</v>
      </c>
      <c r="AK901" s="21">
        <v>8</v>
      </c>
      <c r="AL901" s="14">
        <v>44970</v>
      </c>
      <c r="AM901" s="14">
        <v>45030</v>
      </c>
      <c r="AN901" s="19"/>
      <c r="AO901" s="19"/>
      <c r="AP901" s="19"/>
      <c r="AQ901" s="19"/>
      <c r="AR901" s="19"/>
      <c r="AS901" s="19">
        <v>17996000</v>
      </c>
      <c r="AT901" s="19"/>
      <c r="AU901" s="19"/>
      <c r="AV901" s="19">
        <v>161964000</v>
      </c>
      <c r="AW901" s="19"/>
      <c r="AX901" s="19"/>
      <c r="AY901" s="19"/>
      <c r="AZ901" s="15">
        <f t="shared" si="66"/>
        <v>179960000</v>
      </c>
      <c r="BA901" s="15">
        <f t="shared" si="67"/>
        <v>179960000</v>
      </c>
      <c r="BB901" t="str">
        <f t="shared" si="68"/>
        <v>OK</v>
      </c>
      <c r="BC901">
        <f t="shared" si="69"/>
        <v>2</v>
      </c>
      <c r="BE901" s="17"/>
    </row>
    <row r="902" spans="1:57" hidden="1">
      <c r="A902" s="17"/>
      <c r="B902" s="17" t="s">
        <v>68</v>
      </c>
      <c r="C902" s="17" t="s">
        <v>835</v>
      </c>
      <c r="D902" s="17" t="s">
        <v>816</v>
      </c>
      <c r="E902" s="17" t="s">
        <v>10</v>
      </c>
      <c r="F902" s="17" t="s">
        <v>186</v>
      </c>
      <c r="G902">
        <v>5911</v>
      </c>
      <c r="H902">
        <v>67</v>
      </c>
      <c r="I902" s="19">
        <v>54806000</v>
      </c>
      <c r="J902" s="15">
        <v>818000</v>
      </c>
      <c r="K902" s="17"/>
      <c r="L902" s="17">
        <v>67</v>
      </c>
      <c r="M902" s="17" t="s">
        <v>151</v>
      </c>
      <c r="N902" s="17" t="s">
        <v>157</v>
      </c>
      <c r="O902" s="17" t="s">
        <v>130</v>
      </c>
      <c r="P902" s="17" t="s">
        <v>845</v>
      </c>
      <c r="Q902" s="17" t="s">
        <v>66</v>
      </c>
      <c r="R902" s="17" t="s">
        <v>132</v>
      </c>
      <c r="S902" s="17">
        <v>1</v>
      </c>
      <c r="T902">
        <v>591101</v>
      </c>
      <c r="U902" t="str">
        <f>IFERROR(VLOOKUP(B902,Listas!$A$21:$B$36,2,FALSE),"")</f>
        <v>09</v>
      </c>
      <c r="V902" s="17">
        <v>7</v>
      </c>
      <c r="W902" t="str">
        <f t="shared" si="65"/>
        <v>09-591101-7-22</v>
      </c>
      <c r="X902" s="17"/>
      <c r="Y902" s="20">
        <v>44635</v>
      </c>
      <c r="Z902" s="21">
        <v>21</v>
      </c>
      <c r="AA902" s="14">
        <v>44656</v>
      </c>
      <c r="AB902" s="20">
        <v>44628</v>
      </c>
      <c r="AC902" s="21">
        <v>29</v>
      </c>
      <c r="AD902" s="14">
        <v>44657</v>
      </c>
      <c r="AE902" s="20">
        <v>44659</v>
      </c>
      <c r="AF902" s="21">
        <v>31</v>
      </c>
      <c r="AG902" s="14">
        <v>44690</v>
      </c>
      <c r="AH902" s="20">
        <v>44697</v>
      </c>
      <c r="AI902" s="21">
        <v>21</v>
      </c>
      <c r="AJ902" s="14">
        <v>44718</v>
      </c>
      <c r="AK902" s="21">
        <v>8</v>
      </c>
      <c r="AL902" s="14">
        <v>44970</v>
      </c>
      <c r="AM902" s="14">
        <v>45030</v>
      </c>
      <c r="AN902" s="19"/>
      <c r="AO902" s="19"/>
      <c r="AP902" s="19"/>
      <c r="AQ902" s="19"/>
      <c r="AR902" s="19"/>
      <c r="AS902" s="19">
        <v>5480600</v>
      </c>
      <c r="AT902" s="19"/>
      <c r="AU902" s="19"/>
      <c r="AV902" s="19">
        <v>49325400</v>
      </c>
      <c r="AW902" s="19"/>
      <c r="AX902" s="19"/>
      <c r="AY902" s="19"/>
      <c r="AZ902" s="15">
        <f t="shared" si="66"/>
        <v>54806000</v>
      </c>
      <c r="BA902" s="15">
        <f t="shared" si="67"/>
        <v>54806000</v>
      </c>
      <c r="BB902" t="str">
        <f t="shared" si="68"/>
        <v>OK</v>
      </c>
      <c r="BC902">
        <f t="shared" si="69"/>
        <v>2</v>
      </c>
      <c r="BE902" s="17"/>
    </row>
    <row r="903" spans="1:57" hidden="1">
      <c r="A903" s="17"/>
      <c r="B903" s="17" t="s">
        <v>68</v>
      </c>
      <c r="C903" s="17" t="s">
        <v>836</v>
      </c>
      <c r="D903" s="17" t="s">
        <v>816</v>
      </c>
      <c r="E903" s="17" t="s">
        <v>10</v>
      </c>
      <c r="F903" s="17" t="s">
        <v>186</v>
      </c>
      <c r="G903">
        <v>5911</v>
      </c>
      <c r="H903">
        <v>41</v>
      </c>
      <c r="I903" s="19">
        <v>33538000</v>
      </c>
      <c r="J903" s="15">
        <v>818000</v>
      </c>
      <c r="K903" s="17"/>
      <c r="L903" s="17">
        <v>41</v>
      </c>
      <c r="M903" s="17" t="s">
        <v>151</v>
      </c>
      <c r="N903" s="17" t="s">
        <v>157</v>
      </c>
      <c r="O903" s="17" t="s">
        <v>130</v>
      </c>
      <c r="P903" s="17" t="s">
        <v>845</v>
      </c>
      <c r="Q903" s="17" t="s">
        <v>66</v>
      </c>
      <c r="R903" s="17" t="s">
        <v>132</v>
      </c>
      <c r="S903" s="17">
        <v>1</v>
      </c>
      <c r="T903">
        <v>591101</v>
      </c>
      <c r="U903" t="str">
        <f>IFERROR(VLOOKUP(B903,Listas!$A$21:$B$36,2,FALSE),"")</f>
        <v>09</v>
      </c>
      <c r="V903" s="17">
        <v>7</v>
      </c>
      <c r="W903" t="str">
        <f t="shared" si="65"/>
        <v>09-591101-7-22</v>
      </c>
      <c r="X903" s="17"/>
      <c r="Y903" s="20">
        <v>44635</v>
      </c>
      <c r="Z903" s="21">
        <v>21</v>
      </c>
      <c r="AA903" s="14">
        <v>44656</v>
      </c>
      <c r="AB903" s="20">
        <v>44628</v>
      </c>
      <c r="AC903" s="21">
        <v>29</v>
      </c>
      <c r="AD903" s="14">
        <v>44657</v>
      </c>
      <c r="AE903" s="20">
        <v>44659</v>
      </c>
      <c r="AF903" s="21">
        <v>31</v>
      </c>
      <c r="AG903" s="14">
        <v>44690</v>
      </c>
      <c r="AH903" s="20">
        <v>44697</v>
      </c>
      <c r="AI903" s="21">
        <v>21</v>
      </c>
      <c r="AJ903" s="14">
        <v>44718</v>
      </c>
      <c r="AK903" s="21">
        <v>8</v>
      </c>
      <c r="AL903" s="14">
        <v>44970</v>
      </c>
      <c r="AM903" s="14">
        <v>45030</v>
      </c>
      <c r="AN903" s="19"/>
      <c r="AO903" s="19"/>
      <c r="AP903" s="19"/>
      <c r="AQ903" s="19"/>
      <c r="AR903" s="19"/>
      <c r="AS903" s="19">
        <v>3353800</v>
      </c>
      <c r="AT903" s="19"/>
      <c r="AU903" s="19"/>
      <c r="AV903" s="19">
        <v>30184200</v>
      </c>
      <c r="AW903" s="19"/>
      <c r="AX903" s="19"/>
      <c r="AY903" s="19"/>
      <c r="AZ903" s="15">
        <f t="shared" si="66"/>
        <v>33538000</v>
      </c>
      <c r="BA903" s="15">
        <f t="shared" si="67"/>
        <v>33538000</v>
      </c>
      <c r="BB903" t="str">
        <f t="shared" si="68"/>
        <v>OK</v>
      </c>
      <c r="BC903">
        <f t="shared" si="69"/>
        <v>2</v>
      </c>
      <c r="BE903" s="17"/>
    </row>
    <row r="904" spans="1:57" hidden="1">
      <c r="A904" s="17"/>
      <c r="B904" s="17" t="s">
        <v>68</v>
      </c>
      <c r="C904" s="17" t="s">
        <v>837</v>
      </c>
      <c r="D904" s="17" t="s">
        <v>797</v>
      </c>
      <c r="E904" s="17" t="s">
        <v>10</v>
      </c>
      <c r="F904" s="17" t="s">
        <v>186</v>
      </c>
      <c r="G904">
        <v>5911</v>
      </c>
      <c r="H904">
        <v>62</v>
      </c>
      <c r="I904" s="19">
        <v>50716000</v>
      </c>
      <c r="J904" s="15">
        <v>818000</v>
      </c>
      <c r="K904" s="17"/>
      <c r="L904" s="17">
        <v>62</v>
      </c>
      <c r="M904" s="17" t="s">
        <v>151</v>
      </c>
      <c r="N904" s="17" t="s">
        <v>157</v>
      </c>
      <c r="O904" s="17" t="s">
        <v>130</v>
      </c>
      <c r="P904" s="17" t="s">
        <v>845</v>
      </c>
      <c r="Q904" s="17" t="s">
        <v>66</v>
      </c>
      <c r="R904" s="17" t="s">
        <v>132</v>
      </c>
      <c r="S904" s="17">
        <v>1</v>
      </c>
      <c r="T904">
        <v>591101</v>
      </c>
      <c r="U904" t="str">
        <f>IFERROR(VLOOKUP(B904,Listas!$A$21:$B$36,2,FALSE),"")</f>
        <v>09</v>
      </c>
      <c r="V904" s="17">
        <v>5</v>
      </c>
      <c r="W904" t="str">
        <f t="shared" si="65"/>
        <v>09-591101-5-22</v>
      </c>
      <c r="X904" s="17"/>
      <c r="Y904" s="20">
        <v>44635</v>
      </c>
      <c r="Z904" s="21">
        <v>21</v>
      </c>
      <c r="AA904" s="14">
        <v>44656</v>
      </c>
      <c r="AB904" s="20">
        <v>44628</v>
      </c>
      <c r="AC904" s="21">
        <v>29</v>
      </c>
      <c r="AD904" s="14">
        <v>44657</v>
      </c>
      <c r="AE904" s="20">
        <v>44659</v>
      </c>
      <c r="AF904" s="21">
        <v>31</v>
      </c>
      <c r="AG904" s="14">
        <v>44690</v>
      </c>
      <c r="AH904" s="20">
        <v>44697</v>
      </c>
      <c r="AI904" s="21">
        <v>21</v>
      </c>
      <c r="AJ904" s="14">
        <v>44718</v>
      </c>
      <c r="AK904" s="21">
        <v>8</v>
      </c>
      <c r="AL904" s="14">
        <v>44970</v>
      </c>
      <c r="AM904" s="14">
        <v>45030</v>
      </c>
      <c r="AN904" s="19"/>
      <c r="AO904" s="19"/>
      <c r="AP904" s="19"/>
      <c r="AQ904" s="19"/>
      <c r="AR904" s="19"/>
      <c r="AS904" s="19">
        <v>5071600</v>
      </c>
      <c r="AT904" s="19"/>
      <c r="AU904" s="19"/>
      <c r="AV904" s="19">
        <v>45644400</v>
      </c>
      <c r="AW904" s="19"/>
      <c r="AX904" s="19"/>
      <c r="AY904" s="19"/>
      <c r="AZ904" s="15">
        <f t="shared" si="66"/>
        <v>50716000</v>
      </c>
      <c r="BA904" s="15">
        <f t="shared" si="67"/>
        <v>50716000</v>
      </c>
      <c r="BB904" t="str">
        <f t="shared" si="68"/>
        <v>OK</v>
      </c>
      <c r="BC904">
        <f t="shared" si="69"/>
        <v>2</v>
      </c>
      <c r="BE904" s="17"/>
    </row>
    <row r="905" spans="1:57" hidden="1">
      <c r="A905" s="17"/>
      <c r="B905" s="17" t="s">
        <v>68</v>
      </c>
      <c r="C905" s="17" t="s">
        <v>799</v>
      </c>
      <c r="D905" s="17" t="s">
        <v>800</v>
      </c>
      <c r="E905" s="17" t="s">
        <v>10</v>
      </c>
      <c r="F905" s="17" t="s">
        <v>186</v>
      </c>
      <c r="G905">
        <v>5911</v>
      </c>
      <c r="H905">
        <v>54</v>
      </c>
      <c r="I905" s="19">
        <v>44172000</v>
      </c>
      <c r="J905" s="15">
        <v>818000</v>
      </c>
      <c r="K905" s="17"/>
      <c r="L905" s="17">
        <v>54</v>
      </c>
      <c r="M905" s="17" t="s">
        <v>151</v>
      </c>
      <c r="N905" s="17" t="s">
        <v>157</v>
      </c>
      <c r="O905" s="17" t="s">
        <v>130</v>
      </c>
      <c r="P905" s="17" t="s">
        <v>845</v>
      </c>
      <c r="Q905" s="17" t="s">
        <v>66</v>
      </c>
      <c r="R905" s="17" t="s">
        <v>132</v>
      </c>
      <c r="S905" s="17">
        <v>1</v>
      </c>
      <c r="T905">
        <v>591101</v>
      </c>
      <c r="U905" t="str">
        <f>IFERROR(VLOOKUP(B905,Listas!$A$21:$B$36,2,FALSE),"")</f>
        <v>09</v>
      </c>
      <c r="V905" s="17">
        <v>8</v>
      </c>
      <c r="W905" t="str">
        <f t="shared" si="65"/>
        <v>09-591101-8-22</v>
      </c>
      <c r="X905" s="17"/>
      <c r="Y905" s="20">
        <v>44635</v>
      </c>
      <c r="Z905" s="21">
        <v>21</v>
      </c>
      <c r="AA905" s="14">
        <v>44656</v>
      </c>
      <c r="AB905" s="20">
        <v>44628</v>
      </c>
      <c r="AC905" s="21">
        <v>29</v>
      </c>
      <c r="AD905" s="14">
        <v>44657</v>
      </c>
      <c r="AE905" s="20">
        <v>44659</v>
      </c>
      <c r="AF905" s="21">
        <v>31</v>
      </c>
      <c r="AG905" s="14">
        <v>44690</v>
      </c>
      <c r="AH905" s="20">
        <v>44697</v>
      </c>
      <c r="AI905" s="21">
        <v>21</v>
      </c>
      <c r="AJ905" s="14">
        <v>44718</v>
      </c>
      <c r="AK905" s="21">
        <v>8</v>
      </c>
      <c r="AL905" s="14">
        <v>44970</v>
      </c>
      <c r="AM905" s="14">
        <v>45030</v>
      </c>
      <c r="AN905" s="19"/>
      <c r="AO905" s="19"/>
      <c r="AP905" s="19"/>
      <c r="AQ905" s="19"/>
      <c r="AR905" s="19"/>
      <c r="AS905" s="19">
        <v>4417200</v>
      </c>
      <c r="AT905" s="19"/>
      <c r="AU905" s="19"/>
      <c r="AV905" s="19">
        <v>39754800</v>
      </c>
      <c r="AW905" s="19"/>
      <c r="AX905" s="19"/>
      <c r="AY905" s="19"/>
      <c r="AZ905" s="15">
        <f t="shared" si="66"/>
        <v>44172000</v>
      </c>
      <c r="BA905" s="15">
        <f t="shared" si="67"/>
        <v>44172000</v>
      </c>
      <c r="BB905" t="str">
        <f t="shared" si="68"/>
        <v>OK</v>
      </c>
      <c r="BC905">
        <f t="shared" si="69"/>
        <v>2</v>
      </c>
      <c r="BE905" s="17"/>
    </row>
    <row r="906" spans="1:57" hidden="1">
      <c r="A906" s="17"/>
      <c r="B906" s="17" t="s">
        <v>68</v>
      </c>
      <c r="C906" s="17" t="s">
        <v>838</v>
      </c>
      <c r="D906" s="17" t="s">
        <v>819</v>
      </c>
      <c r="E906" s="17" t="s">
        <v>10</v>
      </c>
      <c r="F906" s="17" t="s">
        <v>186</v>
      </c>
      <c r="G906">
        <v>5911</v>
      </c>
      <c r="H906">
        <v>86</v>
      </c>
      <c r="I906" s="19">
        <v>70348000</v>
      </c>
      <c r="J906" s="15">
        <v>818000</v>
      </c>
      <c r="K906" s="17"/>
      <c r="L906" s="17">
        <v>86</v>
      </c>
      <c r="M906" s="17" t="s">
        <v>151</v>
      </c>
      <c r="N906" s="17" t="s">
        <v>157</v>
      </c>
      <c r="O906" s="17" t="s">
        <v>130</v>
      </c>
      <c r="P906" s="17" t="s">
        <v>845</v>
      </c>
      <c r="Q906" s="17" t="s">
        <v>66</v>
      </c>
      <c r="R906" s="17" t="s">
        <v>132</v>
      </c>
      <c r="S906" s="17">
        <v>1</v>
      </c>
      <c r="T906">
        <v>591101</v>
      </c>
      <c r="U906" t="str">
        <f>IFERROR(VLOOKUP(B906,Listas!$A$21:$B$36,2,FALSE),"")</f>
        <v>09</v>
      </c>
      <c r="V906" s="17">
        <v>1</v>
      </c>
      <c r="W906" t="str">
        <f t="shared" si="65"/>
        <v>09-591101-1-22</v>
      </c>
      <c r="X906" s="17"/>
      <c r="Y906" s="20">
        <v>44635</v>
      </c>
      <c r="Z906" s="21">
        <v>21</v>
      </c>
      <c r="AA906" s="14">
        <v>44656</v>
      </c>
      <c r="AB906" s="20">
        <v>44628</v>
      </c>
      <c r="AC906" s="21">
        <v>29</v>
      </c>
      <c r="AD906" s="14">
        <v>44657</v>
      </c>
      <c r="AE906" s="20">
        <v>44659</v>
      </c>
      <c r="AF906" s="21">
        <v>31</v>
      </c>
      <c r="AG906" s="14">
        <v>44690</v>
      </c>
      <c r="AH906" s="20">
        <v>44697</v>
      </c>
      <c r="AI906" s="21">
        <v>21</v>
      </c>
      <c r="AJ906" s="14">
        <v>44718</v>
      </c>
      <c r="AK906" s="21">
        <v>8</v>
      </c>
      <c r="AL906" s="14">
        <v>44970</v>
      </c>
      <c r="AM906" s="14">
        <v>45030</v>
      </c>
      <c r="AN906" s="19"/>
      <c r="AO906" s="19"/>
      <c r="AP906" s="19"/>
      <c r="AQ906" s="19"/>
      <c r="AR906" s="19"/>
      <c r="AS906" s="19">
        <v>7034800</v>
      </c>
      <c r="AT906" s="19"/>
      <c r="AU906" s="19"/>
      <c r="AV906" s="19">
        <v>63313200</v>
      </c>
      <c r="AW906" s="19"/>
      <c r="AX906" s="19"/>
      <c r="AY906" s="19"/>
      <c r="AZ906" s="15">
        <f t="shared" si="66"/>
        <v>70348000</v>
      </c>
      <c r="BA906" s="15">
        <f t="shared" si="67"/>
        <v>70348000</v>
      </c>
      <c r="BB906" t="str">
        <f t="shared" si="68"/>
        <v>OK</v>
      </c>
      <c r="BC906">
        <f t="shared" si="69"/>
        <v>2</v>
      </c>
      <c r="BE906" s="17"/>
    </row>
    <row r="907" spans="1:57" hidden="1">
      <c r="A907" s="17"/>
      <c r="B907" s="17" t="s">
        <v>68</v>
      </c>
      <c r="C907" s="17" t="s">
        <v>839</v>
      </c>
      <c r="D907" s="17" t="s">
        <v>822</v>
      </c>
      <c r="E907" s="17" t="s">
        <v>10</v>
      </c>
      <c r="F907" s="17" t="s">
        <v>186</v>
      </c>
      <c r="G907">
        <v>5911</v>
      </c>
      <c r="H907">
        <v>147</v>
      </c>
      <c r="I907" s="19">
        <v>120246000</v>
      </c>
      <c r="J907" s="15">
        <v>818000</v>
      </c>
      <c r="K907" s="17"/>
      <c r="L907" s="17">
        <v>147</v>
      </c>
      <c r="M907" s="17" t="s">
        <v>151</v>
      </c>
      <c r="N907" s="17" t="s">
        <v>157</v>
      </c>
      <c r="O907" s="17" t="s">
        <v>130</v>
      </c>
      <c r="P907" s="17" t="s">
        <v>845</v>
      </c>
      <c r="Q907" s="17" t="s">
        <v>66</v>
      </c>
      <c r="R907" s="17" t="s">
        <v>132</v>
      </c>
      <c r="S907" s="17">
        <v>1</v>
      </c>
      <c r="T907">
        <v>591101</v>
      </c>
      <c r="U907" t="str">
        <f>IFERROR(VLOOKUP(B907,Listas!$A$21:$B$36,2,FALSE),"")</f>
        <v>09</v>
      </c>
      <c r="V907" s="17">
        <v>2</v>
      </c>
      <c r="W907" t="str">
        <f t="shared" ref="W907" si="70">CONCATENATE(U907,"-",T907,"-",V907,"-22")</f>
        <v>09-591101-2-22</v>
      </c>
      <c r="X907" s="17"/>
      <c r="Y907" s="20">
        <v>44635</v>
      </c>
      <c r="Z907" s="21">
        <v>21</v>
      </c>
      <c r="AA907" s="14">
        <v>44656</v>
      </c>
      <c r="AB907" s="20">
        <v>44628</v>
      </c>
      <c r="AC907" s="21">
        <v>29</v>
      </c>
      <c r="AD907" s="14">
        <v>44657</v>
      </c>
      <c r="AE907" s="20">
        <v>44659</v>
      </c>
      <c r="AF907" s="21">
        <v>31</v>
      </c>
      <c r="AG907" s="14">
        <v>44690</v>
      </c>
      <c r="AH907" s="20">
        <v>44697</v>
      </c>
      <c r="AI907" s="21">
        <v>21</v>
      </c>
      <c r="AJ907" s="14">
        <v>44718</v>
      </c>
      <c r="AK907" s="21">
        <v>8</v>
      </c>
      <c r="AL907" s="14">
        <v>44970</v>
      </c>
      <c r="AM907" s="14">
        <v>45030</v>
      </c>
      <c r="AN907" s="19"/>
      <c r="AO907" s="19"/>
      <c r="AP907" s="19"/>
      <c r="AQ907" s="19"/>
      <c r="AR907" s="19"/>
      <c r="AS907" s="19">
        <v>12024600</v>
      </c>
      <c r="AT907" s="19"/>
      <c r="AU907" s="19"/>
      <c r="AV907" s="19">
        <v>108221400</v>
      </c>
      <c r="AW907" s="19"/>
      <c r="AX907" s="19"/>
      <c r="AY907" s="19"/>
      <c r="AZ907" s="15">
        <f t="shared" si="66"/>
        <v>120246000</v>
      </c>
      <c r="BA907" s="15">
        <f t="shared" si="67"/>
        <v>120246000</v>
      </c>
      <c r="BB907" t="str">
        <f t="shared" si="68"/>
        <v>OK</v>
      </c>
      <c r="BC907">
        <f t="shared" si="69"/>
        <v>2</v>
      </c>
      <c r="BE907" s="17"/>
    </row>
    <row r="908" spans="1:57" hidden="1">
      <c r="B908" t="s">
        <v>69</v>
      </c>
      <c r="C908" t="s">
        <v>846</v>
      </c>
      <c r="D908" t="s">
        <v>846</v>
      </c>
      <c r="E908" t="s">
        <v>5</v>
      </c>
      <c r="F908" t="s">
        <v>137</v>
      </c>
      <c r="G908">
        <v>3881</v>
      </c>
      <c r="H908">
        <v>14</v>
      </c>
      <c r="I908">
        <v>8404578</v>
      </c>
      <c r="J908">
        <v>600327</v>
      </c>
      <c r="K908">
        <v>57</v>
      </c>
      <c r="M908" t="s">
        <v>128</v>
      </c>
      <c r="N908" t="s">
        <v>129</v>
      </c>
      <c r="O908" t="s">
        <v>130</v>
      </c>
      <c r="P908" t="s">
        <v>847</v>
      </c>
      <c r="Q908" t="s">
        <v>64</v>
      </c>
      <c r="R908" t="s">
        <v>132</v>
      </c>
      <c r="T908" t="s">
        <v>848</v>
      </c>
      <c r="V908" t="s">
        <v>253</v>
      </c>
      <c r="W908" s="17" t="s">
        <v>849</v>
      </c>
      <c r="AB908" s="14">
        <v>44652</v>
      </c>
      <c r="AC908">
        <v>20</v>
      </c>
      <c r="AD908" s="14">
        <v>44672</v>
      </c>
      <c r="AE908" s="14">
        <v>44673</v>
      </c>
      <c r="AF908">
        <v>10</v>
      </c>
      <c r="AG908" s="14">
        <v>44683</v>
      </c>
      <c r="AH908" s="14">
        <v>44687</v>
      </c>
      <c r="AI908">
        <v>15</v>
      </c>
      <c r="AJ908" s="14">
        <v>44702</v>
      </c>
      <c r="AK908" s="16">
        <v>10</v>
      </c>
      <c r="AL908" s="14">
        <v>45006</v>
      </c>
      <c r="AM908" s="14">
        <v>45066</v>
      </c>
      <c r="AQ908" s="45"/>
      <c r="AS908" s="45">
        <v>420229</v>
      </c>
      <c r="AT908">
        <v>7984349</v>
      </c>
      <c r="AZ908" s="15">
        <f t="shared" si="66"/>
        <v>8404578</v>
      </c>
      <c r="BA908" s="15">
        <f t="shared" si="67"/>
        <v>8404578</v>
      </c>
      <c r="BB908" t="str">
        <f t="shared" si="68"/>
        <v>OK</v>
      </c>
      <c r="BC908">
        <f t="shared" si="69"/>
        <v>2</v>
      </c>
    </row>
    <row r="909" spans="1:57" hidden="1">
      <c r="B909" t="s">
        <v>69</v>
      </c>
      <c r="C909" t="s">
        <v>850</v>
      </c>
      <c r="D909" t="s">
        <v>850</v>
      </c>
      <c r="E909" t="s">
        <v>5</v>
      </c>
      <c r="F909" t="s">
        <v>137</v>
      </c>
      <c r="G909">
        <v>3881</v>
      </c>
      <c r="H909">
        <v>155</v>
      </c>
      <c r="I909">
        <v>93050685</v>
      </c>
      <c r="J909">
        <v>600327</v>
      </c>
      <c r="K909">
        <v>155</v>
      </c>
      <c r="M909" t="s">
        <v>128</v>
      </c>
      <c r="N909" t="s">
        <v>129</v>
      </c>
      <c r="O909" t="s">
        <v>130</v>
      </c>
      <c r="P909" t="s">
        <v>851</v>
      </c>
      <c r="Q909" t="s">
        <v>64</v>
      </c>
      <c r="R909" t="s">
        <v>132</v>
      </c>
      <c r="T909" t="s">
        <v>848</v>
      </c>
      <c r="V909" t="s">
        <v>253</v>
      </c>
      <c r="W909" s="17" t="s">
        <v>849</v>
      </c>
      <c r="AB909" s="14">
        <v>44652</v>
      </c>
      <c r="AC909">
        <v>20</v>
      </c>
      <c r="AD909" s="14">
        <v>44672</v>
      </c>
      <c r="AE909" s="14">
        <v>44673</v>
      </c>
      <c r="AF909">
        <v>10</v>
      </c>
      <c r="AG909" s="14">
        <v>44683</v>
      </c>
      <c r="AH909" s="14">
        <v>44687</v>
      </c>
      <c r="AI909">
        <v>15</v>
      </c>
      <c r="AJ909" s="14">
        <v>44702</v>
      </c>
      <c r="AK909" s="16">
        <v>10</v>
      </c>
      <c r="AL909" s="14">
        <v>45006</v>
      </c>
      <c r="AM909" s="14">
        <v>45066</v>
      </c>
      <c r="AQ909" s="45"/>
      <c r="AS909" s="45">
        <v>4652534</v>
      </c>
      <c r="AU909">
        <v>88398151</v>
      </c>
      <c r="AZ909" s="15">
        <f t="shared" si="66"/>
        <v>93050685</v>
      </c>
      <c r="BA909" s="15">
        <f t="shared" si="67"/>
        <v>93050685</v>
      </c>
      <c r="BB909" t="str">
        <f t="shared" si="68"/>
        <v>OK</v>
      </c>
      <c r="BC909">
        <f t="shared" si="69"/>
        <v>2</v>
      </c>
    </row>
    <row r="910" spans="1:57" hidden="1">
      <c r="B910" t="s">
        <v>69</v>
      </c>
      <c r="C910" t="s">
        <v>852</v>
      </c>
      <c r="D910" t="s">
        <v>853</v>
      </c>
      <c r="E910" t="s">
        <v>140</v>
      </c>
      <c r="F910" s="17" t="s">
        <v>141</v>
      </c>
      <c r="G910">
        <v>3701</v>
      </c>
      <c r="H910">
        <v>1</v>
      </c>
      <c r="I910" s="15">
        <v>2088000</v>
      </c>
      <c r="J910" s="15">
        <v>2088000</v>
      </c>
      <c r="K910">
        <v>1</v>
      </c>
      <c r="M910" t="s">
        <v>128</v>
      </c>
      <c r="N910" t="s">
        <v>142</v>
      </c>
      <c r="O910" t="s">
        <v>130</v>
      </c>
      <c r="P910" t="s">
        <v>854</v>
      </c>
      <c r="Q910" t="s">
        <v>63</v>
      </c>
      <c r="R910" t="s">
        <v>132</v>
      </c>
      <c r="T910">
        <v>3701</v>
      </c>
      <c r="U910">
        <v>3</v>
      </c>
      <c r="V910" s="17">
        <v>3</v>
      </c>
      <c r="W910" t="s">
        <v>855</v>
      </c>
      <c r="Y910" s="14"/>
      <c r="AA910" s="14" t="s">
        <v>134</v>
      </c>
      <c r="AB910" s="14">
        <v>44685</v>
      </c>
      <c r="AC910">
        <v>20</v>
      </c>
      <c r="AD910" s="14">
        <v>44705</v>
      </c>
      <c r="AE910" s="14">
        <v>44715</v>
      </c>
      <c r="AF910">
        <v>10</v>
      </c>
      <c r="AG910" s="14">
        <v>44725</v>
      </c>
      <c r="AH910" s="14">
        <v>44732</v>
      </c>
      <c r="AI910">
        <v>20</v>
      </c>
      <c r="AJ910" s="14">
        <v>44752</v>
      </c>
      <c r="AK910" s="16">
        <v>6</v>
      </c>
      <c r="AL910" s="14">
        <v>44936</v>
      </c>
      <c r="AM910" s="14">
        <v>44996</v>
      </c>
      <c r="AN910" s="15"/>
      <c r="AO910" s="15"/>
      <c r="AP910" s="15"/>
      <c r="AQ910" s="15"/>
      <c r="AR910" s="15"/>
      <c r="AS910" s="15"/>
      <c r="AT910" s="15">
        <v>2088000</v>
      </c>
      <c r="AU910" s="15"/>
      <c r="AV910" s="15"/>
      <c r="AW910" s="15"/>
      <c r="AX910" s="15"/>
      <c r="AY910" s="15"/>
      <c r="AZ910" s="15">
        <f t="shared" si="66"/>
        <v>2088000</v>
      </c>
      <c r="BA910" s="15">
        <f t="shared" si="67"/>
        <v>2088000</v>
      </c>
      <c r="BB910" t="str">
        <f t="shared" si="68"/>
        <v>OK</v>
      </c>
      <c r="BC910">
        <f t="shared" si="69"/>
        <v>1</v>
      </c>
    </row>
    <row r="911" spans="1:57" hidden="1">
      <c r="B911" t="s">
        <v>69</v>
      </c>
      <c r="C911" t="s">
        <v>856</v>
      </c>
      <c r="D911" t="s">
        <v>856</v>
      </c>
      <c r="E911" t="s">
        <v>140</v>
      </c>
      <c r="F911" s="17" t="s">
        <v>141</v>
      </c>
      <c r="G911">
        <v>3701</v>
      </c>
      <c r="H911">
        <v>1</v>
      </c>
      <c r="I911" s="15">
        <v>2088000</v>
      </c>
      <c r="J911" s="15">
        <v>2088000</v>
      </c>
      <c r="K911">
        <v>1</v>
      </c>
      <c r="M911" t="s">
        <v>128</v>
      </c>
      <c r="N911" t="s">
        <v>142</v>
      </c>
      <c r="O911" t="s">
        <v>130</v>
      </c>
      <c r="P911" t="s">
        <v>857</v>
      </c>
      <c r="Q911" t="s">
        <v>63</v>
      </c>
      <c r="R911" t="s">
        <v>132</v>
      </c>
      <c r="T911">
        <v>3701</v>
      </c>
      <c r="U911">
        <v>3</v>
      </c>
      <c r="V911" s="17">
        <v>3</v>
      </c>
      <c r="W911" t="s">
        <v>855</v>
      </c>
      <c r="Y911" s="14"/>
      <c r="AA911" s="14" t="s">
        <v>134</v>
      </c>
      <c r="AB911" s="14">
        <v>44685</v>
      </c>
      <c r="AC911">
        <v>20</v>
      </c>
      <c r="AD911" s="14">
        <v>44705</v>
      </c>
      <c r="AE911" s="14">
        <v>44715</v>
      </c>
      <c r="AF911">
        <v>10</v>
      </c>
      <c r="AG911" s="14">
        <v>44725</v>
      </c>
      <c r="AH911" s="14">
        <v>44732</v>
      </c>
      <c r="AI911">
        <v>20</v>
      </c>
      <c r="AJ911" s="14">
        <v>44752</v>
      </c>
      <c r="AK911" s="16">
        <v>6</v>
      </c>
      <c r="AL911" s="14">
        <v>44936</v>
      </c>
      <c r="AM911" s="14">
        <v>44996</v>
      </c>
      <c r="AN911" s="15"/>
      <c r="AO911" s="15"/>
      <c r="AP911" s="15"/>
      <c r="AQ911" s="15"/>
      <c r="AR911" s="15"/>
      <c r="AS911" s="15"/>
      <c r="AT911" s="15">
        <v>2088000</v>
      </c>
      <c r="AU911" s="15"/>
      <c r="AV911" s="15"/>
      <c r="AW911" s="15"/>
      <c r="AX911" s="15"/>
      <c r="AY911" s="15"/>
      <c r="AZ911" s="15">
        <f t="shared" si="66"/>
        <v>2088000</v>
      </c>
      <c r="BA911" s="15">
        <f t="shared" si="67"/>
        <v>2088000</v>
      </c>
      <c r="BB911" t="str">
        <f t="shared" si="68"/>
        <v>OK</v>
      </c>
      <c r="BC911">
        <f t="shared" si="69"/>
        <v>1</v>
      </c>
    </row>
    <row r="912" spans="1:57" hidden="1">
      <c r="B912" t="s">
        <v>69</v>
      </c>
      <c r="C912" t="s">
        <v>858</v>
      </c>
      <c r="D912" t="s">
        <v>858</v>
      </c>
      <c r="E912" t="s">
        <v>140</v>
      </c>
      <c r="F912" s="17" t="s">
        <v>141</v>
      </c>
      <c r="G912">
        <v>3701</v>
      </c>
      <c r="H912">
        <v>1</v>
      </c>
      <c r="I912" s="15">
        <v>2088000</v>
      </c>
      <c r="J912" s="15">
        <v>2088000</v>
      </c>
      <c r="K912">
        <v>1</v>
      </c>
      <c r="M912" t="s">
        <v>128</v>
      </c>
      <c r="N912" t="s">
        <v>142</v>
      </c>
      <c r="O912" t="s">
        <v>130</v>
      </c>
      <c r="P912" t="s">
        <v>859</v>
      </c>
      <c r="Q912" t="s">
        <v>63</v>
      </c>
      <c r="R912" t="s">
        <v>132</v>
      </c>
      <c r="T912">
        <v>3701</v>
      </c>
      <c r="U912">
        <v>3</v>
      </c>
      <c r="V912" s="17">
        <v>3</v>
      </c>
      <c r="W912" t="s">
        <v>855</v>
      </c>
      <c r="Y912" s="14"/>
      <c r="AA912" s="14" t="s">
        <v>134</v>
      </c>
      <c r="AB912" s="14">
        <v>44685</v>
      </c>
      <c r="AC912">
        <v>20</v>
      </c>
      <c r="AD912" s="14">
        <v>44705</v>
      </c>
      <c r="AE912" s="14">
        <v>44715</v>
      </c>
      <c r="AF912">
        <v>10</v>
      </c>
      <c r="AG912" s="14">
        <v>44725</v>
      </c>
      <c r="AH912" s="14">
        <v>44732</v>
      </c>
      <c r="AI912">
        <v>20</v>
      </c>
      <c r="AJ912" s="14">
        <v>44752</v>
      </c>
      <c r="AK912" s="16">
        <v>6</v>
      </c>
      <c r="AL912" s="14">
        <v>44936</v>
      </c>
      <c r="AM912" s="14">
        <v>44996</v>
      </c>
      <c r="AN912" s="15"/>
      <c r="AO912" s="15"/>
      <c r="AP912" s="15"/>
      <c r="AQ912" s="15"/>
      <c r="AR912" s="15"/>
      <c r="AS912" s="15"/>
      <c r="AT912" s="15">
        <v>2088000</v>
      </c>
      <c r="AU912" s="15"/>
      <c r="AV912" s="15"/>
      <c r="AW912" s="15"/>
      <c r="AX912" s="15"/>
      <c r="AY912" s="15"/>
      <c r="AZ912" s="15">
        <f t="shared" si="66"/>
        <v>2088000</v>
      </c>
      <c r="BA912" s="15">
        <f t="shared" si="67"/>
        <v>2088000</v>
      </c>
      <c r="BB912" t="str">
        <f t="shared" si="68"/>
        <v>OK</v>
      </c>
      <c r="BC912">
        <f t="shared" si="69"/>
        <v>1</v>
      </c>
    </row>
    <row r="913" spans="2:55" hidden="1">
      <c r="B913" t="s">
        <v>69</v>
      </c>
      <c r="C913" t="s">
        <v>860</v>
      </c>
      <c r="D913" t="s">
        <v>860</v>
      </c>
      <c r="E913" t="s">
        <v>140</v>
      </c>
      <c r="F913" s="17" t="s">
        <v>141</v>
      </c>
      <c r="G913">
        <v>3701</v>
      </c>
      <c r="H913">
        <v>1</v>
      </c>
      <c r="I913" s="15">
        <v>2088000</v>
      </c>
      <c r="J913" s="15">
        <v>2088000</v>
      </c>
      <c r="K913">
        <v>1</v>
      </c>
      <c r="M913" t="s">
        <v>128</v>
      </c>
      <c r="N913" t="s">
        <v>142</v>
      </c>
      <c r="O913" t="s">
        <v>130</v>
      </c>
      <c r="P913" t="s">
        <v>861</v>
      </c>
      <c r="Q913" t="s">
        <v>63</v>
      </c>
      <c r="R913" t="s">
        <v>132</v>
      </c>
      <c r="T913">
        <v>3701</v>
      </c>
      <c r="U913">
        <v>3</v>
      </c>
      <c r="V913" s="17">
        <v>3</v>
      </c>
      <c r="W913" t="s">
        <v>855</v>
      </c>
      <c r="Y913" s="14"/>
      <c r="AA913" s="14" t="s">
        <v>134</v>
      </c>
      <c r="AB913" s="14">
        <v>44685</v>
      </c>
      <c r="AC913">
        <v>20</v>
      </c>
      <c r="AD913" s="14">
        <v>44705</v>
      </c>
      <c r="AE913" s="14">
        <v>44715</v>
      </c>
      <c r="AF913">
        <v>10</v>
      </c>
      <c r="AG913" s="14">
        <v>44725</v>
      </c>
      <c r="AH913" s="14">
        <v>44732</v>
      </c>
      <c r="AI913">
        <v>20</v>
      </c>
      <c r="AJ913" s="14">
        <v>44752</v>
      </c>
      <c r="AK913" s="16">
        <v>6</v>
      </c>
      <c r="AL913" s="14">
        <v>44936</v>
      </c>
      <c r="AM913" s="14">
        <v>44996</v>
      </c>
      <c r="AN913" s="15"/>
      <c r="AO913" s="15"/>
      <c r="AP913" s="15"/>
      <c r="AQ913" s="15"/>
      <c r="AR913" s="15"/>
      <c r="AS913" s="15"/>
      <c r="AT913" s="15">
        <v>2088000</v>
      </c>
      <c r="AU913" s="15"/>
      <c r="AV913" s="15"/>
      <c r="AW913" s="15"/>
      <c r="AX913" s="15"/>
      <c r="AY913" s="15"/>
      <c r="AZ913" s="15">
        <f t="shared" si="66"/>
        <v>2088000</v>
      </c>
      <c r="BA913" s="15">
        <f t="shared" si="67"/>
        <v>2088000</v>
      </c>
      <c r="BB913" t="str">
        <f t="shared" si="68"/>
        <v>OK</v>
      </c>
      <c r="BC913">
        <f t="shared" si="69"/>
        <v>1</v>
      </c>
    </row>
    <row r="914" spans="2:55" hidden="1">
      <c r="B914" t="s">
        <v>69</v>
      </c>
      <c r="C914" t="s">
        <v>852</v>
      </c>
      <c r="D914" t="s">
        <v>862</v>
      </c>
      <c r="E914" t="s">
        <v>6</v>
      </c>
      <c r="F914" s="17" t="s">
        <v>150</v>
      </c>
      <c r="G914">
        <v>7233</v>
      </c>
      <c r="H914">
        <v>1</v>
      </c>
      <c r="I914" s="15">
        <v>35700000</v>
      </c>
      <c r="J914" s="15">
        <v>35700000</v>
      </c>
      <c r="K914">
        <v>1</v>
      </c>
      <c r="M914" t="s">
        <v>151</v>
      </c>
      <c r="N914" t="s">
        <v>152</v>
      </c>
      <c r="O914" t="s">
        <v>130</v>
      </c>
      <c r="P914" t="s">
        <v>863</v>
      </c>
      <c r="Q914" t="s">
        <v>64</v>
      </c>
      <c r="R914" t="s">
        <v>132</v>
      </c>
      <c r="T914">
        <v>7233</v>
      </c>
      <c r="U914">
        <v>2</v>
      </c>
      <c r="V914" s="17">
        <v>2</v>
      </c>
      <c r="W914" t="s">
        <v>864</v>
      </c>
      <c r="Y914" s="14"/>
      <c r="AA914" s="14" t="s">
        <v>134</v>
      </c>
      <c r="AB914" s="14">
        <v>44662</v>
      </c>
      <c r="AC914">
        <v>20</v>
      </c>
      <c r="AD914" s="14">
        <v>44681</v>
      </c>
      <c r="AE914" s="14">
        <v>44685</v>
      </c>
      <c r="AF914">
        <v>10</v>
      </c>
      <c r="AG914" s="14">
        <v>44695</v>
      </c>
      <c r="AH914" s="14">
        <v>44701</v>
      </c>
      <c r="AI914">
        <v>20</v>
      </c>
      <c r="AJ914" s="14">
        <v>44721</v>
      </c>
      <c r="AK914" s="16">
        <v>11</v>
      </c>
      <c r="AL914" s="14">
        <v>45055</v>
      </c>
      <c r="AM914" s="14">
        <v>45115</v>
      </c>
      <c r="AN914" s="15"/>
      <c r="AO914" s="15"/>
      <c r="AP914" s="15"/>
      <c r="AQ914" s="15"/>
      <c r="AR914" s="15"/>
      <c r="AS914" s="15">
        <v>1785000</v>
      </c>
      <c r="AT914" s="15"/>
      <c r="AU914" s="15">
        <v>33915000</v>
      </c>
      <c r="AV914" s="15"/>
      <c r="AW914" s="15"/>
      <c r="AX914" s="15"/>
      <c r="AY914" s="15"/>
      <c r="AZ914" s="15">
        <f t="shared" si="66"/>
        <v>35700000</v>
      </c>
      <c r="BA914" s="15">
        <f t="shared" si="67"/>
        <v>35700000</v>
      </c>
      <c r="BB914" t="str">
        <f t="shared" si="68"/>
        <v>OK</v>
      </c>
      <c r="BC914">
        <f t="shared" si="69"/>
        <v>2</v>
      </c>
    </row>
    <row r="915" spans="2:55" hidden="1">
      <c r="B915" t="s">
        <v>69</v>
      </c>
      <c r="C915" t="s">
        <v>846</v>
      </c>
      <c r="D915" t="s">
        <v>846</v>
      </c>
      <c r="E915" t="s">
        <v>7</v>
      </c>
      <c r="F915" t="s">
        <v>299</v>
      </c>
      <c r="G915">
        <v>8913</v>
      </c>
      <c r="H915">
        <v>6</v>
      </c>
      <c r="I915" s="15">
        <v>3816000</v>
      </c>
      <c r="J915" s="15">
        <v>636000</v>
      </c>
      <c r="L915">
        <v>6</v>
      </c>
      <c r="M915" t="s">
        <v>151</v>
      </c>
      <c r="N915" t="s">
        <v>157</v>
      </c>
      <c r="O915" t="s">
        <v>130</v>
      </c>
      <c r="P915" t="s">
        <v>865</v>
      </c>
      <c r="Q915" t="s">
        <v>65</v>
      </c>
      <c r="R915" t="s">
        <v>132</v>
      </c>
      <c r="T915">
        <v>8913</v>
      </c>
      <c r="U915">
        <v>1</v>
      </c>
      <c r="V915" s="17">
        <v>1</v>
      </c>
      <c r="W915" t="s">
        <v>866</v>
      </c>
      <c r="Y915" s="14">
        <v>44635</v>
      </c>
      <c r="Z915" s="16">
        <v>30</v>
      </c>
      <c r="AA915" s="14">
        <v>44665</v>
      </c>
      <c r="AB915" s="14">
        <v>44620</v>
      </c>
      <c r="AC915">
        <v>7</v>
      </c>
      <c r="AD915" s="14">
        <v>44627</v>
      </c>
      <c r="AE915" s="14">
        <v>44629</v>
      </c>
      <c r="AF915">
        <v>7</v>
      </c>
      <c r="AG915" s="14">
        <v>44636</v>
      </c>
      <c r="AH915" s="14">
        <v>44638</v>
      </c>
      <c r="AI915">
        <v>15</v>
      </c>
      <c r="AJ915" s="14">
        <v>44653</v>
      </c>
      <c r="AK915" s="16">
        <v>8</v>
      </c>
      <c r="AL915" s="14">
        <v>44897</v>
      </c>
      <c r="AM915" s="14">
        <v>44957</v>
      </c>
      <c r="AN915" s="15"/>
      <c r="AO915" s="15"/>
      <c r="AP915" s="15"/>
      <c r="AQ915" s="15"/>
      <c r="AR915" s="15">
        <v>190800</v>
      </c>
      <c r="AS915" s="15"/>
      <c r="AT915" s="15">
        <v>3625200</v>
      </c>
      <c r="AU915" s="15"/>
      <c r="AV915" s="15"/>
      <c r="AW915" s="15"/>
      <c r="AX915" s="15"/>
      <c r="AY915" s="15"/>
      <c r="AZ915" s="15">
        <f t="shared" si="66"/>
        <v>3816000</v>
      </c>
      <c r="BA915" s="15">
        <f t="shared" si="67"/>
        <v>3816000</v>
      </c>
      <c r="BB915" t="str">
        <f t="shared" si="68"/>
        <v>OK</v>
      </c>
      <c r="BC915">
        <f t="shared" si="69"/>
        <v>2</v>
      </c>
    </row>
    <row r="916" spans="2:55" hidden="1">
      <c r="B916" t="s">
        <v>69</v>
      </c>
      <c r="C916" t="s">
        <v>867</v>
      </c>
      <c r="D916" t="s">
        <v>867</v>
      </c>
      <c r="E916" t="s">
        <v>7</v>
      </c>
      <c r="F916" t="s">
        <v>299</v>
      </c>
      <c r="G916">
        <v>8913</v>
      </c>
      <c r="H916">
        <v>6</v>
      </c>
      <c r="I916" s="15">
        <v>3816000</v>
      </c>
      <c r="J916" s="15">
        <v>636000</v>
      </c>
      <c r="L916">
        <v>6</v>
      </c>
      <c r="M916" t="s">
        <v>151</v>
      </c>
      <c r="N916" t="s">
        <v>157</v>
      </c>
      <c r="O916" t="s">
        <v>130</v>
      </c>
      <c r="P916" t="s">
        <v>865</v>
      </c>
      <c r="Q916" t="s">
        <v>65</v>
      </c>
      <c r="R916" t="s">
        <v>132</v>
      </c>
      <c r="T916">
        <v>8913</v>
      </c>
      <c r="U916">
        <v>1</v>
      </c>
      <c r="V916" s="17">
        <v>1</v>
      </c>
      <c r="W916" t="s">
        <v>866</v>
      </c>
      <c r="Y916" s="14">
        <v>44635</v>
      </c>
      <c r="Z916" s="16">
        <v>30</v>
      </c>
      <c r="AA916" s="14">
        <v>44665</v>
      </c>
      <c r="AB916" s="14">
        <v>44620</v>
      </c>
      <c r="AC916">
        <v>7</v>
      </c>
      <c r="AD916" s="14">
        <v>44627</v>
      </c>
      <c r="AE916" s="14">
        <v>44629</v>
      </c>
      <c r="AF916">
        <v>7</v>
      </c>
      <c r="AG916" s="14">
        <v>44636</v>
      </c>
      <c r="AH916" s="14">
        <v>44638</v>
      </c>
      <c r="AI916">
        <v>15</v>
      </c>
      <c r="AJ916" s="14">
        <v>44653</v>
      </c>
      <c r="AK916" s="16">
        <v>8</v>
      </c>
      <c r="AL916" s="14">
        <v>44897</v>
      </c>
      <c r="AM916" s="14">
        <v>44957</v>
      </c>
      <c r="AN916" s="15"/>
      <c r="AO916" s="15"/>
      <c r="AP916" s="15"/>
      <c r="AQ916" s="15"/>
      <c r="AR916" s="15">
        <v>190800</v>
      </c>
      <c r="AS916" s="15"/>
      <c r="AT916" s="15">
        <v>3625200</v>
      </c>
      <c r="AU916" s="15"/>
      <c r="AV916" s="15"/>
      <c r="AW916" s="15"/>
      <c r="AX916" s="15"/>
      <c r="AY916" s="15"/>
      <c r="AZ916" s="15">
        <f t="shared" si="66"/>
        <v>3816000</v>
      </c>
      <c r="BA916" s="15">
        <f t="shared" si="67"/>
        <v>3816000</v>
      </c>
      <c r="BB916" t="str">
        <f t="shared" si="68"/>
        <v>OK</v>
      </c>
      <c r="BC916">
        <f t="shared" si="69"/>
        <v>2</v>
      </c>
    </row>
    <row r="917" spans="2:55" hidden="1">
      <c r="B917" t="s">
        <v>69</v>
      </c>
      <c r="C917" t="s">
        <v>868</v>
      </c>
      <c r="D917" t="s">
        <v>868</v>
      </c>
      <c r="E917" t="s">
        <v>7</v>
      </c>
      <c r="F917" t="s">
        <v>299</v>
      </c>
      <c r="G917">
        <v>8913</v>
      </c>
      <c r="H917">
        <v>6</v>
      </c>
      <c r="I917" s="15">
        <v>3816000</v>
      </c>
      <c r="J917" s="15">
        <v>636000</v>
      </c>
      <c r="L917">
        <v>6</v>
      </c>
      <c r="M917" t="s">
        <v>151</v>
      </c>
      <c r="N917" t="s">
        <v>157</v>
      </c>
      <c r="O917" t="s">
        <v>130</v>
      </c>
      <c r="P917" t="s">
        <v>865</v>
      </c>
      <c r="Q917" t="s">
        <v>65</v>
      </c>
      <c r="R917" t="s">
        <v>132</v>
      </c>
      <c r="T917">
        <v>8913</v>
      </c>
      <c r="U917">
        <v>1</v>
      </c>
      <c r="V917" s="17">
        <v>1</v>
      </c>
      <c r="W917" t="s">
        <v>866</v>
      </c>
      <c r="Y917" s="14">
        <v>44635</v>
      </c>
      <c r="Z917" s="16">
        <v>30</v>
      </c>
      <c r="AA917" s="14">
        <v>44665</v>
      </c>
      <c r="AB917" s="14">
        <v>44620</v>
      </c>
      <c r="AC917">
        <v>7</v>
      </c>
      <c r="AD917" s="14">
        <v>44627</v>
      </c>
      <c r="AE917" s="14">
        <v>44629</v>
      </c>
      <c r="AF917">
        <v>7</v>
      </c>
      <c r="AG917" s="14">
        <v>44636</v>
      </c>
      <c r="AH917" s="14">
        <v>44638</v>
      </c>
      <c r="AI917">
        <v>15</v>
      </c>
      <c r="AJ917" s="14">
        <v>44653</v>
      </c>
      <c r="AK917" s="16">
        <v>8</v>
      </c>
      <c r="AL917" s="14">
        <v>44897</v>
      </c>
      <c r="AM917" s="14">
        <v>44957</v>
      </c>
      <c r="AN917" s="15"/>
      <c r="AO917" s="15"/>
      <c r="AP917" s="15"/>
      <c r="AQ917" s="15"/>
      <c r="AR917" s="15">
        <v>190800</v>
      </c>
      <c r="AS917" s="15"/>
      <c r="AT917" s="15">
        <v>3625200</v>
      </c>
      <c r="AU917" s="15"/>
      <c r="AV917" s="15"/>
      <c r="AW917" s="15"/>
      <c r="AX917" s="15"/>
      <c r="AY917" s="15"/>
      <c r="AZ917" s="15">
        <f t="shared" si="66"/>
        <v>3816000</v>
      </c>
      <c r="BA917" s="15">
        <f t="shared" si="67"/>
        <v>3816000</v>
      </c>
      <c r="BB917" t="str">
        <f t="shared" si="68"/>
        <v>OK</v>
      </c>
      <c r="BC917">
        <f t="shared" si="69"/>
        <v>2</v>
      </c>
    </row>
    <row r="918" spans="2:55" hidden="1">
      <c r="B918" t="s">
        <v>69</v>
      </c>
      <c r="C918" t="s">
        <v>869</v>
      </c>
      <c r="D918" t="s">
        <v>869</v>
      </c>
      <c r="E918" t="s">
        <v>7</v>
      </c>
      <c r="F918" t="s">
        <v>299</v>
      </c>
      <c r="G918">
        <v>8913</v>
      </c>
      <c r="H918">
        <v>6</v>
      </c>
      <c r="I918" s="15">
        <v>3816000</v>
      </c>
      <c r="J918" s="15">
        <v>636000</v>
      </c>
      <c r="L918">
        <v>6</v>
      </c>
      <c r="M918" t="s">
        <v>151</v>
      </c>
      <c r="N918" t="s">
        <v>157</v>
      </c>
      <c r="O918" t="s">
        <v>130</v>
      </c>
      <c r="P918" t="s">
        <v>865</v>
      </c>
      <c r="Q918" t="s">
        <v>65</v>
      </c>
      <c r="R918" t="s">
        <v>132</v>
      </c>
      <c r="T918">
        <v>8913</v>
      </c>
      <c r="U918">
        <v>1</v>
      </c>
      <c r="V918" s="17">
        <v>1</v>
      </c>
      <c r="W918" t="s">
        <v>866</v>
      </c>
      <c r="Y918" s="14">
        <v>44635</v>
      </c>
      <c r="Z918" s="16">
        <v>30</v>
      </c>
      <c r="AA918" s="14">
        <v>44665</v>
      </c>
      <c r="AB918" s="14">
        <v>44620</v>
      </c>
      <c r="AC918">
        <v>7</v>
      </c>
      <c r="AD918" s="14">
        <v>44627</v>
      </c>
      <c r="AE918" s="14">
        <v>44629</v>
      </c>
      <c r="AF918">
        <v>7</v>
      </c>
      <c r="AG918" s="14">
        <v>44636</v>
      </c>
      <c r="AH918" s="14">
        <v>44638</v>
      </c>
      <c r="AI918">
        <v>15</v>
      </c>
      <c r="AJ918" s="14">
        <v>44653</v>
      </c>
      <c r="AK918" s="16">
        <v>8</v>
      </c>
      <c r="AL918" s="14">
        <v>44897</v>
      </c>
      <c r="AM918" s="14">
        <v>44957</v>
      </c>
      <c r="AN918" s="15"/>
      <c r="AO918" s="15"/>
      <c r="AP918" s="15"/>
      <c r="AQ918" s="15"/>
      <c r="AR918" s="15">
        <v>190800</v>
      </c>
      <c r="AS918" s="15"/>
      <c r="AT918" s="15">
        <v>3625200</v>
      </c>
      <c r="AU918" s="15"/>
      <c r="AV918" s="15"/>
      <c r="AW918" s="15"/>
      <c r="AX918" s="15"/>
      <c r="AY918" s="15"/>
      <c r="AZ918" s="15">
        <f t="shared" si="66"/>
        <v>3816000</v>
      </c>
      <c r="BA918" s="15">
        <f t="shared" si="67"/>
        <v>3816000</v>
      </c>
      <c r="BB918" t="str">
        <f t="shared" si="68"/>
        <v>OK</v>
      </c>
      <c r="BC918">
        <f t="shared" si="69"/>
        <v>2</v>
      </c>
    </row>
    <row r="919" spans="2:55" hidden="1">
      <c r="B919" t="s">
        <v>69</v>
      </c>
      <c r="C919" t="s">
        <v>870</v>
      </c>
      <c r="D919" t="s">
        <v>870</v>
      </c>
      <c r="E919" t="s">
        <v>7</v>
      </c>
      <c r="F919" t="s">
        <v>299</v>
      </c>
      <c r="G919">
        <v>8913</v>
      </c>
      <c r="H919">
        <v>6</v>
      </c>
      <c r="I919" s="15">
        <v>3816000</v>
      </c>
      <c r="J919" s="15">
        <v>636000</v>
      </c>
      <c r="L919">
        <v>6</v>
      </c>
      <c r="M919" t="s">
        <v>151</v>
      </c>
      <c r="N919" t="s">
        <v>157</v>
      </c>
      <c r="O919" t="s">
        <v>130</v>
      </c>
      <c r="P919" t="s">
        <v>865</v>
      </c>
      <c r="Q919" t="s">
        <v>65</v>
      </c>
      <c r="R919" t="s">
        <v>132</v>
      </c>
      <c r="T919">
        <v>8913</v>
      </c>
      <c r="U919">
        <v>1</v>
      </c>
      <c r="V919" s="17">
        <v>1</v>
      </c>
      <c r="W919" t="s">
        <v>866</v>
      </c>
      <c r="Y919" s="14">
        <v>44635</v>
      </c>
      <c r="Z919" s="16">
        <v>30</v>
      </c>
      <c r="AA919" s="14">
        <v>44665</v>
      </c>
      <c r="AB919" s="14">
        <v>44620</v>
      </c>
      <c r="AC919">
        <v>7</v>
      </c>
      <c r="AD919" s="14">
        <v>44627</v>
      </c>
      <c r="AE919" s="14">
        <v>44629</v>
      </c>
      <c r="AF919">
        <v>7</v>
      </c>
      <c r="AG919" s="14">
        <v>44636</v>
      </c>
      <c r="AH919" s="14">
        <v>44638</v>
      </c>
      <c r="AI919">
        <v>15</v>
      </c>
      <c r="AJ919" s="14">
        <v>44653</v>
      </c>
      <c r="AK919" s="16">
        <v>8</v>
      </c>
      <c r="AL919" s="14">
        <v>44897</v>
      </c>
      <c r="AM919" s="14">
        <v>44957</v>
      </c>
      <c r="AN919" s="15"/>
      <c r="AO919" s="15"/>
      <c r="AP919" s="15"/>
      <c r="AQ919" s="15"/>
      <c r="AR919" s="15">
        <v>190800</v>
      </c>
      <c r="AS919" s="15"/>
      <c r="AT919" s="15">
        <v>3625200</v>
      </c>
      <c r="AU919" s="15"/>
      <c r="AV919" s="15"/>
      <c r="AW919" s="15"/>
      <c r="AX919" s="15"/>
      <c r="AY919" s="15"/>
      <c r="AZ919" s="15">
        <f t="shared" si="66"/>
        <v>3816000</v>
      </c>
      <c r="BA919" s="15">
        <f t="shared" si="67"/>
        <v>3816000</v>
      </c>
      <c r="BB919" t="str">
        <f t="shared" si="68"/>
        <v>OK</v>
      </c>
      <c r="BC919">
        <f t="shared" si="69"/>
        <v>2</v>
      </c>
    </row>
    <row r="920" spans="2:55" hidden="1">
      <c r="B920" t="s">
        <v>69</v>
      </c>
      <c r="C920" t="s">
        <v>860</v>
      </c>
      <c r="D920" t="s">
        <v>860</v>
      </c>
      <c r="E920" t="s">
        <v>7</v>
      </c>
      <c r="F920" t="s">
        <v>299</v>
      </c>
      <c r="G920">
        <v>8913</v>
      </c>
      <c r="H920">
        <v>6</v>
      </c>
      <c r="I920" s="15">
        <v>3816000</v>
      </c>
      <c r="J920" s="15">
        <v>636000</v>
      </c>
      <c r="L920">
        <v>6</v>
      </c>
      <c r="M920" t="s">
        <v>151</v>
      </c>
      <c r="N920" t="s">
        <v>157</v>
      </c>
      <c r="O920" t="s">
        <v>130</v>
      </c>
      <c r="P920" t="s">
        <v>865</v>
      </c>
      <c r="Q920" t="s">
        <v>65</v>
      </c>
      <c r="R920" t="s">
        <v>132</v>
      </c>
      <c r="T920">
        <v>8913</v>
      </c>
      <c r="U920">
        <v>1</v>
      </c>
      <c r="V920" s="17">
        <v>1</v>
      </c>
      <c r="W920" t="s">
        <v>866</v>
      </c>
      <c r="Y920" s="14">
        <v>44635</v>
      </c>
      <c r="Z920" s="16">
        <v>30</v>
      </c>
      <c r="AA920" s="14">
        <v>44665</v>
      </c>
      <c r="AB920" s="14">
        <v>44620</v>
      </c>
      <c r="AC920">
        <v>7</v>
      </c>
      <c r="AD920" s="14">
        <v>44627</v>
      </c>
      <c r="AE920" s="14">
        <v>44629</v>
      </c>
      <c r="AF920">
        <v>7</v>
      </c>
      <c r="AG920" s="14">
        <v>44636</v>
      </c>
      <c r="AH920" s="14">
        <v>44638</v>
      </c>
      <c r="AI920">
        <v>15</v>
      </c>
      <c r="AJ920" s="14">
        <v>44653</v>
      </c>
      <c r="AK920" s="16">
        <v>8</v>
      </c>
      <c r="AL920" s="14">
        <v>44897</v>
      </c>
      <c r="AM920" s="14">
        <v>44957</v>
      </c>
      <c r="AN920" s="15"/>
      <c r="AO920" s="15"/>
      <c r="AP920" s="15"/>
      <c r="AQ920" s="15"/>
      <c r="AR920" s="15">
        <v>190800</v>
      </c>
      <c r="AS920" s="15"/>
      <c r="AT920" s="15">
        <v>3625200</v>
      </c>
      <c r="AU920" s="15"/>
      <c r="AV920" s="15"/>
      <c r="AW920" s="15"/>
      <c r="AX920" s="15"/>
      <c r="AY920" s="15"/>
      <c r="AZ920" s="15">
        <f t="shared" si="66"/>
        <v>3816000</v>
      </c>
      <c r="BA920" s="15">
        <f t="shared" si="67"/>
        <v>3816000</v>
      </c>
      <c r="BB920" t="str">
        <f t="shared" si="68"/>
        <v>OK</v>
      </c>
      <c r="BC920">
        <f t="shared" si="69"/>
        <v>2</v>
      </c>
    </row>
    <row r="921" spans="2:55" hidden="1">
      <c r="B921" t="s">
        <v>69</v>
      </c>
      <c r="C921" t="s">
        <v>871</v>
      </c>
      <c r="D921" t="s">
        <v>871</v>
      </c>
      <c r="E921" t="s">
        <v>7</v>
      </c>
      <c r="F921" t="s">
        <v>299</v>
      </c>
      <c r="G921">
        <v>8913</v>
      </c>
      <c r="H921">
        <v>6</v>
      </c>
      <c r="I921" s="15">
        <v>3816000</v>
      </c>
      <c r="J921" s="15">
        <v>636000</v>
      </c>
      <c r="L921">
        <v>6</v>
      </c>
      <c r="M921" t="s">
        <v>151</v>
      </c>
      <c r="N921" t="s">
        <v>157</v>
      </c>
      <c r="O921" t="s">
        <v>130</v>
      </c>
      <c r="P921" t="s">
        <v>865</v>
      </c>
      <c r="Q921" t="s">
        <v>65</v>
      </c>
      <c r="R921" t="s">
        <v>132</v>
      </c>
      <c r="T921">
        <v>8913</v>
      </c>
      <c r="U921">
        <v>1</v>
      </c>
      <c r="V921" s="17">
        <v>1</v>
      </c>
      <c r="W921" t="s">
        <v>866</v>
      </c>
      <c r="Y921" s="14">
        <v>44635</v>
      </c>
      <c r="Z921" s="16">
        <v>30</v>
      </c>
      <c r="AA921" s="14">
        <v>44665</v>
      </c>
      <c r="AB921" s="14">
        <v>44620</v>
      </c>
      <c r="AC921">
        <v>7</v>
      </c>
      <c r="AD921" s="14">
        <v>44627</v>
      </c>
      <c r="AE921" s="14">
        <v>44629</v>
      </c>
      <c r="AF921">
        <v>7</v>
      </c>
      <c r="AG921" s="14">
        <v>44636</v>
      </c>
      <c r="AH921" s="14">
        <v>44638</v>
      </c>
      <c r="AI921">
        <v>15</v>
      </c>
      <c r="AJ921" s="14">
        <v>44653</v>
      </c>
      <c r="AK921" s="16">
        <v>8</v>
      </c>
      <c r="AL921" s="14">
        <v>44897</v>
      </c>
      <c r="AM921" s="14">
        <v>44957</v>
      </c>
      <c r="AN921" s="15"/>
      <c r="AO921" s="15"/>
      <c r="AP921" s="15"/>
      <c r="AQ921" s="15"/>
      <c r="AR921" s="15">
        <v>190800</v>
      </c>
      <c r="AS921" s="15"/>
      <c r="AT921" s="15">
        <v>3625200</v>
      </c>
      <c r="AU921" s="15"/>
      <c r="AV921" s="15"/>
      <c r="AW921" s="15"/>
      <c r="AX921" s="15"/>
      <c r="AY921" s="15"/>
      <c r="AZ921" s="15">
        <f t="shared" si="66"/>
        <v>3816000</v>
      </c>
      <c r="BA921" s="15">
        <f t="shared" si="67"/>
        <v>3816000</v>
      </c>
      <c r="BB921" t="str">
        <f t="shared" si="68"/>
        <v>OK</v>
      </c>
      <c r="BC921">
        <f t="shared" si="69"/>
        <v>2</v>
      </c>
    </row>
    <row r="922" spans="2:55" hidden="1">
      <c r="B922" t="s">
        <v>69</v>
      </c>
      <c r="C922" t="s">
        <v>872</v>
      </c>
      <c r="D922" t="s">
        <v>872</v>
      </c>
      <c r="E922" t="s">
        <v>7</v>
      </c>
      <c r="F922" t="s">
        <v>299</v>
      </c>
      <c r="G922">
        <v>8913</v>
      </c>
      <c r="H922">
        <v>4</v>
      </c>
      <c r="I922" s="15">
        <v>2544000</v>
      </c>
      <c r="J922" s="15">
        <v>636000</v>
      </c>
      <c r="L922">
        <v>4</v>
      </c>
      <c r="M922" t="s">
        <v>151</v>
      </c>
      <c r="N922" t="s">
        <v>157</v>
      </c>
      <c r="O922" t="s">
        <v>130</v>
      </c>
      <c r="P922" t="s">
        <v>865</v>
      </c>
      <c r="Q922" t="s">
        <v>65</v>
      </c>
      <c r="R922" t="s">
        <v>132</v>
      </c>
      <c r="T922">
        <v>8913</v>
      </c>
      <c r="U922">
        <v>1</v>
      </c>
      <c r="V922" s="17">
        <v>1</v>
      </c>
      <c r="W922" t="s">
        <v>866</v>
      </c>
      <c r="Y922" s="14">
        <v>44635</v>
      </c>
      <c r="Z922" s="16">
        <v>30</v>
      </c>
      <c r="AA922" s="14">
        <v>44665</v>
      </c>
      <c r="AB922" s="14">
        <v>44620</v>
      </c>
      <c r="AC922">
        <v>7</v>
      </c>
      <c r="AD922" s="14">
        <v>44627</v>
      </c>
      <c r="AE922" s="14">
        <v>44629</v>
      </c>
      <c r="AF922">
        <v>7</v>
      </c>
      <c r="AG922" s="14">
        <v>44636</v>
      </c>
      <c r="AH922" s="14">
        <v>44638</v>
      </c>
      <c r="AI922">
        <v>15</v>
      </c>
      <c r="AJ922" s="14">
        <v>44653</v>
      </c>
      <c r="AK922" s="16">
        <v>8</v>
      </c>
      <c r="AL922" s="14">
        <v>44897</v>
      </c>
      <c r="AM922" s="14">
        <v>44957</v>
      </c>
      <c r="AN922" s="15"/>
      <c r="AO922" s="15"/>
      <c r="AP922" s="15"/>
      <c r="AQ922" s="15"/>
      <c r="AR922" s="15">
        <v>127200</v>
      </c>
      <c r="AS922" s="15"/>
      <c r="AT922" s="15">
        <v>2416800</v>
      </c>
      <c r="AU922" s="15"/>
      <c r="AV922" s="15"/>
      <c r="AW922" s="15"/>
      <c r="AX922" s="15"/>
      <c r="AY922" s="15"/>
      <c r="AZ922" s="15">
        <f t="shared" si="66"/>
        <v>2544000</v>
      </c>
      <c r="BA922" s="15">
        <f t="shared" si="67"/>
        <v>2544000</v>
      </c>
      <c r="BB922" t="str">
        <f t="shared" si="68"/>
        <v>OK</v>
      </c>
      <c r="BC922">
        <f t="shared" si="69"/>
        <v>2</v>
      </c>
    </row>
    <row r="923" spans="2:55" hidden="1">
      <c r="B923" t="s">
        <v>69</v>
      </c>
      <c r="C923" t="s">
        <v>873</v>
      </c>
      <c r="D923" t="s">
        <v>873</v>
      </c>
      <c r="E923" t="s">
        <v>7</v>
      </c>
      <c r="F923" t="s">
        <v>299</v>
      </c>
      <c r="G923">
        <v>8913</v>
      </c>
      <c r="H923">
        <v>4</v>
      </c>
      <c r="I923" s="15">
        <v>2544000</v>
      </c>
      <c r="J923" s="15">
        <v>636000</v>
      </c>
      <c r="L923">
        <v>4</v>
      </c>
      <c r="M923" t="s">
        <v>151</v>
      </c>
      <c r="N923" t="s">
        <v>157</v>
      </c>
      <c r="O923" t="s">
        <v>130</v>
      </c>
      <c r="P923" t="s">
        <v>865</v>
      </c>
      <c r="Q923" t="s">
        <v>65</v>
      </c>
      <c r="R923" t="s">
        <v>132</v>
      </c>
      <c r="T923">
        <v>8913</v>
      </c>
      <c r="U923">
        <v>1</v>
      </c>
      <c r="V923" s="17">
        <v>1</v>
      </c>
      <c r="W923" t="s">
        <v>866</v>
      </c>
      <c r="Y923" s="14">
        <v>44635</v>
      </c>
      <c r="Z923" s="16">
        <v>30</v>
      </c>
      <c r="AA923" s="14">
        <v>44665</v>
      </c>
      <c r="AB923" s="14">
        <v>44620</v>
      </c>
      <c r="AC923">
        <v>7</v>
      </c>
      <c r="AD923" s="14">
        <v>44627</v>
      </c>
      <c r="AE923" s="14">
        <v>44629</v>
      </c>
      <c r="AF923">
        <v>7</v>
      </c>
      <c r="AG923" s="14">
        <v>44636</v>
      </c>
      <c r="AH923" s="14">
        <v>44638</v>
      </c>
      <c r="AI923">
        <v>15</v>
      </c>
      <c r="AJ923" s="14">
        <v>44653</v>
      </c>
      <c r="AK923" s="16">
        <v>8</v>
      </c>
      <c r="AL923" s="14">
        <v>44897</v>
      </c>
      <c r="AM923" s="14">
        <v>44957</v>
      </c>
      <c r="AN923" s="15"/>
      <c r="AO923" s="15"/>
      <c r="AP923" s="15"/>
      <c r="AQ923" s="15"/>
      <c r="AR923" s="15">
        <v>127200</v>
      </c>
      <c r="AS923" s="15"/>
      <c r="AT923" s="15">
        <v>2416800</v>
      </c>
      <c r="AU923" s="15"/>
      <c r="AV923" s="15"/>
      <c r="AW923" s="15"/>
      <c r="AX923" s="15"/>
      <c r="AY923" s="15"/>
      <c r="AZ923" s="15">
        <f t="shared" si="66"/>
        <v>2544000</v>
      </c>
      <c r="BA923" s="15">
        <f t="shared" si="67"/>
        <v>2544000</v>
      </c>
      <c r="BB923" t="str">
        <f t="shared" si="68"/>
        <v>OK</v>
      </c>
      <c r="BC923">
        <f t="shared" si="69"/>
        <v>2</v>
      </c>
    </row>
    <row r="924" spans="2:55" hidden="1">
      <c r="B924" t="s">
        <v>69</v>
      </c>
      <c r="C924" t="s">
        <v>874</v>
      </c>
      <c r="D924" t="s">
        <v>874</v>
      </c>
      <c r="E924" t="s">
        <v>7</v>
      </c>
      <c r="F924" t="s">
        <v>299</v>
      </c>
      <c r="G924">
        <v>8913</v>
      </c>
      <c r="H924">
        <v>16</v>
      </c>
      <c r="I924" s="15">
        <v>10176000</v>
      </c>
      <c r="J924" s="15">
        <v>636000</v>
      </c>
      <c r="L924">
        <v>16</v>
      </c>
      <c r="M924" t="s">
        <v>151</v>
      </c>
      <c r="N924" t="s">
        <v>157</v>
      </c>
      <c r="O924" t="s">
        <v>130</v>
      </c>
      <c r="P924" t="s">
        <v>865</v>
      </c>
      <c r="Q924" t="s">
        <v>65</v>
      </c>
      <c r="R924" t="s">
        <v>132</v>
      </c>
      <c r="T924">
        <v>8913</v>
      </c>
      <c r="U924">
        <v>1</v>
      </c>
      <c r="V924" s="17">
        <v>1</v>
      </c>
      <c r="W924" t="s">
        <v>866</v>
      </c>
      <c r="Y924" s="14">
        <v>44635</v>
      </c>
      <c r="Z924" s="16">
        <v>30</v>
      </c>
      <c r="AA924" s="14">
        <v>44665</v>
      </c>
      <c r="AB924" s="14">
        <v>44620</v>
      </c>
      <c r="AC924">
        <v>7</v>
      </c>
      <c r="AD924" s="14">
        <v>44627</v>
      </c>
      <c r="AE924" s="14">
        <v>44629</v>
      </c>
      <c r="AF924">
        <v>7</v>
      </c>
      <c r="AG924" s="14">
        <v>44636</v>
      </c>
      <c r="AH924" s="14">
        <v>44638</v>
      </c>
      <c r="AI924">
        <v>15</v>
      </c>
      <c r="AJ924" s="14">
        <v>44653</v>
      </c>
      <c r="AK924" s="16">
        <v>8</v>
      </c>
      <c r="AL924" s="14">
        <v>44897</v>
      </c>
      <c r="AM924" s="14">
        <v>44957</v>
      </c>
      <c r="AN924" s="15"/>
      <c r="AO924" s="15"/>
      <c r="AP924" s="15"/>
      <c r="AQ924" s="15"/>
      <c r="AR924" s="15">
        <v>508800</v>
      </c>
      <c r="AS924" s="15"/>
      <c r="AT924" s="15">
        <v>9667200</v>
      </c>
      <c r="AU924" s="15"/>
      <c r="AV924" s="15"/>
      <c r="AW924" s="15"/>
      <c r="AX924" s="15"/>
      <c r="AY924" s="15"/>
      <c r="AZ924" s="15">
        <f t="shared" si="66"/>
        <v>10176000</v>
      </c>
      <c r="BA924" s="15">
        <f t="shared" si="67"/>
        <v>10176000</v>
      </c>
      <c r="BB924" t="str">
        <f t="shared" si="68"/>
        <v>OK</v>
      </c>
      <c r="BC924">
        <f t="shared" si="69"/>
        <v>2</v>
      </c>
    </row>
    <row r="925" spans="2:55" hidden="1">
      <c r="B925" t="s">
        <v>69</v>
      </c>
      <c r="C925" t="s">
        <v>170</v>
      </c>
      <c r="D925" t="s">
        <v>874</v>
      </c>
      <c r="E925" t="s">
        <v>8</v>
      </c>
      <c r="F925" s="17" t="s">
        <v>156</v>
      </c>
      <c r="G925">
        <v>4883</v>
      </c>
      <c r="H925">
        <v>40</v>
      </c>
      <c r="I925" s="15">
        <v>34000000</v>
      </c>
      <c r="J925" s="15">
        <v>850000</v>
      </c>
      <c r="K925">
        <v>40</v>
      </c>
      <c r="M925" t="s">
        <v>128</v>
      </c>
      <c r="N925" t="s">
        <v>157</v>
      </c>
      <c r="O925" t="s">
        <v>130</v>
      </c>
      <c r="P925" t="s">
        <v>875</v>
      </c>
      <c r="Q925" t="s">
        <v>66</v>
      </c>
      <c r="R925" t="s">
        <v>132</v>
      </c>
      <c r="S925">
        <v>2</v>
      </c>
      <c r="T925">
        <v>488302</v>
      </c>
      <c r="U925">
        <v>1</v>
      </c>
      <c r="V925" s="17">
        <v>1</v>
      </c>
      <c r="W925" t="s">
        <v>876</v>
      </c>
      <c r="Y925" s="14">
        <v>44635</v>
      </c>
      <c r="Z925" s="16">
        <v>30</v>
      </c>
      <c r="AA925" s="14">
        <v>44665</v>
      </c>
      <c r="AB925" s="14">
        <v>44638</v>
      </c>
      <c r="AC925">
        <v>17</v>
      </c>
      <c r="AD925" s="14">
        <v>44655</v>
      </c>
      <c r="AE925" s="14">
        <v>44657</v>
      </c>
      <c r="AF925">
        <v>12</v>
      </c>
      <c r="AG925" s="14">
        <v>44669</v>
      </c>
      <c r="AH925" s="14">
        <v>44670</v>
      </c>
      <c r="AI925">
        <v>20</v>
      </c>
      <c r="AJ925" s="14">
        <v>44690</v>
      </c>
      <c r="AK925" s="16">
        <v>7</v>
      </c>
      <c r="AL925" s="14">
        <v>44904</v>
      </c>
      <c r="AM925" s="14">
        <v>44964</v>
      </c>
      <c r="AN925" s="15"/>
      <c r="AO925" s="15"/>
      <c r="AP925" s="15"/>
      <c r="AQ925" s="15"/>
      <c r="AR925" s="15"/>
      <c r="AS925" s="15">
        <v>1700000</v>
      </c>
      <c r="AT925" s="15"/>
      <c r="AU925" s="15">
        <v>32300000</v>
      </c>
      <c r="AV925" s="15"/>
      <c r="AW925" s="15"/>
      <c r="AX925" s="15"/>
      <c r="AY925" s="15"/>
      <c r="AZ925" s="15">
        <f t="shared" si="66"/>
        <v>34000000</v>
      </c>
      <c r="BA925" s="15">
        <f t="shared" si="67"/>
        <v>34000000</v>
      </c>
      <c r="BB925" t="str">
        <f t="shared" si="68"/>
        <v>OK</v>
      </c>
      <c r="BC925">
        <f t="shared" si="69"/>
        <v>2</v>
      </c>
    </row>
    <row r="926" spans="2:55" hidden="1">
      <c r="B926" t="s">
        <v>69</v>
      </c>
      <c r="C926" t="s">
        <v>170</v>
      </c>
      <c r="D926" t="s">
        <v>871</v>
      </c>
      <c r="E926" t="s">
        <v>8</v>
      </c>
      <c r="F926" s="17" t="s">
        <v>156</v>
      </c>
      <c r="G926">
        <v>4883</v>
      </c>
      <c r="H926">
        <v>40</v>
      </c>
      <c r="I926" s="15">
        <v>34000000</v>
      </c>
      <c r="J926" s="15">
        <v>850000</v>
      </c>
      <c r="K926">
        <v>40</v>
      </c>
      <c r="M926" t="s">
        <v>128</v>
      </c>
      <c r="N926" t="s">
        <v>157</v>
      </c>
      <c r="O926" t="s">
        <v>130</v>
      </c>
      <c r="P926" t="s">
        <v>875</v>
      </c>
      <c r="Q926" t="s">
        <v>66</v>
      </c>
      <c r="R926" t="s">
        <v>132</v>
      </c>
      <c r="S926">
        <v>2</v>
      </c>
      <c r="T926">
        <v>488302</v>
      </c>
      <c r="U926">
        <v>2</v>
      </c>
      <c r="V926" s="17">
        <v>2</v>
      </c>
      <c r="W926" t="s">
        <v>877</v>
      </c>
      <c r="Y926" s="14">
        <v>44635</v>
      </c>
      <c r="Z926" s="16">
        <v>30</v>
      </c>
      <c r="AA926" s="14">
        <v>44665</v>
      </c>
      <c r="AB926" s="14">
        <v>44638</v>
      </c>
      <c r="AC926">
        <v>17</v>
      </c>
      <c r="AD926" s="14">
        <v>44655</v>
      </c>
      <c r="AE926" s="14">
        <v>44657</v>
      </c>
      <c r="AF926">
        <v>12</v>
      </c>
      <c r="AG926" s="14">
        <v>44669</v>
      </c>
      <c r="AH926" s="14">
        <v>44670</v>
      </c>
      <c r="AI926">
        <v>20</v>
      </c>
      <c r="AJ926" s="14">
        <v>44690</v>
      </c>
      <c r="AK926" s="16">
        <v>7</v>
      </c>
      <c r="AL926" s="14">
        <v>44904</v>
      </c>
      <c r="AM926" s="14">
        <v>44964</v>
      </c>
      <c r="AN926" s="15"/>
      <c r="AO926" s="15"/>
      <c r="AP926" s="15"/>
      <c r="AQ926" s="15"/>
      <c r="AR926" s="15"/>
      <c r="AS926" s="15">
        <v>1700000</v>
      </c>
      <c r="AT926" s="15"/>
      <c r="AU926" s="15">
        <v>32300000</v>
      </c>
      <c r="AV926" s="15"/>
      <c r="AW926" s="15"/>
      <c r="AX926" s="15"/>
      <c r="AY926" s="15"/>
      <c r="AZ926" s="15">
        <f t="shared" si="66"/>
        <v>34000000</v>
      </c>
      <c r="BA926" s="15">
        <f t="shared" si="67"/>
        <v>34000000</v>
      </c>
      <c r="BB926" t="str">
        <f t="shared" si="68"/>
        <v>OK</v>
      </c>
      <c r="BC926">
        <f t="shared" si="69"/>
        <v>2</v>
      </c>
    </row>
    <row r="927" spans="2:55" hidden="1">
      <c r="B927" t="s">
        <v>69</v>
      </c>
      <c r="C927" t="s">
        <v>170</v>
      </c>
      <c r="D927" t="s">
        <v>878</v>
      </c>
      <c r="E927" t="s">
        <v>8</v>
      </c>
      <c r="F927" s="17" t="s">
        <v>156</v>
      </c>
      <c r="G927">
        <v>4883</v>
      </c>
      <c r="H927">
        <v>30</v>
      </c>
      <c r="I927" s="15">
        <v>28500000</v>
      </c>
      <c r="J927" s="15">
        <v>950000</v>
      </c>
      <c r="K927">
        <v>30</v>
      </c>
      <c r="M927" t="s">
        <v>128</v>
      </c>
      <c r="N927" t="s">
        <v>157</v>
      </c>
      <c r="O927" t="s">
        <v>130</v>
      </c>
      <c r="P927" t="s">
        <v>875</v>
      </c>
      <c r="Q927" t="s">
        <v>66</v>
      </c>
      <c r="R927" t="s">
        <v>132</v>
      </c>
      <c r="S927">
        <v>2</v>
      </c>
      <c r="T927">
        <v>488302</v>
      </c>
      <c r="U927">
        <v>3</v>
      </c>
      <c r="V927" s="17">
        <v>3</v>
      </c>
      <c r="W927" t="s">
        <v>879</v>
      </c>
      <c r="Y927" s="14">
        <v>44635</v>
      </c>
      <c r="Z927" s="16">
        <v>30</v>
      </c>
      <c r="AA927" s="14">
        <v>44665</v>
      </c>
      <c r="AB927" s="14">
        <v>44638</v>
      </c>
      <c r="AC927">
        <v>17</v>
      </c>
      <c r="AD927" s="14">
        <v>44655</v>
      </c>
      <c r="AE927" s="14">
        <v>44657</v>
      </c>
      <c r="AF927">
        <v>12</v>
      </c>
      <c r="AG927" s="14">
        <v>44669</v>
      </c>
      <c r="AH927" s="14">
        <v>44670</v>
      </c>
      <c r="AI927">
        <v>20</v>
      </c>
      <c r="AJ927" s="14">
        <v>44690</v>
      </c>
      <c r="AK927" s="16">
        <v>7</v>
      </c>
      <c r="AL927" s="14">
        <v>44904</v>
      </c>
      <c r="AM927" s="14">
        <v>44964</v>
      </c>
      <c r="AN927" s="15"/>
      <c r="AO927" s="15"/>
      <c r="AP927" s="15"/>
      <c r="AQ927" s="15"/>
      <c r="AR927" s="15"/>
      <c r="AS927" s="15">
        <v>1425000</v>
      </c>
      <c r="AT927" s="15"/>
      <c r="AU927" s="15">
        <v>27075000</v>
      </c>
      <c r="AV927" s="15"/>
      <c r="AW927" s="15"/>
      <c r="AX927" s="15"/>
      <c r="AY927" s="15"/>
      <c r="AZ927" s="15">
        <f t="shared" si="66"/>
        <v>28500000</v>
      </c>
      <c r="BA927" s="15">
        <f t="shared" si="67"/>
        <v>28500000</v>
      </c>
      <c r="BB927" t="str">
        <f t="shared" si="68"/>
        <v>OK</v>
      </c>
      <c r="BC927">
        <f t="shared" si="69"/>
        <v>2</v>
      </c>
    </row>
    <row r="928" spans="2:55" hidden="1">
      <c r="B928" t="s">
        <v>69</v>
      </c>
      <c r="C928" t="s">
        <v>170</v>
      </c>
      <c r="D928" t="s">
        <v>170</v>
      </c>
      <c r="E928" t="s">
        <v>8</v>
      </c>
      <c r="F928" s="17" t="s">
        <v>156</v>
      </c>
      <c r="G928">
        <v>4883</v>
      </c>
      <c r="H928">
        <v>20</v>
      </c>
      <c r="I928" s="15">
        <v>18400000</v>
      </c>
      <c r="J928" s="15">
        <v>920000</v>
      </c>
      <c r="K928">
        <v>20</v>
      </c>
      <c r="M928" t="s">
        <v>128</v>
      </c>
      <c r="N928" t="s">
        <v>157</v>
      </c>
      <c r="O928" t="s">
        <v>130</v>
      </c>
      <c r="P928" t="s">
        <v>880</v>
      </c>
      <c r="Q928" t="s">
        <v>65</v>
      </c>
      <c r="R928" t="s">
        <v>132</v>
      </c>
      <c r="S928">
        <v>4</v>
      </c>
      <c r="T928">
        <v>488304</v>
      </c>
      <c r="U928">
        <v>1</v>
      </c>
      <c r="V928" s="17">
        <v>1</v>
      </c>
      <c r="W928" t="s">
        <v>881</v>
      </c>
      <c r="Y928" s="14"/>
      <c r="AA928" s="14" t="s">
        <v>134</v>
      </c>
      <c r="AB928" s="14">
        <v>44638</v>
      </c>
      <c r="AC928">
        <v>17</v>
      </c>
      <c r="AD928" s="14">
        <v>44655</v>
      </c>
      <c r="AE928" s="14">
        <v>44657</v>
      </c>
      <c r="AF928">
        <v>12</v>
      </c>
      <c r="AG928" s="14">
        <v>44669</v>
      </c>
      <c r="AH928" s="14">
        <v>44670</v>
      </c>
      <c r="AI928">
        <v>20</v>
      </c>
      <c r="AJ928" s="14">
        <v>44690</v>
      </c>
      <c r="AK928" s="16">
        <v>7</v>
      </c>
      <c r="AL928" s="14">
        <v>44904</v>
      </c>
      <c r="AM928" s="14">
        <v>44964</v>
      </c>
      <c r="AN928" s="15"/>
      <c r="AO928" s="15"/>
      <c r="AP928" s="15"/>
      <c r="AQ928" s="15"/>
      <c r="AR928" s="15"/>
      <c r="AS928" s="15">
        <v>920000</v>
      </c>
      <c r="AT928" s="15"/>
      <c r="AU928" s="15">
        <v>17480000</v>
      </c>
      <c r="AV928" s="15"/>
      <c r="AW928" s="15"/>
      <c r="AX928" s="15"/>
      <c r="AY928" s="15"/>
      <c r="AZ928" s="15">
        <f t="shared" si="66"/>
        <v>18400000</v>
      </c>
      <c r="BA928" s="15">
        <f t="shared" si="67"/>
        <v>18400000</v>
      </c>
      <c r="BB928" t="str">
        <f t="shared" si="68"/>
        <v>OK</v>
      </c>
      <c r="BC928">
        <f t="shared" si="69"/>
        <v>2</v>
      </c>
    </row>
    <row r="929" spans="2:55" hidden="1">
      <c r="B929" t="s">
        <v>69</v>
      </c>
      <c r="C929" t="s">
        <v>170</v>
      </c>
      <c r="D929" t="s">
        <v>874</v>
      </c>
      <c r="E929" t="s">
        <v>8</v>
      </c>
      <c r="F929" s="17" t="s">
        <v>160</v>
      </c>
      <c r="G929">
        <v>4881</v>
      </c>
      <c r="H929">
        <v>80</v>
      </c>
      <c r="I929" s="15">
        <v>68000000</v>
      </c>
      <c r="J929" s="15">
        <v>850000</v>
      </c>
      <c r="K929">
        <v>60</v>
      </c>
      <c r="M929" t="s">
        <v>128</v>
      </c>
      <c r="N929" t="s">
        <v>157</v>
      </c>
      <c r="O929" t="s">
        <v>130</v>
      </c>
      <c r="P929" t="s">
        <v>875</v>
      </c>
      <c r="Q929" t="s">
        <v>66</v>
      </c>
      <c r="R929" t="s">
        <v>132</v>
      </c>
      <c r="S929">
        <v>1</v>
      </c>
      <c r="T929">
        <v>488101</v>
      </c>
      <c r="U929">
        <v>1</v>
      </c>
      <c r="V929" s="17">
        <v>1</v>
      </c>
      <c r="W929" t="s">
        <v>882</v>
      </c>
      <c r="Y929" s="14">
        <v>44635</v>
      </c>
      <c r="Z929" s="16">
        <v>30</v>
      </c>
      <c r="AA929" s="14">
        <v>44665</v>
      </c>
      <c r="AB929" s="14">
        <v>44635</v>
      </c>
      <c r="AC929">
        <v>20</v>
      </c>
      <c r="AD929" s="14">
        <v>44655</v>
      </c>
      <c r="AE929" s="14">
        <v>44657</v>
      </c>
      <c r="AF929">
        <v>15</v>
      </c>
      <c r="AG929" s="14">
        <v>44672</v>
      </c>
      <c r="AH929" s="14">
        <v>44676</v>
      </c>
      <c r="AI929">
        <v>20</v>
      </c>
      <c r="AJ929" s="14">
        <v>44696</v>
      </c>
      <c r="AK929" s="16">
        <v>7</v>
      </c>
      <c r="AL929" s="14">
        <v>44910</v>
      </c>
      <c r="AM929" s="14">
        <v>44970</v>
      </c>
      <c r="AN929" s="15"/>
      <c r="AO929" s="15"/>
      <c r="AP929" s="15"/>
      <c r="AQ929" s="15"/>
      <c r="AR929" s="15"/>
      <c r="AS929" s="15">
        <v>3400000</v>
      </c>
      <c r="AT929" s="15"/>
      <c r="AU929" s="15">
        <v>64600000</v>
      </c>
      <c r="AV929" s="15"/>
      <c r="AW929" s="15"/>
      <c r="AX929" s="15"/>
      <c r="AY929" s="15"/>
      <c r="AZ929" s="15">
        <f t="shared" si="66"/>
        <v>68000000</v>
      </c>
      <c r="BA929" s="15">
        <f t="shared" si="67"/>
        <v>68000000</v>
      </c>
      <c r="BB929" t="str">
        <f t="shared" si="68"/>
        <v>OK</v>
      </c>
      <c r="BC929">
        <f t="shared" si="69"/>
        <v>2</v>
      </c>
    </row>
    <row r="930" spans="2:55" hidden="1">
      <c r="B930" t="s">
        <v>69</v>
      </c>
      <c r="C930" t="s">
        <v>170</v>
      </c>
      <c r="D930" t="s">
        <v>871</v>
      </c>
      <c r="E930" t="s">
        <v>8</v>
      </c>
      <c r="F930" s="17" t="s">
        <v>160</v>
      </c>
      <c r="G930">
        <v>4881</v>
      </c>
      <c r="H930">
        <v>80</v>
      </c>
      <c r="I930" s="15">
        <v>68000000</v>
      </c>
      <c r="J930" s="15">
        <v>850000</v>
      </c>
      <c r="K930">
        <v>60</v>
      </c>
      <c r="M930" t="s">
        <v>128</v>
      </c>
      <c r="N930" t="s">
        <v>157</v>
      </c>
      <c r="O930" t="s">
        <v>130</v>
      </c>
      <c r="P930" t="s">
        <v>875</v>
      </c>
      <c r="Q930" t="s">
        <v>66</v>
      </c>
      <c r="R930" t="s">
        <v>132</v>
      </c>
      <c r="S930">
        <v>1</v>
      </c>
      <c r="T930">
        <v>488101</v>
      </c>
      <c r="U930">
        <v>2</v>
      </c>
      <c r="V930" s="17">
        <v>2</v>
      </c>
      <c r="W930" t="s">
        <v>883</v>
      </c>
      <c r="Y930" s="14">
        <v>44635</v>
      </c>
      <c r="Z930" s="16">
        <v>30</v>
      </c>
      <c r="AA930" s="14">
        <v>44665</v>
      </c>
      <c r="AB930" s="14">
        <v>44635</v>
      </c>
      <c r="AC930">
        <v>20</v>
      </c>
      <c r="AD930" s="14">
        <v>44655</v>
      </c>
      <c r="AE930" s="14">
        <v>44657</v>
      </c>
      <c r="AF930">
        <v>15</v>
      </c>
      <c r="AG930" s="14">
        <v>44672</v>
      </c>
      <c r="AH930" s="14">
        <v>44676</v>
      </c>
      <c r="AI930">
        <v>20</v>
      </c>
      <c r="AJ930" s="14">
        <v>44696</v>
      </c>
      <c r="AK930" s="16">
        <v>7</v>
      </c>
      <c r="AL930" s="14">
        <v>44910</v>
      </c>
      <c r="AM930" s="14">
        <v>44970</v>
      </c>
      <c r="AN930" s="15"/>
      <c r="AO930" s="15"/>
      <c r="AP930" s="15"/>
      <c r="AQ930" s="15"/>
      <c r="AR930" s="15"/>
      <c r="AS930" s="15">
        <v>3400000</v>
      </c>
      <c r="AT930" s="15"/>
      <c r="AU930" s="15">
        <v>64600000</v>
      </c>
      <c r="AV930" s="15"/>
      <c r="AW930" s="15"/>
      <c r="AX930" s="15"/>
      <c r="AY930" s="15"/>
      <c r="AZ930" s="15">
        <f t="shared" si="66"/>
        <v>68000000</v>
      </c>
      <c r="BA930" s="15">
        <f t="shared" si="67"/>
        <v>68000000</v>
      </c>
      <c r="BB930" t="str">
        <f t="shared" si="68"/>
        <v>OK</v>
      </c>
      <c r="BC930">
        <f t="shared" si="69"/>
        <v>2</v>
      </c>
    </row>
    <row r="931" spans="2:55" hidden="1">
      <c r="B931" t="s">
        <v>69</v>
      </c>
      <c r="C931" t="s">
        <v>170</v>
      </c>
      <c r="D931" t="s">
        <v>878</v>
      </c>
      <c r="E931" t="s">
        <v>8</v>
      </c>
      <c r="F931" s="17" t="s">
        <v>160</v>
      </c>
      <c r="G931">
        <v>4881</v>
      </c>
      <c r="H931">
        <v>60</v>
      </c>
      <c r="I931" s="15">
        <v>55200000</v>
      </c>
      <c r="J931" s="15">
        <v>920000</v>
      </c>
      <c r="K931">
        <v>40</v>
      </c>
      <c r="M931" t="s">
        <v>128</v>
      </c>
      <c r="N931" t="s">
        <v>157</v>
      </c>
      <c r="O931" t="s">
        <v>130</v>
      </c>
      <c r="P931" t="s">
        <v>875</v>
      </c>
      <c r="Q931" t="s">
        <v>66</v>
      </c>
      <c r="R931" t="s">
        <v>132</v>
      </c>
      <c r="S931">
        <v>1</v>
      </c>
      <c r="T931">
        <v>488101</v>
      </c>
      <c r="U931">
        <v>3</v>
      </c>
      <c r="V931" s="17">
        <v>3</v>
      </c>
      <c r="W931" t="s">
        <v>884</v>
      </c>
      <c r="Y931" s="14">
        <v>44635</v>
      </c>
      <c r="Z931" s="16">
        <v>30</v>
      </c>
      <c r="AA931" s="14">
        <v>44665</v>
      </c>
      <c r="AB931" s="14">
        <v>44635</v>
      </c>
      <c r="AC931">
        <v>20</v>
      </c>
      <c r="AD931" s="14">
        <v>44655</v>
      </c>
      <c r="AE931" s="14">
        <v>44657</v>
      </c>
      <c r="AF931">
        <v>15</v>
      </c>
      <c r="AG931" s="14">
        <v>44672</v>
      </c>
      <c r="AH931" s="14">
        <v>44676</v>
      </c>
      <c r="AI931">
        <v>20</v>
      </c>
      <c r="AJ931" s="14">
        <v>44696</v>
      </c>
      <c r="AK931" s="16">
        <v>7</v>
      </c>
      <c r="AL931" s="14">
        <v>44910</v>
      </c>
      <c r="AM931" s="14">
        <v>44970</v>
      </c>
      <c r="AN931" s="15"/>
      <c r="AO931" s="15"/>
      <c r="AP931" s="15"/>
      <c r="AQ931" s="15"/>
      <c r="AR931" s="15"/>
      <c r="AS931" s="15">
        <v>2610000</v>
      </c>
      <c r="AT931" s="15"/>
      <c r="AU931" s="15">
        <v>52590000</v>
      </c>
      <c r="AV931" s="15"/>
      <c r="AW931" s="15"/>
      <c r="AX931" s="15"/>
      <c r="AY931" s="15"/>
      <c r="AZ931" s="15">
        <f t="shared" si="66"/>
        <v>55200000</v>
      </c>
      <c r="BA931" s="15">
        <f t="shared" si="67"/>
        <v>55200000</v>
      </c>
      <c r="BB931" t="str">
        <f t="shared" si="68"/>
        <v>OK</v>
      </c>
      <c r="BC931">
        <f t="shared" si="69"/>
        <v>2</v>
      </c>
    </row>
    <row r="932" spans="2:55" hidden="1">
      <c r="B932" t="s">
        <v>69</v>
      </c>
      <c r="C932" t="s">
        <v>170</v>
      </c>
      <c r="D932" t="s">
        <v>885</v>
      </c>
      <c r="E932" t="s">
        <v>8</v>
      </c>
      <c r="F932" s="17" t="s">
        <v>160</v>
      </c>
      <c r="G932">
        <v>4881</v>
      </c>
      <c r="H932">
        <v>20</v>
      </c>
      <c r="I932" s="15">
        <v>19000000</v>
      </c>
      <c r="J932" s="15">
        <v>950000</v>
      </c>
      <c r="K932">
        <v>20</v>
      </c>
      <c r="M932" t="s">
        <v>128</v>
      </c>
      <c r="N932" t="s">
        <v>157</v>
      </c>
      <c r="O932" t="s">
        <v>130</v>
      </c>
      <c r="P932" t="s">
        <v>875</v>
      </c>
      <c r="Q932" t="s">
        <v>66</v>
      </c>
      <c r="R932" t="s">
        <v>132</v>
      </c>
      <c r="S932">
        <v>1</v>
      </c>
      <c r="T932">
        <v>488101</v>
      </c>
      <c r="U932">
        <v>3</v>
      </c>
      <c r="V932" s="17">
        <v>3</v>
      </c>
      <c r="W932" t="s">
        <v>884</v>
      </c>
      <c r="Y932" s="14">
        <v>44635</v>
      </c>
      <c r="Z932" s="16">
        <v>30</v>
      </c>
      <c r="AA932" s="14">
        <v>44665</v>
      </c>
      <c r="AB932" s="14">
        <v>44635</v>
      </c>
      <c r="AC932">
        <v>20</v>
      </c>
      <c r="AD932" s="14">
        <v>44655</v>
      </c>
      <c r="AE932" s="14">
        <v>44657</v>
      </c>
      <c r="AF932">
        <v>15</v>
      </c>
      <c r="AG932" s="14">
        <v>44672</v>
      </c>
      <c r="AH932" s="14">
        <v>44676</v>
      </c>
      <c r="AI932">
        <v>20</v>
      </c>
      <c r="AJ932" s="14">
        <v>44696</v>
      </c>
      <c r="AK932" s="16">
        <v>7</v>
      </c>
      <c r="AL932" s="14">
        <v>44910</v>
      </c>
      <c r="AM932" s="14">
        <v>44970</v>
      </c>
      <c r="AN932" s="15"/>
      <c r="AO932" s="15"/>
      <c r="AP932" s="15"/>
      <c r="AQ932" s="15"/>
      <c r="AR932" s="15"/>
      <c r="AS932" s="15">
        <v>950000</v>
      </c>
      <c r="AT932" s="15"/>
      <c r="AU932" s="15">
        <v>18050000</v>
      </c>
      <c r="AV932" s="15"/>
      <c r="AW932" s="15"/>
      <c r="AX932" s="15"/>
      <c r="AY932" s="15"/>
      <c r="AZ932" s="15">
        <f t="shared" si="66"/>
        <v>19000000</v>
      </c>
      <c r="BA932" s="15">
        <f t="shared" si="67"/>
        <v>19000000</v>
      </c>
      <c r="BB932" t="str">
        <f t="shared" si="68"/>
        <v>OK</v>
      </c>
      <c r="BC932">
        <f t="shared" si="69"/>
        <v>2</v>
      </c>
    </row>
    <row r="933" spans="2:55" hidden="1">
      <c r="B933" t="s">
        <v>69</v>
      </c>
      <c r="C933" t="s">
        <v>170</v>
      </c>
      <c r="D933" t="s">
        <v>886</v>
      </c>
      <c r="E933" t="s">
        <v>8</v>
      </c>
      <c r="F933" s="17" t="s">
        <v>160</v>
      </c>
      <c r="G933">
        <v>4881</v>
      </c>
      <c r="H933">
        <v>20</v>
      </c>
      <c r="I933" s="15">
        <v>18400000</v>
      </c>
      <c r="J933" s="15">
        <v>920000</v>
      </c>
      <c r="K933">
        <v>20</v>
      </c>
      <c r="M933" t="s">
        <v>151</v>
      </c>
      <c r="N933" t="s">
        <v>157</v>
      </c>
      <c r="O933" t="s">
        <v>130</v>
      </c>
      <c r="P933" t="s">
        <v>887</v>
      </c>
      <c r="Q933" t="s">
        <v>65</v>
      </c>
      <c r="R933" t="s">
        <v>132</v>
      </c>
      <c r="S933">
        <v>3</v>
      </c>
      <c r="T933">
        <v>488103</v>
      </c>
      <c r="U933">
        <v>1</v>
      </c>
      <c r="V933" s="17">
        <v>1</v>
      </c>
      <c r="W933" t="s">
        <v>888</v>
      </c>
      <c r="Y933" s="14"/>
      <c r="AA933" s="14"/>
      <c r="AB933" s="14">
        <v>44636</v>
      </c>
      <c r="AC933">
        <v>8</v>
      </c>
      <c r="AD933" s="14">
        <v>44644</v>
      </c>
      <c r="AE933" s="14">
        <v>44645</v>
      </c>
      <c r="AF933">
        <v>10</v>
      </c>
      <c r="AG933" s="14">
        <v>44655</v>
      </c>
      <c r="AH933" s="14">
        <v>44657</v>
      </c>
      <c r="AI933">
        <v>20</v>
      </c>
      <c r="AJ933" s="14">
        <v>44677</v>
      </c>
      <c r="AK933" s="16">
        <v>7</v>
      </c>
      <c r="AL933" s="14">
        <v>44891</v>
      </c>
      <c r="AM933" s="14">
        <v>44951</v>
      </c>
      <c r="AN933" s="15"/>
      <c r="AO933" s="15"/>
      <c r="AP933" s="15"/>
      <c r="AQ933" s="15"/>
      <c r="AR933" s="15"/>
      <c r="AS933" s="15">
        <v>920000</v>
      </c>
      <c r="AT933" s="15"/>
      <c r="AU933" s="15">
        <v>17480000</v>
      </c>
      <c r="AV933" s="15"/>
      <c r="AW933" s="15"/>
      <c r="AX933" s="15"/>
      <c r="AY933" s="15"/>
      <c r="AZ933" s="15">
        <f t="shared" si="66"/>
        <v>18400000</v>
      </c>
      <c r="BA933" s="15">
        <f t="shared" si="67"/>
        <v>18400000</v>
      </c>
      <c r="BB933" t="str">
        <f t="shared" si="68"/>
        <v>OK</v>
      </c>
      <c r="BC933">
        <f t="shared" si="69"/>
        <v>2</v>
      </c>
    </row>
    <row r="934" spans="2:55" hidden="1">
      <c r="B934" t="s">
        <v>69</v>
      </c>
      <c r="C934" t="s">
        <v>170</v>
      </c>
      <c r="D934" t="s">
        <v>889</v>
      </c>
      <c r="E934" t="s">
        <v>8</v>
      </c>
      <c r="F934" s="17" t="s">
        <v>160</v>
      </c>
      <c r="G934">
        <v>4881</v>
      </c>
      <c r="H934">
        <v>30</v>
      </c>
      <c r="I934" s="15">
        <v>27600000</v>
      </c>
      <c r="J934" s="15">
        <v>920000</v>
      </c>
      <c r="K934">
        <v>30</v>
      </c>
      <c r="M934" t="s">
        <v>151</v>
      </c>
      <c r="N934" t="s">
        <v>157</v>
      </c>
      <c r="O934" t="s">
        <v>176</v>
      </c>
      <c r="P934" t="s">
        <v>890</v>
      </c>
      <c r="Q934" t="s">
        <v>65</v>
      </c>
      <c r="R934" t="s">
        <v>132</v>
      </c>
      <c r="S934">
        <v>3</v>
      </c>
      <c r="T934">
        <v>488103</v>
      </c>
      <c r="U934">
        <v>2</v>
      </c>
      <c r="V934" s="17">
        <v>2</v>
      </c>
      <c r="W934" t="s">
        <v>891</v>
      </c>
      <c r="Y934" s="14"/>
      <c r="AA934" s="14" t="s">
        <v>134</v>
      </c>
      <c r="AB934" s="14">
        <v>44636</v>
      </c>
      <c r="AC934">
        <v>8</v>
      </c>
      <c r="AD934" s="14">
        <v>44644</v>
      </c>
      <c r="AE934" s="14">
        <v>44645</v>
      </c>
      <c r="AF934">
        <v>10</v>
      </c>
      <c r="AG934" s="14">
        <v>44655</v>
      </c>
      <c r="AH934" s="14">
        <v>44657</v>
      </c>
      <c r="AI934">
        <v>20</v>
      </c>
      <c r="AJ934" s="14">
        <v>44677</v>
      </c>
      <c r="AK934" s="16">
        <v>7</v>
      </c>
      <c r="AL934" s="14">
        <v>44891</v>
      </c>
      <c r="AM934" s="14">
        <v>44951</v>
      </c>
      <c r="AN934" s="15"/>
      <c r="AO934" s="15"/>
      <c r="AP934" s="15"/>
      <c r="AQ934" s="15"/>
      <c r="AR934" s="15"/>
      <c r="AS934" s="15">
        <v>1380000</v>
      </c>
      <c r="AT934" s="15"/>
      <c r="AU934" s="15">
        <v>26220000</v>
      </c>
      <c r="AV934" s="15"/>
      <c r="AW934" s="15"/>
      <c r="AX934" s="15"/>
      <c r="AY934" s="15"/>
      <c r="AZ934" s="15">
        <f t="shared" si="66"/>
        <v>27600000</v>
      </c>
      <c r="BA934" s="15">
        <f t="shared" si="67"/>
        <v>27600000</v>
      </c>
      <c r="BB934" t="str">
        <f t="shared" si="68"/>
        <v>OK</v>
      </c>
      <c r="BC934">
        <f t="shared" si="69"/>
        <v>2</v>
      </c>
    </row>
    <row r="935" spans="2:55" hidden="1">
      <c r="B935" t="s">
        <v>69</v>
      </c>
      <c r="C935" t="s">
        <v>170</v>
      </c>
      <c r="D935" t="s">
        <v>889</v>
      </c>
      <c r="E935" t="s">
        <v>8</v>
      </c>
      <c r="F935" s="17" t="s">
        <v>160</v>
      </c>
      <c r="G935">
        <v>4881</v>
      </c>
      <c r="H935">
        <v>20</v>
      </c>
      <c r="I935" s="15">
        <v>18400000</v>
      </c>
      <c r="J935" s="15">
        <v>920000</v>
      </c>
      <c r="K935">
        <v>20</v>
      </c>
      <c r="M935" t="s">
        <v>151</v>
      </c>
      <c r="N935" t="s">
        <v>157</v>
      </c>
      <c r="O935" t="s">
        <v>181</v>
      </c>
      <c r="P935" t="s">
        <v>892</v>
      </c>
      <c r="Q935" t="s">
        <v>65</v>
      </c>
      <c r="R935" t="s">
        <v>132</v>
      </c>
      <c r="S935">
        <v>3</v>
      </c>
      <c r="T935">
        <v>488103</v>
      </c>
      <c r="U935">
        <v>3</v>
      </c>
      <c r="V935" s="17">
        <v>3</v>
      </c>
      <c r="W935" t="s">
        <v>893</v>
      </c>
      <c r="Y935" s="14"/>
      <c r="AA935" s="14" t="s">
        <v>134</v>
      </c>
      <c r="AB935" s="14">
        <v>44636</v>
      </c>
      <c r="AC935">
        <v>8</v>
      </c>
      <c r="AD935" s="14">
        <v>44644</v>
      </c>
      <c r="AE935" s="14">
        <v>44645</v>
      </c>
      <c r="AF935">
        <v>10</v>
      </c>
      <c r="AG935" s="14">
        <v>44655</v>
      </c>
      <c r="AH935" s="14">
        <v>44657</v>
      </c>
      <c r="AI935">
        <v>20</v>
      </c>
      <c r="AJ935" s="14">
        <v>44677</v>
      </c>
      <c r="AK935" s="16">
        <v>7</v>
      </c>
      <c r="AL935" s="14">
        <v>44891</v>
      </c>
      <c r="AM935" s="14">
        <v>44951</v>
      </c>
      <c r="AN935" s="15"/>
      <c r="AO935" s="15"/>
      <c r="AP935" s="15"/>
      <c r="AQ935" s="15"/>
      <c r="AR935" s="15"/>
      <c r="AS935" s="15">
        <v>920000</v>
      </c>
      <c r="AT935" s="15"/>
      <c r="AU935" s="15">
        <v>17480000</v>
      </c>
      <c r="AV935" s="15"/>
      <c r="AW935" s="15"/>
      <c r="AX935" s="15"/>
      <c r="AY935" s="15"/>
      <c r="AZ935" s="15">
        <f t="shared" si="66"/>
        <v>18400000</v>
      </c>
      <c r="BA935" s="15">
        <f t="shared" si="67"/>
        <v>18400000</v>
      </c>
      <c r="BB935" t="str">
        <f t="shared" si="68"/>
        <v>OK</v>
      </c>
      <c r="BC935">
        <f t="shared" si="69"/>
        <v>2</v>
      </c>
    </row>
    <row r="936" spans="2:55" hidden="1">
      <c r="B936" t="s">
        <v>69</v>
      </c>
      <c r="C936" t="s">
        <v>170</v>
      </c>
      <c r="D936" t="s">
        <v>170</v>
      </c>
      <c r="E936" t="s">
        <v>8</v>
      </c>
      <c r="F936" s="17" t="s">
        <v>160</v>
      </c>
      <c r="G936">
        <v>4881</v>
      </c>
      <c r="H936">
        <v>25</v>
      </c>
      <c r="I936" s="15">
        <v>23000000</v>
      </c>
      <c r="J936" s="15">
        <v>920000</v>
      </c>
      <c r="K936">
        <v>20</v>
      </c>
      <c r="M936" t="s">
        <v>151</v>
      </c>
      <c r="N936" t="s">
        <v>157</v>
      </c>
      <c r="O936" t="s">
        <v>130</v>
      </c>
      <c r="P936" t="s">
        <v>894</v>
      </c>
      <c r="Q936" t="s">
        <v>65</v>
      </c>
      <c r="R936" t="s">
        <v>132</v>
      </c>
      <c r="S936">
        <v>3</v>
      </c>
      <c r="T936">
        <v>488103</v>
      </c>
      <c r="U936">
        <v>4</v>
      </c>
      <c r="V936" s="17">
        <v>4</v>
      </c>
      <c r="W936" t="s">
        <v>881</v>
      </c>
      <c r="Y936" s="14"/>
      <c r="AA936" s="14" t="s">
        <v>134</v>
      </c>
      <c r="AB936" s="14">
        <v>44636</v>
      </c>
      <c r="AC936">
        <v>8</v>
      </c>
      <c r="AD936" s="14">
        <v>44644</v>
      </c>
      <c r="AE936" s="14">
        <v>44645</v>
      </c>
      <c r="AF936">
        <v>10</v>
      </c>
      <c r="AG936" s="14">
        <v>44655</v>
      </c>
      <c r="AH936" s="14">
        <v>44657</v>
      </c>
      <c r="AI936">
        <v>20</v>
      </c>
      <c r="AJ936" s="14">
        <v>44677</v>
      </c>
      <c r="AK936" s="16">
        <v>7</v>
      </c>
      <c r="AL936" s="14">
        <v>44891</v>
      </c>
      <c r="AM936" s="14">
        <v>44951</v>
      </c>
      <c r="AN936" s="15"/>
      <c r="AO936" s="15"/>
      <c r="AP936" s="15"/>
      <c r="AQ936" s="15"/>
      <c r="AR936" s="15"/>
      <c r="AS936" s="15">
        <v>1150000</v>
      </c>
      <c r="AT936" s="15"/>
      <c r="AU936" s="15">
        <v>21850000</v>
      </c>
      <c r="AV936" s="15"/>
      <c r="AW936" s="15"/>
      <c r="AX936" s="15"/>
      <c r="AY936" s="15"/>
      <c r="AZ936" s="15">
        <f t="shared" si="66"/>
        <v>23000000</v>
      </c>
      <c r="BA936" s="15">
        <f t="shared" si="67"/>
        <v>23000000</v>
      </c>
      <c r="BB936" t="str">
        <f t="shared" si="68"/>
        <v>OK</v>
      </c>
      <c r="BC936">
        <f t="shared" si="69"/>
        <v>2</v>
      </c>
    </row>
    <row r="937" spans="2:55" hidden="1">
      <c r="B937" t="s">
        <v>69</v>
      </c>
      <c r="C937" t="s">
        <v>170</v>
      </c>
      <c r="D937" t="s">
        <v>878</v>
      </c>
      <c r="E937" t="s">
        <v>8</v>
      </c>
      <c r="F937" s="17" t="s">
        <v>160</v>
      </c>
      <c r="G937">
        <v>4881</v>
      </c>
      <c r="H937">
        <v>20</v>
      </c>
      <c r="I937" s="15">
        <v>18400000</v>
      </c>
      <c r="J937" s="15">
        <v>920000</v>
      </c>
      <c r="K937">
        <v>20</v>
      </c>
      <c r="M937" t="s">
        <v>128</v>
      </c>
      <c r="N937" t="s">
        <v>157</v>
      </c>
      <c r="O937" t="s">
        <v>130</v>
      </c>
      <c r="P937" t="s">
        <v>895</v>
      </c>
      <c r="Q937" t="s">
        <v>65</v>
      </c>
      <c r="R937" t="s">
        <v>132</v>
      </c>
      <c r="S937">
        <v>3</v>
      </c>
      <c r="T937">
        <v>488103</v>
      </c>
      <c r="U937">
        <v>5</v>
      </c>
      <c r="V937" s="17">
        <v>5</v>
      </c>
      <c r="W937" t="s">
        <v>896</v>
      </c>
      <c r="Y937" s="14"/>
      <c r="AA937" s="14" t="s">
        <v>134</v>
      </c>
      <c r="AB937" s="14">
        <v>44638</v>
      </c>
      <c r="AC937">
        <v>7</v>
      </c>
      <c r="AD937" s="14">
        <v>44645</v>
      </c>
      <c r="AE937" s="14">
        <v>44663</v>
      </c>
      <c r="AF937">
        <v>10</v>
      </c>
      <c r="AG937" s="14">
        <v>44673</v>
      </c>
      <c r="AH937" s="14">
        <v>44676</v>
      </c>
      <c r="AI937">
        <v>20</v>
      </c>
      <c r="AJ937" s="14">
        <v>44696</v>
      </c>
      <c r="AK937" s="16">
        <v>7</v>
      </c>
      <c r="AL937" s="14">
        <v>44910</v>
      </c>
      <c r="AM937" s="14">
        <v>44970</v>
      </c>
      <c r="AN937" s="15"/>
      <c r="AO937" s="15"/>
      <c r="AP937" s="15"/>
      <c r="AQ937" s="15"/>
      <c r="AR937" s="15"/>
      <c r="AS937" s="15">
        <v>920000</v>
      </c>
      <c r="AT937" s="15"/>
      <c r="AU937" s="15">
        <v>17480000</v>
      </c>
      <c r="AV937" s="15"/>
      <c r="AW937" s="15"/>
      <c r="AX937" s="15"/>
      <c r="AY937" s="15"/>
      <c r="AZ937" s="15">
        <f t="shared" si="66"/>
        <v>18400000</v>
      </c>
      <c r="BA937" s="15">
        <f t="shared" si="67"/>
        <v>18400000</v>
      </c>
      <c r="BB937" t="str">
        <f t="shared" si="68"/>
        <v>OK</v>
      </c>
      <c r="BC937">
        <f t="shared" si="69"/>
        <v>2</v>
      </c>
    </row>
    <row r="938" spans="2:55" hidden="1">
      <c r="B938" t="s">
        <v>69</v>
      </c>
      <c r="C938" t="s">
        <v>170</v>
      </c>
      <c r="D938" t="s">
        <v>874</v>
      </c>
      <c r="E938" t="s">
        <v>8</v>
      </c>
      <c r="F938" s="17" t="s">
        <v>172</v>
      </c>
      <c r="G938">
        <v>4889</v>
      </c>
      <c r="H938">
        <v>15</v>
      </c>
      <c r="I938" s="15">
        <v>16650000</v>
      </c>
      <c r="J938" s="15">
        <v>1110000</v>
      </c>
      <c r="K938">
        <v>15</v>
      </c>
      <c r="M938" t="s">
        <v>128</v>
      </c>
      <c r="N938" t="s">
        <v>157</v>
      </c>
      <c r="O938" t="s">
        <v>130</v>
      </c>
      <c r="P938" t="s">
        <v>897</v>
      </c>
      <c r="Q938" t="s">
        <v>65</v>
      </c>
      <c r="R938" t="s">
        <v>132</v>
      </c>
      <c r="S938">
        <v>6</v>
      </c>
      <c r="T938">
        <v>488906</v>
      </c>
      <c r="U938">
        <v>8</v>
      </c>
      <c r="V938" s="17">
        <v>8</v>
      </c>
      <c r="W938" t="s">
        <v>898</v>
      </c>
      <c r="Y938" s="14"/>
      <c r="AA938" s="14" t="s">
        <v>134</v>
      </c>
      <c r="AB938" s="14">
        <v>44818</v>
      </c>
      <c r="AC938">
        <v>7</v>
      </c>
      <c r="AD938" s="14">
        <v>44825</v>
      </c>
      <c r="AE938" s="14">
        <v>44827</v>
      </c>
      <c r="AF938">
        <v>7</v>
      </c>
      <c r="AG938" s="14">
        <v>44834</v>
      </c>
      <c r="AH938" s="14">
        <v>44838</v>
      </c>
      <c r="AI938">
        <v>20</v>
      </c>
      <c r="AJ938" s="14">
        <v>44858</v>
      </c>
      <c r="AK938" s="16">
        <v>6</v>
      </c>
      <c r="AL938" s="14">
        <v>45040</v>
      </c>
      <c r="AM938" s="14">
        <v>45100</v>
      </c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>
        <v>16650000</v>
      </c>
      <c r="AY938" s="15"/>
      <c r="AZ938" s="15">
        <f t="shared" si="66"/>
        <v>16650000</v>
      </c>
      <c r="BA938" s="15">
        <f t="shared" si="67"/>
        <v>16650000</v>
      </c>
      <c r="BB938" t="str">
        <f t="shared" si="68"/>
        <v>OK</v>
      </c>
      <c r="BC938">
        <f t="shared" si="69"/>
        <v>1</v>
      </c>
    </row>
    <row r="939" spans="2:55" hidden="1">
      <c r="B939" t="s">
        <v>69</v>
      </c>
      <c r="C939" t="s">
        <v>170</v>
      </c>
      <c r="D939" t="s">
        <v>871</v>
      </c>
      <c r="E939" t="s">
        <v>8</v>
      </c>
      <c r="F939" s="17" t="s">
        <v>172</v>
      </c>
      <c r="G939">
        <v>4889</v>
      </c>
      <c r="H939">
        <v>15</v>
      </c>
      <c r="I939" s="15">
        <v>16650000</v>
      </c>
      <c r="J939" s="15">
        <v>1110000</v>
      </c>
      <c r="K939">
        <v>15</v>
      </c>
      <c r="M939" t="s">
        <v>128</v>
      </c>
      <c r="N939" t="s">
        <v>157</v>
      </c>
      <c r="O939" t="s">
        <v>130</v>
      </c>
      <c r="P939" t="s">
        <v>897</v>
      </c>
      <c r="Q939" t="s">
        <v>65</v>
      </c>
      <c r="R939" t="s">
        <v>132</v>
      </c>
      <c r="S939">
        <v>6</v>
      </c>
      <c r="T939">
        <v>488906</v>
      </c>
      <c r="U939">
        <v>8</v>
      </c>
      <c r="V939" s="17">
        <v>8</v>
      </c>
      <c r="W939" t="s">
        <v>898</v>
      </c>
      <c r="Y939" s="14"/>
      <c r="AA939" s="14" t="s">
        <v>134</v>
      </c>
      <c r="AB939" s="14">
        <v>44818</v>
      </c>
      <c r="AC939">
        <v>7</v>
      </c>
      <c r="AD939" s="14">
        <v>44825</v>
      </c>
      <c r="AE939" s="14">
        <v>44827</v>
      </c>
      <c r="AF939">
        <v>7</v>
      </c>
      <c r="AG939" s="14">
        <v>44834</v>
      </c>
      <c r="AH939" s="14">
        <v>44838</v>
      </c>
      <c r="AI939">
        <v>20</v>
      </c>
      <c r="AJ939" s="14">
        <v>44858</v>
      </c>
      <c r="AK939" s="16">
        <v>6</v>
      </c>
      <c r="AL939" s="14">
        <v>45040</v>
      </c>
      <c r="AM939" s="14">
        <v>45100</v>
      </c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>
        <v>16650000</v>
      </c>
      <c r="AY939" s="15"/>
      <c r="AZ939" s="15">
        <f t="shared" si="66"/>
        <v>16650000</v>
      </c>
      <c r="BA939" s="15">
        <f t="shared" si="67"/>
        <v>16650000</v>
      </c>
      <c r="BB939" t="str">
        <f t="shared" si="68"/>
        <v>OK</v>
      </c>
      <c r="BC939">
        <f t="shared" si="69"/>
        <v>1</v>
      </c>
    </row>
    <row r="940" spans="2:55" hidden="1">
      <c r="B940" t="s">
        <v>69</v>
      </c>
      <c r="C940" t="s">
        <v>170</v>
      </c>
      <c r="D940" t="s">
        <v>871</v>
      </c>
      <c r="E940" t="s">
        <v>8</v>
      </c>
      <c r="F940" s="17" t="s">
        <v>264</v>
      </c>
      <c r="G940">
        <v>4891</v>
      </c>
      <c r="H940">
        <v>20</v>
      </c>
      <c r="I940" s="15">
        <v>12900000</v>
      </c>
      <c r="J940" s="15">
        <v>645000</v>
      </c>
      <c r="K940">
        <v>20</v>
      </c>
      <c r="M940" t="s">
        <v>128</v>
      </c>
      <c r="N940" t="s">
        <v>265</v>
      </c>
      <c r="O940" t="s">
        <v>130</v>
      </c>
      <c r="P940" t="s">
        <v>899</v>
      </c>
      <c r="Q940" t="s">
        <v>64</v>
      </c>
      <c r="R940" t="s">
        <v>132</v>
      </c>
      <c r="S940">
        <v>5</v>
      </c>
      <c r="T940">
        <v>489105</v>
      </c>
      <c r="U940">
        <v>7</v>
      </c>
      <c r="V940" s="17">
        <v>7</v>
      </c>
      <c r="W940" t="s">
        <v>900</v>
      </c>
      <c r="Y940" s="14"/>
      <c r="AA940" s="14" t="s">
        <v>134</v>
      </c>
      <c r="AB940" s="14">
        <v>44641</v>
      </c>
      <c r="AC940">
        <v>7</v>
      </c>
      <c r="AD940" s="14">
        <v>44648</v>
      </c>
      <c r="AE940" s="14">
        <v>44663</v>
      </c>
      <c r="AF940">
        <v>10</v>
      </c>
      <c r="AG940" s="14">
        <v>44673</v>
      </c>
      <c r="AH940" s="14">
        <v>44676</v>
      </c>
      <c r="AI940">
        <v>20</v>
      </c>
      <c r="AJ940" s="14">
        <v>44696</v>
      </c>
      <c r="AK940" s="16">
        <v>7</v>
      </c>
      <c r="AL940" s="14">
        <v>44910</v>
      </c>
      <c r="AM940" s="14">
        <v>44970</v>
      </c>
      <c r="AN940" s="15"/>
      <c r="AO940" s="15"/>
      <c r="AP940" s="15"/>
      <c r="AQ940" s="15"/>
      <c r="AR940" s="15"/>
      <c r="AS940" s="15">
        <v>645000</v>
      </c>
      <c r="AT940" s="15"/>
      <c r="AU940" s="15">
        <v>12255000</v>
      </c>
      <c r="AV940" s="15"/>
      <c r="AW940" s="15"/>
      <c r="AX940" s="15"/>
      <c r="AY940" s="15"/>
      <c r="AZ940" s="15">
        <f t="shared" si="66"/>
        <v>12900000</v>
      </c>
      <c r="BA940" s="15">
        <f t="shared" si="67"/>
        <v>12900000</v>
      </c>
      <c r="BB940" t="str">
        <f t="shared" si="68"/>
        <v>OK</v>
      </c>
      <c r="BC940">
        <f t="shared" si="69"/>
        <v>2</v>
      </c>
    </row>
    <row r="941" spans="2:55" hidden="1">
      <c r="B941" t="s">
        <v>69</v>
      </c>
      <c r="C941" t="s">
        <v>170</v>
      </c>
      <c r="D941" t="s">
        <v>878</v>
      </c>
      <c r="E941" t="s">
        <v>8</v>
      </c>
      <c r="F941" s="17" t="s">
        <v>264</v>
      </c>
      <c r="G941">
        <v>4891</v>
      </c>
      <c r="H941">
        <v>20</v>
      </c>
      <c r="I941" s="15">
        <v>12900000</v>
      </c>
      <c r="J941" s="15">
        <v>645000</v>
      </c>
      <c r="K941">
        <v>20</v>
      </c>
      <c r="M941" t="s">
        <v>128</v>
      </c>
      <c r="N941" t="s">
        <v>265</v>
      </c>
      <c r="O941" t="s">
        <v>130</v>
      </c>
      <c r="P941" t="s">
        <v>901</v>
      </c>
      <c r="Q941" t="s">
        <v>64</v>
      </c>
      <c r="R941" t="s">
        <v>132</v>
      </c>
      <c r="S941">
        <v>5</v>
      </c>
      <c r="T941">
        <v>489105</v>
      </c>
      <c r="U941">
        <v>7</v>
      </c>
      <c r="V941" s="17">
        <v>7</v>
      </c>
      <c r="W941" t="s">
        <v>900</v>
      </c>
      <c r="Y941" s="14"/>
      <c r="AA941" s="14" t="s">
        <v>134</v>
      </c>
      <c r="AB941" s="14">
        <v>44641</v>
      </c>
      <c r="AC941">
        <v>7</v>
      </c>
      <c r="AD941" s="14">
        <v>44648</v>
      </c>
      <c r="AE941" s="14">
        <v>44663</v>
      </c>
      <c r="AF941">
        <v>10</v>
      </c>
      <c r="AG941" s="14">
        <v>44673</v>
      </c>
      <c r="AH941" s="14">
        <v>44676</v>
      </c>
      <c r="AI941">
        <v>20</v>
      </c>
      <c r="AJ941" s="14">
        <v>44696</v>
      </c>
      <c r="AK941" s="16">
        <v>7</v>
      </c>
      <c r="AL941" s="14">
        <v>44910</v>
      </c>
      <c r="AM941" s="14">
        <v>44970</v>
      </c>
      <c r="AN941" s="15"/>
      <c r="AO941" s="15"/>
      <c r="AP941" s="15"/>
      <c r="AQ941" s="15"/>
      <c r="AR941" s="15"/>
      <c r="AS941" s="15">
        <v>645000</v>
      </c>
      <c r="AT941" s="15"/>
      <c r="AU941" s="15">
        <v>12255000</v>
      </c>
      <c r="AV941" s="15"/>
      <c r="AW941" s="15"/>
      <c r="AX941" s="15"/>
      <c r="AY941" s="15"/>
      <c r="AZ941" s="15">
        <f t="shared" si="66"/>
        <v>12900000</v>
      </c>
      <c r="BA941" s="15">
        <f t="shared" si="67"/>
        <v>12900000</v>
      </c>
      <c r="BB941" t="str">
        <f t="shared" si="68"/>
        <v>OK</v>
      </c>
      <c r="BC941">
        <f t="shared" si="69"/>
        <v>2</v>
      </c>
    </row>
    <row r="942" spans="2:55" hidden="1">
      <c r="B942" t="s">
        <v>69</v>
      </c>
      <c r="C942" t="s">
        <v>170</v>
      </c>
      <c r="D942" t="s">
        <v>170</v>
      </c>
      <c r="E942" t="s">
        <v>9</v>
      </c>
      <c r="F942" t="s">
        <v>175</v>
      </c>
      <c r="G942">
        <v>5811</v>
      </c>
      <c r="H942">
        <v>35</v>
      </c>
      <c r="I942" s="15">
        <v>30975000</v>
      </c>
      <c r="J942" s="15">
        <v>885000</v>
      </c>
      <c r="K942">
        <v>35</v>
      </c>
      <c r="M942" t="s">
        <v>151</v>
      </c>
      <c r="N942" t="s">
        <v>157</v>
      </c>
      <c r="O942" t="s">
        <v>181</v>
      </c>
      <c r="P942" t="s">
        <v>902</v>
      </c>
      <c r="Q942" t="s">
        <v>65</v>
      </c>
      <c r="R942" t="s">
        <v>132</v>
      </c>
      <c r="T942">
        <v>5811</v>
      </c>
      <c r="U942">
        <v>1</v>
      </c>
      <c r="V942" s="17">
        <v>1</v>
      </c>
      <c r="W942" t="s">
        <v>903</v>
      </c>
      <c r="Y942" s="14">
        <v>44635</v>
      </c>
      <c r="Z942" s="16">
        <v>30</v>
      </c>
      <c r="AA942" s="14">
        <v>44665</v>
      </c>
      <c r="AB942" s="14">
        <v>44620</v>
      </c>
      <c r="AC942">
        <v>8</v>
      </c>
      <c r="AD942" s="14">
        <v>44628</v>
      </c>
      <c r="AE942" s="14">
        <v>44642</v>
      </c>
      <c r="AF942">
        <v>8</v>
      </c>
      <c r="AG942" s="14">
        <v>44650</v>
      </c>
      <c r="AH942" s="14">
        <v>44657</v>
      </c>
      <c r="AI942">
        <v>15</v>
      </c>
      <c r="AJ942" s="14">
        <v>44672</v>
      </c>
      <c r="AK942" s="16">
        <v>8</v>
      </c>
      <c r="AL942" s="14">
        <v>44916</v>
      </c>
      <c r="AM942" s="14">
        <v>44976</v>
      </c>
      <c r="AN942" s="15"/>
      <c r="AO942" s="15"/>
      <c r="AP942" s="15"/>
      <c r="AQ942" s="15"/>
      <c r="AR942" s="15">
        <v>1548750</v>
      </c>
      <c r="AS942" s="15"/>
      <c r="AT942" s="15">
        <v>29426250</v>
      </c>
      <c r="AU942" s="15"/>
      <c r="AV942" s="15"/>
      <c r="AW942" s="15"/>
      <c r="AX942" s="15"/>
      <c r="AY942" s="15"/>
      <c r="AZ942" s="15">
        <f t="shared" si="66"/>
        <v>30975000</v>
      </c>
      <c r="BA942" s="15">
        <f t="shared" si="67"/>
        <v>30975000</v>
      </c>
      <c r="BB942" t="str">
        <f t="shared" si="68"/>
        <v>OK</v>
      </c>
      <c r="BC942">
        <f t="shared" si="69"/>
        <v>2</v>
      </c>
    </row>
    <row r="943" spans="2:55" hidden="1">
      <c r="B943" t="s">
        <v>69</v>
      </c>
      <c r="C943" t="s">
        <v>170</v>
      </c>
      <c r="D943" t="s">
        <v>170</v>
      </c>
      <c r="E943" t="s">
        <v>9</v>
      </c>
      <c r="F943" t="s">
        <v>175</v>
      </c>
      <c r="G943">
        <v>5811</v>
      </c>
      <c r="H943">
        <v>36</v>
      </c>
      <c r="I943" s="15">
        <v>31860000</v>
      </c>
      <c r="J943" s="15">
        <v>885000</v>
      </c>
      <c r="K943">
        <v>36</v>
      </c>
      <c r="M943" t="s">
        <v>151</v>
      </c>
      <c r="N943" t="s">
        <v>157</v>
      </c>
      <c r="O943" t="s">
        <v>274</v>
      </c>
      <c r="P943" t="s">
        <v>904</v>
      </c>
      <c r="Q943" t="s">
        <v>65</v>
      </c>
      <c r="R943" t="s">
        <v>132</v>
      </c>
      <c r="T943">
        <v>5811</v>
      </c>
      <c r="U943">
        <v>2</v>
      </c>
      <c r="V943" s="17">
        <v>2</v>
      </c>
      <c r="W943" t="s">
        <v>905</v>
      </c>
      <c r="Y943" s="14">
        <v>44635</v>
      </c>
      <c r="Z943" s="16">
        <v>30</v>
      </c>
      <c r="AA943" s="14">
        <v>44665</v>
      </c>
      <c r="AB943" s="14">
        <v>44620</v>
      </c>
      <c r="AC943">
        <v>8</v>
      </c>
      <c r="AD943" s="14">
        <v>44628</v>
      </c>
      <c r="AE943" s="14">
        <v>44642</v>
      </c>
      <c r="AF943">
        <v>8</v>
      </c>
      <c r="AG943" s="14">
        <v>44650</v>
      </c>
      <c r="AH943" s="14">
        <v>44657</v>
      </c>
      <c r="AI943">
        <v>15</v>
      </c>
      <c r="AJ943" s="14">
        <v>44672</v>
      </c>
      <c r="AK943" s="16">
        <v>8</v>
      </c>
      <c r="AL943" s="14">
        <v>44916</v>
      </c>
      <c r="AM943" s="14">
        <v>44976</v>
      </c>
      <c r="AN943" s="15"/>
      <c r="AO943" s="15"/>
      <c r="AP943" s="15"/>
      <c r="AQ943" s="15"/>
      <c r="AR943" s="15">
        <v>1593000</v>
      </c>
      <c r="AS943" s="15"/>
      <c r="AT943" s="15">
        <v>30267000</v>
      </c>
      <c r="AU943" s="15"/>
      <c r="AV943" s="15"/>
      <c r="AW943" s="15"/>
      <c r="AX943" s="15"/>
      <c r="AY943" s="15"/>
      <c r="AZ943" s="15">
        <f t="shared" si="66"/>
        <v>31860000</v>
      </c>
      <c r="BA943" s="15">
        <f t="shared" si="67"/>
        <v>31860000</v>
      </c>
      <c r="BB943" t="str">
        <f t="shared" si="68"/>
        <v>OK</v>
      </c>
      <c r="BC943">
        <f t="shared" si="69"/>
        <v>2</v>
      </c>
    </row>
    <row r="944" spans="2:55" hidden="1">
      <c r="B944" t="s">
        <v>69</v>
      </c>
      <c r="C944" t="s">
        <v>170</v>
      </c>
      <c r="D944" t="s">
        <v>170</v>
      </c>
      <c r="E944" t="s">
        <v>9</v>
      </c>
      <c r="F944" t="s">
        <v>175</v>
      </c>
      <c r="G944">
        <v>5811</v>
      </c>
      <c r="H944">
        <v>50</v>
      </c>
      <c r="I944" s="15">
        <v>44250000</v>
      </c>
      <c r="J944" s="15">
        <v>885000</v>
      </c>
      <c r="K944">
        <v>50</v>
      </c>
      <c r="M944" t="s">
        <v>151</v>
      </c>
      <c r="N944" t="s">
        <v>157</v>
      </c>
      <c r="O944" t="s">
        <v>452</v>
      </c>
      <c r="P944" t="s">
        <v>906</v>
      </c>
      <c r="Q944" t="s">
        <v>65</v>
      </c>
      <c r="R944" t="s">
        <v>132</v>
      </c>
      <c r="T944">
        <v>5811</v>
      </c>
      <c r="U944">
        <v>3</v>
      </c>
      <c r="V944" s="17">
        <v>3</v>
      </c>
      <c r="W944" t="s">
        <v>907</v>
      </c>
      <c r="Y944" s="14">
        <v>44635</v>
      </c>
      <c r="Z944" s="16">
        <v>30</v>
      </c>
      <c r="AA944" s="14">
        <v>44665</v>
      </c>
      <c r="AB944" s="14">
        <v>44620</v>
      </c>
      <c r="AC944">
        <v>8</v>
      </c>
      <c r="AD944" s="14">
        <v>44628</v>
      </c>
      <c r="AE944" s="14">
        <v>44642</v>
      </c>
      <c r="AF944">
        <v>8</v>
      </c>
      <c r="AG944" s="14">
        <v>44650</v>
      </c>
      <c r="AH944" s="14">
        <v>44657</v>
      </c>
      <c r="AI944">
        <v>15</v>
      </c>
      <c r="AJ944" s="14">
        <v>44672</v>
      </c>
      <c r="AK944" s="16">
        <v>8</v>
      </c>
      <c r="AL944" s="14">
        <v>44916</v>
      </c>
      <c r="AM944" s="14">
        <v>44976</v>
      </c>
      <c r="AN944" s="15"/>
      <c r="AO944" s="15"/>
      <c r="AP944" s="15"/>
      <c r="AQ944" s="15"/>
      <c r="AR944" s="15">
        <v>2212500</v>
      </c>
      <c r="AS944" s="15"/>
      <c r="AT944" s="15">
        <v>42037500</v>
      </c>
      <c r="AU944" s="15"/>
      <c r="AV944" s="15"/>
      <c r="AW944" s="15"/>
      <c r="AX944" s="15"/>
      <c r="AY944" s="15"/>
      <c r="AZ944" s="15">
        <f t="shared" si="66"/>
        <v>44250000</v>
      </c>
      <c r="BA944" s="15">
        <f t="shared" si="67"/>
        <v>44250000</v>
      </c>
      <c r="BB944" t="str">
        <f t="shared" si="68"/>
        <v>OK</v>
      </c>
      <c r="BC944">
        <f t="shared" si="69"/>
        <v>2</v>
      </c>
    </row>
    <row r="945" spans="2:55" hidden="1">
      <c r="B945" t="s">
        <v>69</v>
      </c>
      <c r="C945" t="s">
        <v>170</v>
      </c>
      <c r="D945" t="s">
        <v>170</v>
      </c>
      <c r="E945" t="s">
        <v>9</v>
      </c>
      <c r="F945" t="s">
        <v>175</v>
      </c>
      <c r="G945">
        <v>5811</v>
      </c>
      <c r="H945">
        <v>30</v>
      </c>
      <c r="I945" s="15">
        <v>26550000</v>
      </c>
      <c r="J945" s="15">
        <v>885000</v>
      </c>
      <c r="K945">
        <v>30</v>
      </c>
      <c r="M945" t="s">
        <v>151</v>
      </c>
      <c r="N945" t="s">
        <v>157</v>
      </c>
      <c r="O945" t="s">
        <v>274</v>
      </c>
      <c r="P945" t="s">
        <v>908</v>
      </c>
      <c r="Q945" t="s">
        <v>65</v>
      </c>
      <c r="R945" t="s">
        <v>132</v>
      </c>
      <c r="T945">
        <v>5811</v>
      </c>
      <c r="U945">
        <v>4</v>
      </c>
      <c r="V945" s="17">
        <v>4</v>
      </c>
      <c r="W945" t="s">
        <v>909</v>
      </c>
      <c r="Y945" s="14">
        <v>44635</v>
      </c>
      <c r="Z945" s="16">
        <v>30</v>
      </c>
      <c r="AA945" s="14">
        <v>44665</v>
      </c>
      <c r="AB945" s="14">
        <v>44620</v>
      </c>
      <c r="AC945">
        <v>8</v>
      </c>
      <c r="AD945" s="14">
        <v>44628</v>
      </c>
      <c r="AE945" s="14">
        <v>44642</v>
      </c>
      <c r="AF945">
        <v>8</v>
      </c>
      <c r="AG945" s="14">
        <v>44650</v>
      </c>
      <c r="AH945" s="14">
        <v>44657</v>
      </c>
      <c r="AI945">
        <v>15</v>
      </c>
      <c r="AJ945" s="14">
        <v>44672</v>
      </c>
      <c r="AK945" s="16">
        <v>8</v>
      </c>
      <c r="AL945" s="14">
        <v>44916</v>
      </c>
      <c r="AM945" s="14">
        <v>44976</v>
      </c>
      <c r="AN945" s="15"/>
      <c r="AO945" s="15"/>
      <c r="AP945" s="15"/>
      <c r="AQ945" s="15"/>
      <c r="AR945" s="15">
        <v>1327500</v>
      </c>
      <c r="AS945" s="15"/>
      <c r="AT945" s="15">
        <v>25222500</v>
      </c>
      <c r="AU945" s="15"/>
      <c r="AV945" s="15"/>
      <c r="AW945" s="15"/>
      <c r="AX945" s="15"/>
      <c r="AY945" s="15"/>
      <c r="AZ945" s="15">
        <f t="shared" si="66"/>
        <v>26550000</v>
      </c>
      <c r="BA945" s="15">
        <f t="shared" si="67"/>
        <v>26550000</v>
      </c>
      <c r="BB945" t="str">
        <f t="shared" si="68"/>
        <v>OK</v>
      </c>
      <c r="BC945">
        <f t="shared" si="69"/>
        <v>2</v>
      </c>
    </row>
    <row r="946" spans="2:55" hidden="1">
      <c r="B946" t="s">
        <v>69</v>
      </c>
      <c r="C946" t="s">
        <v>170</v>
      </c>
      <c r="D946" t="s">
        <v>170</v>
      </c>
      <c r="E946" t="s">
        <v>9</v>
      </c>
      <c r="F946" t="s">
        <v>175</v>
      </c>
      <c r="G946">
        <v>5811</v>
      </c>
      <c r="H946">
        <v>106</v>
      </c>
      <c r="I946" s="15">
        <v>93810000</v>
      </c>
      <c r="J946" s="15">
        <v>885000</v>
      </c>
      <c r="K946">
        <v>106</v>
      </c>
      <c r="M946" t="s">
        <v>151</v>
      </c>
      <c r="N946" t="s">
        <v>157</v>
      </c>
      <c r="O946" t="s">
        <v>274</v>
      </c>
      <c r="P946" t="s">
        <v>910</v>
      </c>
      <c r="Q946" t="s">
        <v>65</v>
      </c>
      <c r="R946" t="s">
        <v>132</v>
      </c>
      <c r="T946">
        <v>5811</v>
      </c>
      <c r="U946">
        <v>5</v>
      </c>
      <c r="V946" s="17">
        <v>5</v>
      </c>
      <c r="W946" t="s">
        <v>911</v>
      </c>
      <c r="Y946" s="14">
        <v>44635</v>
      </c>
      <c r="Z946" s="16">
        <v>30</v>
      </c>
      <c r="AA946" s="14">
        <v>44665</v>
      </c>
      <c r="AB946" s="14">
        <v>44620</v>
      </c>
      <c r="AC946">
        <v>8</v>
      </c>
      <c r="AD946" s="14">
        <v>44628</v>
      </c>
      <c r="AE946" s="14">
        <v>44642</v>
      </c>
      <c r="AF946">
        <v>8</v>
      </c>
      <c r="AG946" s="14">
        <v>44650</v>
      </c>
      <c r="AH946" s="14">
        <v>44657</v>
      </c>
      <c r="AI946">
        <v>15</v>
      </c>
      <c r="AJ946" s="14">
        <v>44672</v>
      </c>
      <c r="AK946" s="16">
        <v>8</v>
      </c>
      <c r="AL946" s="14">
        <v>44916</v>
      </c>
      <c r="AM946" s="14">
        <v>44976</v>
      </c>
      <c r="AN946" s="15"/>
      <c r="AO946" s="15"/>
      <c r="AP946" s="15"/>
      <c r="AQ946" s="15"/>
      <c r="AR946" s="15">
        <v>4690500</v>
      </c>
      <c r="AS946" s="15"/>
      <c r="AT946" s="15">
        <v>89119500</v>
      </c>
      <c r="AU946" s="15"/>
      <c r="AV946" s="15"/>
      <c r="AW946" s="15"/>
      <c r="AX946" s="15"/>
      <c r="AY946" s="15"/>
      <c r="AZ946" s="15">
        <f t="shared" si="66"/>
        <v>93810000</v>
      </c>
      <c r="BA946" s="15">
        <f t="shared" si="67"/>
        <v>93810000</v>
      </c>
      <c r="BB946" t="str">
        <f t="shared" si="68"/>
        <v>OK</v>
      </c>
      <c r="BC946">
        <f t="shared" si="69"/>
        <v>2</v>
      </c>
    </row>
    <row r="947" spans="2:55" hidden="1">
      <c r="B947" t="s">
        <v>69</v>
      </c>
      <c r="C947" t="s">
        <v>170</v>
      </c>
      <c r="D947" t="s">
        <v>170</v>
      </c>
      <c r="E947" t="s">
        <v>9</v>
      </c>
      <c r="F947" s="17" t="s">
        <v>175</v>
      </c>
      <c r="G947">
        <v>5821</v>
      </c>
      <c r="H947">
        <v>40</v>
      </c>
      <c r="I947" s="15">
        <v>35400000</v>
      </c>
      <c r="J947" s="15">
        <v>885000</v>
      </c>
      <c r="K947">
        <v>40</v>
      </c>
      <c r="M947" t="s">
        <v>151</v>
      </c>
      <c r="N947" t="s">
        <v>157</v>
      </c>
      <c r="O947" t="s">
        <v>274</v>
      </c>
      <c r="P947" t="s">
        <v>912</v>
      </c>
      <c r="Q947" t="s">
        <v>65</v>
      </c>
      <c r="R947" t="s">
        <v>132</v>
      </c>
      <c r="T947">
        <v>5821</v>
      </c>
      <c r="U947">
        <v>6</v>
      </c>
      <c r="V947" s="17">
        <v>6</v>
      </c>
      <c r="W947" t="s">
        <v>911</v>
      </c>
      <c r="Y947" s="14">
        <v>44635</v>
      </c>
      <c r="Z947" s="16">
        <v>30</v>
      </c>
      <c r="AA947" s="14">
        <v>44665</v>
      </c>
      <c r="AB947" s="14">
        <v>44620</v>
      </c>
      <c r="AC947">
        <v>8</v>
      </c>
      <c r="AD947" s="14">
        <v>44628</v>
      </c>
      <c r="AE947" s="14">
        <v>44642</v>
      </c>
      <c r="AF947">
        <v>8</v>
      </c>
      <c r="AG947" s="14">
        <v>44650</v>
      </c>
      <c r="AH947" s="14">
        <v>44657</v>
      </c>
      <c r="AI947">
        <v>15</v>
      </c>
      <c r="AJ947" s="14">
        <v>44672</v>
      </c>
      <c r="AK947" s="16">
        <v>5</v>
      </c>
      <c r="AL947" s="14">
        <v>44825</v>
      </c>
      <c r="AM947" s="14">
        <v>44885</v>
      </c>
      <c r="AN947" s="15"/>
      <c r="AO947" s="15"/>
      <c r="AP947" s="15"/>
      <c r="AQ947" s="15"/>
      <c r="AR947" s="15">
        <v>1770000</v>
      </c>
      <c r="AS947" s="15"/>
      <c r="AT947" s="15">
        <v>33630000</v>
      </c>
      <c r="AU947" s="15"/>
      <c r="AV947" s="15"/>
      <c r="AW947" s="15"/>
      <c r="AX947" s="15"/>
      <c r="AY947" s="15"/>
      <c r="AZ947" s="15">
        <f t="shared" si="66"/>
        <v>35400000</v>
      </c>
      <c r="BA947" s="15">
        <f t="shared" si="67"/>
        <v>35400000</v>
      </c>
      <c r="BB947" t="str">
        <f t="shared" si="68"/>
        <v>OK</v>
      </c>
      <c r="BC947">
        <f t="shared" si="69"/>
        <v>2</v>
      </c>
    </row>
    <row r="948" spans="2:55" hidden="1">
      <c r="B948" t="s">
        <v>69</v>
      </c>
      <c r="C948" t="s">
        <v>913</v>
      </c>
      <c r="D948" t="s">
        <v>913</v>
      </c>
      <c r="E948" t="s">
        <v>10</v>
      </c>
      <c r="F948" t="s">
        <v>186</v>
      </c>
      <c r="G948">
        <v>5911</v>
      </c>
      <c r="H948">
        <v>45</v>
      </c>
      <c r="I948" s="15">
        <v>36810000</v>
      </c>
      <c r="J948" s="15">
        <v>818000</v>
      </c>
      <c r="L948">
        <v>45</v>
      </c>
      <c r="M948" t="s">
        <v>151</v>
      </c>
      <c r="N948" t="s">
        <v>157</v>
      </c>
      <c r="O948" t="s">
        <v>130</v>
      </c>
      <c r="P948" t="s">
        <v>914</v>
      </c>
      <c r="Q948" t="s">
        <v>66</v>
      </c>
      <c r="R948" t="s">
        <v>132</v>
      </c>
      <c r="T948">
        <v>5911</v>
      </c>
      <c r="U948">
        <v>1</v>
      </c>
      <c r="V948" s="17">
        <v>1</v>
      </c>
      <c r="W948" t="s">
        <v>915</v>
      </c>
      <c r="Y948" s="14">
        <v>44635</v>
      </c>
      <c r="Z948" s="16">
        <v>30</v>
      </c>
      <c r="AA948" s="14">
        <v>44665</v>
      </c>
      <c r="AB948" s="14">
        <v>44622</v>
      </c>
      <c r="AC948">
        <v>20</v>
      </c>
      <c r="AD948" s="14">
        <v>44642</v>
      </c>
      <c r="AE948" s="14">
        <v>44644</v>
      </c>
      <c r="AF948">
        <v>13</v>
      </c>
      <c r="AG948" s="14">
        <v>44657</v>
      </c>
      <c r="AH948" s="14">
        <v>44662</v>
      </c>
      <c r="AI948">
        <v>15</v>
      </c>
      <c r="AJ948" s="14">
        <v>44677</v>
      </c>
      <c r="AK948" s="16">
        <v>8</v>
      </c>
      <c r="AL948" s="14">
        <v>44921</v>
      </c>
      <c r="AM948" s="14">
        <v>44981</v>
      </c>
      <c r="AN948" s="15"/>
      <c r="AO948" s="15"/>
      <c r="AP948" s="15"/>
      <c r="AQ948" s="15"/>
      <c r="AR948" s="15">
        <v>1840500</v>
      </c>
      <c r="AS948" s="15"/>
      <c r="AT948" s="15">
        <v>34969500</v>
      </c>
      <c r="AU948" s="15"/>
      <c r="AV948" s="15"/>
      <c r="AW948" s="15"/>
      <c r="AX948" s="15"/>
      <c r="AY948" s="15"/>
      <c r="AZ948" s="15">
        <f t="shared" si="66"/>
        <v>36810000</v>
      </c>
      <c r="BA948" s="15">
        <f t="shared" si="67"/>
        <v>36810000</v>
      </c>
      <c r="BB948" t="str">
        <f t="shared" si="68"/>
        <v>OK</v>
      </c>
      <c r="BC948">
        <f t="shared" si="69"/>
        <v>2</v>
      </c>
    </row>
    <row r="949" spans="2:55" hidden="1">
      <c r="B949" t="s">
        <v>69</v>
      </c>
      <c r="C949" t="s">
        <v>856</v>
      </c>
      <c r="D949" t="s">
        <v>856</v>
      </c>
      <c r="E949" t="s">
        <v>10</v>
      </c>
      <c r="F949" t="s">
        <v>186</v>
      </c>
      <c r="G949">
        <v>5911</v>
      </c>
      <c r="H949">
        <v>50</v>
      </c>
      <c r="I949" s="15">
        <v>40900000</v>
      </c>
      <c r="J949" s="15">
        <v>818000</v>
      </c>
      <c r="L949">
        <v>50</v>
      </c>
      <c r="M949" t="s">
        <v>151</v>
      </c>
      <c r="N949" t="s">
        <v>157</v>
      </c>
      <c r="O949" t="s">
        <v>130</v>
      </c>
      <c r="P949" t="s">
        <v>914</v>
      </c>
      <c r="Q949" t="s">
        <v>66</v>
      </c>
      <c r="R949" t="s">
        <v>132</v>
      </c>
      <c r="T949">
        <v>5911</v>
      </c>
      <c r="U949">
        <v>1</v>
      </c>
      <c r="V949" s="17">
        <v>1</v>
      </c>
      <c r="W949" t="s">
        <v>915</v>
      </c>
      <c r="Y949" s="14">
        <v>44635</v>
      </c>
      <c r="Z949" s="16">
        <v>30</v>
      </c>
      <c r="AA949" s="14">
        <v>44665</v>
      </c>
      <c r="AB949" s="14">
        <v>44622</v>
      </c>
      <c r="AC949">
        <v>20</v>
      </c>
      <c r="AD949" s="14">
        <v>44642</v>
      </c>
      <c r="AE949" s="14">
        <v>44644</v>
      </c>
      <c r="AF949">
        <v>13</v>
      </c>
      <c r="AG949" s="14">
        <v>44657</v>
      </c>
      <c r="AH949" s="14">
        <v>44662</v>
      </c>
      <c r="AI949">
        <v>15</v>
      </c>
      <c r="AJ949" s="14">
        <v>44677</v>
      </c>
      <c r="AK949" s="16">
        <v>8</v>
      </c>
      <c r="AL949" s="14">
        <v>44921</v>
      </c>
      <c r="AM949" s="14">
        <v>44981</v>
      </c>
      <c r="AN949" s="15"/>
      <c r="AO949" s="15"/>
      <c r="AP949" s="15"/>
      <c r="AQ949" s="15"/>
      <c r="AR949" s="15">
        <v>2045000</v>
      </c>
      <c r="AS949" s="15"/>
      <c r="AT949" s="15">
        <v>38855000</v>
      </c>
      <c r="AU949" s="15"/>
      <c r="AV949" s="15"/>
      <c r="AW949" s="15"/>
      <c r="AX949" s="15"/>
      <c r="AY949" s="15"/>
      <c r="AZ949" s="15">
        <f t="shared" si="66"/>
        <v>40900000</v>
      </c>
      <c r="BA949" s="15">
        <f t="shared" si="67"/>
        <v>40900000</v>
      </c>
      <c r="BB949" t="str">
        <f t="shared" si="68"/>
        <v>OK</v>
      </c>
      <c r="BC949">
        <f t="shared" si="69"/>
        <v>2</v>
      </c>
    </row>
    <row r="950" spans="2:55" hidden="1">
      <c r="B950" t="s">
        <v>69</v>
      </c>
      <c r="C950" t="s">
        <v>916</v>
      </c>
      <c r="D950" t="s">
        <v>916</v>
      </c>
      <c r="E950" t="s">
        <v>10</v>
      </c>
      <c r="F950" t="s">
        <v>186</v>
      </c>
      <c r="G950">
        <v>5911</v>
      </c>
      <c r="H950">
        <v>45</v>
      </c>
      <c r="I950" s="15">
        <v>36810000</v>
      </c>
      <c r="J950" s="15">
        <v>818000</v>
      </c>
      <c r="L950">
        <v>45</v>
      </c>
      <c r="M950" t="s">
        <v>151</v>
      </c>
      <c r="N950" t="s">
        <v>157</v>
      </c>
      <c r="O950" t="s">
        <v>130</v>
      </c>
      <c r="P950" t="s">
        <v>914</v>
      </c>
      <c r="Q950" t="s">
        <v>66</v>
      </c>
      <c r="R950" t="s">
        <v>132</v>
      </c>
      <c r="T950">
        <v>5911</v>
      </c>
      <c r="U950">
        <v>1</v>
      </c>
      <c r="V950" s="17">
        <v>1</v>
      </c>
      <c r="W950" t="s">
        <v>915</v>
      </c>
      <c r="Y950" s="14">
        <v>44635</v>
      </c>
      <c r="Z950" s="16">
        <v>30</v>
      </c>
      <c r="AA950" s="14">
        <v>44665</v>
      </c>
      <c r="AB950" s="14">
        <v>44622</v>
      </c>
      <c r="AC950">
        <v>20</v>
      </c>
      <c r="AD950" s="14">
        <v>44642</v>
      </c>
      <c r="AE950" s="14">
        <v>44644</v>
      </c>
      <c r="AF950">
        <v>13</v>
      </c>
      <c r="AG950" s="14">
        <v>44657</v>
      </c>
      <c r="AH950" s="14">
        <v>44662</v>
      </c>
      <c r="AI950">
        <v>15</v>
      </c>
      <c r="AJ950" s="14">
        <v>44677</v>
      </c>
      <c r="AK950" s="16">
        <v>8</v>
      </c>
      <c r="AL950" s="14">
        <v>44921</v>
      </c>
      <c r="AM950" s="14">
        <v>44981</v>
      </c>
      <c r="AN950" s="15"/>
      <c r="AO950" s="15"/>
      <c r="AP950" s="15"/>
      <c r="AQ950" s="15"/>
      <c r="AR950" s="15">
        <v>1840500</v>
      </c>
      <c r="AS950" s="15"/>
      <c r="AT950" s="15">
        <v>34969500</v>
      </c>
      <c r="AU950" s="15"/>
      <c r="AV950" s="15"/>
      <c r="AW950" s="15"/>
      <c r="AX950" s="15"/>
      <c r="AY950" s="15"/>
      <c r="AZ950" s="15">
        <f t="shared" si="66"/>
        <v>36810000</v>
      </c>
      <c r="BA950" s="15">
        <f t="shared" si="67"/>
        <v>36810000</v>
      </c>
      <c r="BB950" t="str">
        <f t="shared" si="68"/>
        <v>OK</v>
      </c>
      <c r="BC950">
        <f t="shared" si="69"/>
        <v>2</v>
      </c>
    </row>
    <row r="951" spans="2:55" hidden="1">
      <c r="B951" t="s">
        <v>69</v>
      </c>
      <c r="C951" t="s">
        <v>852</v>
      </c>
      <c r="D951" t="s">
        <v>852</v>
      </c>
      <c r="E951" t="s">
        <v>10</v>
      </c>
      <c r="F951" t="s">
        <v>186</v>
      </c>
      <c r="G951">
        <v>5911</v>
      </c>
      <c r="H951">
        <v>50</v>
      </c>
      <c r="I951" s="15">
        <v>40900000</v>
      </c>
      <c r="J951" s="15">
        <v>818000</v>
      </c>
      <c r="L951">
        <v>50</v>
      </c>
      <c r="M951" t="s">
        <v>151</v>
      </c>
      <c r="N951" t="s">
        <v>157</v>
      </c>
      <c r="O951" t="s">
        <v>130</v>
      </c>
      <c r="P951" t="s">
        <v>914</v>
      </c>
      <c r="Q951" t="s">
        <v>66</v>
      </c>
      <c r="R951" t="s">
        <v>132</v>
      </c>
      <c r="T951">
        <v>5911</v>
      </c>
      <c r="U951">
        <v>1</v>
      </c>
      <c r="V951" s="17">
        <v>1</v>
      </c>
      <c r="W951" t="s">
        <v>915</v>
      </c>
      <c r="Y951" s="14">
        <v>44635</v>
      </c>
      <c r="Z951" s="16">
        <v>30</v>
      </c>
      <c r="AA951" s="14">
        <v>44665</v>
      </c>
      <c r="AB951" s="14">
        <v>44622</v>
      </c>
      <c r="AC951">
        <v>20</v>
      </c>
      <c r="AD951" s="14">
        <v>44642</v>
      </c>
      <c r="AE951" s="14">
        <v>44644</v>
      </c>
      <c r="AF951">
        <v>13</v>
      </c>
      <c r="AG951" s="14">
        <v>44657</v>
      </c>
      <c r="AH951" s="14">
        <v>44662</v>
      </c>
      <c r="AI951">
        <v>15</v>
      </c>
      <c r="AJ951" s="14">
        <v>44677</v>
      </c>
      <c r="AK951" s="16">
        <v>8</v>
      </c>
      <c r="AL951" s="14">
        <v>44921</v>
      </c>
      <c r="AM951" s="14">
        <v>44981</v>
      </c>
      <c r="AN951" s="15"/>
      <c r="AO951" s="15"/>
      <c r="AP951" s="15"/>
      <c r="AQ951" s="15"/>
      <c r="AR951" s="15">
        <v>2045000</v>
      </c>
      <c r="AS951" s="15"/>
      <c r="AT951" s="15">
        <v>38855000</v>
      </c>
      <c r="AU951" s="15"/>
      <c r="AV951" s="15"/>
      <c r="AW951" s="15"/>
      <c r="AX951" s="15"/>
      <c r="AY951" s="15"/>
      <c r="AZ951" s="15">
        <f t="shared" si="66"/>
        <v>40900000</v>
      </c>
      <c r="BA951" s="15">
        <f t="shared" si="67"/>
        <v>40900000</v>
      </c>
      <c r="BB951" t="str">
        <f t="shared" si="68"/>
        <v>OK</v>
      </c>
      <c r="BC951">
        <f t="shared" si="69"/>
        <v>2</v>
      </c>
    </row>
    <row r="952" spans="2:55" hidden="1">
      <c r="B952" t="s">
        <v>69</v>
      </c>
      <c r="C952" t="s">
        <v>917</v>
      </c>
      <c r="D952" t="s">
        <v>917</v>
      </c>
      <c r="E952" t="s">
        <v>10</v>
      </c>
      <c r="F952" t="s">
        <v>186</v>
      </c>
      <c r="G952">
        <v>5911</v>
      </c>
      <c r="H952">
        <v>50</v>
      </c>
      <c r="I952" s="15">
        <v>40900000</v>
      </c>
      <c r="J952" s="15">
        <v>818000</v>
      </c>
      <c r="L952">
        <v>50</v>
      </c>
      <c r="M952" t="s">
        <v>151</v>
      </c>
      <c r="N952" t="s">
        <v>157</v>
      </c>
      <c r="O952" t="s">
        <v>130</v>
      </c>
      <c r="P952" t="s">
        <v>914</v>
      </c>
      <c r="Q952" t="s">
        <v>66</v>
      </c>
      <c r="R952" t="s">
        <v>132</v>
      </c>
      <c r="T952">
        <v>5911</v>
      </c>
      <c r="U952">
        <v>1</v>
      </c>
      <c r="V952" s="17">
        <v>1</v>
      </c>
      <c r="W952" t="s">
        <v>915</v>
      </c>
      <c r="Y952" s="14">
        <v>44635</v>
      </c>
      <c r="Z952" s="16">
        <v>30</v>
      </c>
      <c r="AA952" s="14">
        <v>44665</v>
      </c>
      <c r="AB952" s="14">
        <v>44622</v>
      </c>
      <c r="AC952">
        <v>20</v>
      </c>
      <c r="AD952" s="14">
        <v>44642</v>
      </c>
      <c r="AE952" s="14">
        <v>44644</v>
      </c>
      <c r="AF952">
        <v>13</v>
      </c>
      <c r="AG952" s="14">
        <v>44657</v>
      </c>
      <c r="AH952" s="14">
        <v>44662</v>
      </c>
      <c r="AI952">
        <v>15</v>
      </c>
      <c r="AJ952" s="14">
        <v>44677</v>
      </c>
      <c r="AK952" s="16">
        <v>8</v>
      </c>
      <c r="AL952" s="14">
        <v>44921</v>
      </c>
      <c r="AM952" s="14">
        <v>44981</v>
      </c>
      <c r="AN952" s="15"/>
      <c r="AO952" s="15"/>
      <c r="AP952" s="15"/>
      <c r="AQ952" s="15"/>
      <c r="AR952" s="15">
        <v>2045000</v>
      </c>
      <c r="AS952" s="15"/>
      <c r="AT952" s="15">
        <v>38855000</v>
      </c>
      <c r="AU952" s="15"/>
      <c r="AV952" s="15"/>
      <c r="AW952" s="15"/>
      <c r="AX952" s="15"/>
      <c r="AY952" s="15"/>
      <c r="AZ952" s="15">
        <f t="shared" si="66"/>
        <v>40900000</v>
      </c>
      <c r="BA952" s="15">
        <f t="shared" si="67"/>
        <v>40900000</v>
      </c>
      <c r="BB952" t="str">
        <f t="shared" si="68"/>
        <v>OK</v>
      </c>
      <c r="BC952">
        <f t="shared" si="69"/>
        <v>2</v>
      </c>
    </row>
    <row r="953" spans="2:55" hidden="1">
      <c r="B953" t="s">
        <v>69</v>
      </c>
      <c r="C953" t="s">
        <v>858</v>
      </c>
      <c r="D953" t="s">
        <v>858</v>
      </c>
      <c r="E953" t="s">
        <v>10</v>
      </c>
      <c r="F953" t="s">
        <v>186</v>
      </c>
      <c r="G953">
        <v>5911</v>
      </c>
      <c r="H953">
        <v>60</v>
      </c>
      <c r="I953" s="15">
        <v>49080000</v>
      </c>
      <c r="J953" s="15">
        <v>818000</v>
      </c>
      <c r="L953">
        <v>60</v>
      </c>
      <c r="M953" t="s">
        <v>151</v>
      </c>
      <c r="N953" t="s">
        <v>157</v>
      </c>
      <c r="O953" t="s">
        <v>130</v>
      </c>
      <c r="P953" t="s">
        <v>914</v>
      </c>
      <c r="Q953" t="s">
        <v>66</v>
      </c>
      <c r="R953" t="s">
        <v>132</v>
      </c>
      <c r="T953">
        <v>5911</v>
      </c>
      <c r="U953">
        <v>1</v>
      </c>
      <c r="V953" s="17">
        <v>1</v>
      </c>
      <c r="W953" t="s">
        <v>915</v>
      </c>
      <c r="Y953" s="14">
        <v>44635</v>
      </c>
      <c r="Z953" s="16">
        <v>30</v>
      </c>
      <c r="AA953" s="14">
        <v>44665</v>
      </c>
      <c r="AB953" s="14">
        <v>44622</v>
      </c>
      <c r="AC953">
        <v>20</v>
      </c>
      <c r="AD953" s="14">
        <v>44642</v>
      </c>
      <c r="AE953" s="14">
        <v>44644</v>
      </c>
      <c r="AF953">
        <v>13</v>
      </c>
      <c r="AG953" s="14">
        <v>44657</v>
      </c>
      <c r="AH953" s="14">
        <v>44662</v>
      </c>
      <c r="AI953">
        <v>15</v>
      </c>
      <c r="AJ953" s="14">
        <v>44677</v>
      </c>
      <c r="AK953" s="16">
        <v>8</v>
      </c>
      <c r="AL953" s="14">
        <v>44921</v>
      </c>
      <c r="AM953" s="14">
        <v>44981</v>
      </c>
      <c r="AN953" s="15"/>
      <c r="AO953" s="15"/>
      <c r="AP953" s="15"/>
      <c r="AQ953" s="15"/>
      <c r="AR953" s="15">
        <v>2454000</v>
      </c>
      <c r="AS953" s="15"/>
      <c r="AT953" s="15">
        <v>46626000</v>
      </c>
      <c r="AU953" s="15"/>
      <c r="AV953" s="15"/>
      <c r="AW953" s="15"/>
      <c r="AX953" s="15"/>
      <c r="AY953" s="15"/>
      <c r="AZ953" s="15">
        <f t="shared" si="66"/>
        <v>49080000</v>
      </c>
      <c r="BA953" s="15">
        <f t="shared" si="67"/>
        <v>49080000</v>
      </c>
      <c r="BB953" t="str">
        <f t="shared" si="68"/>
        <v>OK</v>
      </c>
      <c r="BC953">
        <f t="shared" si="69"/>
        <v>2</v>
      </c>
    </row>
    <row r="954" spans="2:55" hidden="1">
      <c r="B954" t="s">
        <v>69</v>
      </c>
      <c r="C954" t="s">
        <v>874</v>
      </c>
      <c r="D954" t="s">
        <v>874</v>
      </c>
      <c r="E954" t="s">
        <v>10</v>
      </c>
      <c r="F954" t="s">
        <v>186</v>
      </c>
      <c r="G954">
        <v>5911</v>
      </c>
      <c r="H954">
        <v>75</v>
      </c>
      <c r="I954" s="15">
        <v>61350000</v>
      </c>
      <c r="J954" s="15">
        <v>818000</v>
      </c>
      <c r="L954">
        <v>75</v>
      </c>
      <c r="M954" t="s">
        <v>151</v>
      </c>
      <c r="N954" t="s">
        <v>157</v>
      </c>
      <c r="O954" t="s">
        <v>130</v>
      </c>
      <c r="P954" t="s">
        <v>914</v>
      </c>
      <c r="Q954" t="s">
        <v>66</v>
      </c>
      <c r="R954" t="s">
        <v>132</v>
      </c>
      <c r="T954">
        <v>5911</v>
      </c>
      <c r="U954">
        <v>2</v>
      </c>
      <c r="V954" s="17">
        <v>2</v>
      </c>
      <c r="W954" t="s">
        <v>918</v>
      </c>
      <c r="Y954" s="14">
        <v>44635</v>
      </c>
      <c r="Z954" s="16">
        <v>30</v>
      </c>
      <c r="AA954" s="14">
        <v>44665</v>
      </c>
      <c r="AB954" s="14">
        <v>44622</v>
      </c>
      <c r="AC954">
        <v>20</v>
      </c>
      <c r="AD954" s="14">
        <v>44642</v>
      </c>
      <c r="AE954" s="14">
        <v>44644</v>
      </c>
      <c r="AF954">
        <v>13</v>
      </c>
      <c r="AG954" s="14">
        <v>44657</v>
      </c>
      <c r="AH954" s="14">
        <v>44662</v>
      </c>
      <c r="AI954">
        <v>15</v>
      </c>
      <c r="AJ954" s="14">
        <v>44677</v>
      </c>
      <c r="AK954" s="16">
        <v>8</v>
      </c>
      <c r="AL954" s="14">
        <v>44921</v>
      </c>
      <c r="AM954" s="14">
        <v>44981</v>
      </c>
      <c r="AN954" s="15"/>
      <c r="AO954" s="15"/>
      <c r="AP954" s="15"/>
      <c r="AQ954" s="15"/>
      <c r="AR954" s="15">
        <v>3067500</v>
      </c>
      <c r="AS954" s="15"/>
      <c r="AT954" s="15">
        <v>58282500</v>
      </c>
      <c r="AU954" s="15"/>
      <c r="AV954" s="15"/>
      <c r="AW954" s="15"/>
      <c r="AX954" s="15"/>
      <c r="AY954" s="15"/>
      <c r="AZ954" s="15">
        <f t="shared" si="66"/>
        <v>61350000</v>
      </c>
      <c r="BA954" s="15">
        <f t="shared" si="67"/>
        <v>61350000</v>
      </c>
      <c r="BB954" t="str">
        <f t="shared" si="68"/>
        <v>OK</v>
      </c>
      <c r="BC954">
        <f t="shared" si="69"/>
        <v>2</v>
      </c>
    </row>
    <row r="955" spans="2:55" hidden="1">
      <c r="B955" t="s">
        <v>69</v>
      </c>
      <c r="C955" t="s">
        <v>874</v>
      </c>
      <c r="D955" t="s">
        <v>874</v>
      </c>
      <c r="E955" t="s">
        <v>10</v>
      </c>
      <c r="F955" t="s">
        <v>186</v>
      </c>
      <c r="G955">
        <v>5911</v>
      </c>
      <c r="H955">
        <v>75</v>
      </c>
      <c r="I955" s="15">
        <v>61350000</v>
      </c>
      <c r="J955" s="15">
        <v>818000</v>
      </c>
      <c r="L955">
        <v>75</v>
      </c>
      <c r="M955" t="s">
        <v>151</v>
      </c>
      <c r="N955" t="s">
        <v>157</v>
      </c>
      <c r="O955" t="s">
        <v>130</v>
      </c>
      <c r="P955" t="s">
        <v>914</v>
      </c>
      <c r="Q955" t="s">
        <v>66</v>
      </c>
      <c r="R955" t="s">
        <v>132</v>
      </c>
      <c r="T955">
        <v>5911</v>
      </c>
      <c r="U955">
        <v>2</v>
      </c>
      <c r="V955" s="17">
        <v>2</v>
      </c>
      <c r="W955" t="s">
        <v>918</v>
      </c>
      <c r="Y955" s="14">
        <v>44635</v>
      </c>
      <c r="Z955" s="16">
        <v>30</v>
      </c>
      <c r="AA955" s="14">
        <v>44665</v>
      </c>
      <c r="AB955" s="14">
        <v>44622</v>
      </c>
      <c r="AC955">
        <v>20</v>
      </c>
      <c r="AD955" s="14">
        <v>44642</v>
      </c>
      <c r="AE955" s="14">
        <v>44644</v>
      </c>
      <c r="AF955">
        <v>13</v>
      </c>
      <c r="AG955" s="14">
        <v>44657</v>
      </c>
      <c r="AH955" s="14">
        <v>44662</v>
      </c>
      <c r="AI955">
        <v>15</v>
      </c>
      <c r="AJ955" s="14">
        <v>44677</v>
      </c>
      <c r="AK955" s="16">
        <v>8</v>
      </c>
      <c r="AL955" s="14">
        <v>44921</v>
      </c>
      <c r="AM955" s="14">
        <v>44981</v>
      </c>
      <c r="AN955" s="15"/>
      <c r="AO955" s="15"/>
      <c r="AP955" s="15"/>
      <c r="AQ955" s="15"/>
      <c r="AR955" s="15">
        <v>3067500</v>
      </c>
      <c r="AS955" s="15"/>
      <c r="AT955" s="15">
        <v>58282500</v>
      </c>
      <c r="AU955" s="15"/>
      <c r="AV955" s="15"/>
      <c r="AW955" s="15"/>
      <c r="AX955" s="15"/>
      <c r="AY955" s="15"/>
      <c r="AZ955" s="15">
        <f t="shared" si="66"/>
        <v>61350000</v>
      </c>
      <c r="BA955" s="15">
        <f t="shared" si="67"/>
        <v>61350000</v>
      </c>
      <c r="BB955" t="str">
        <f t="shared" si="68"/>
        <v>OK</v>
      </c>
      <c r="BC955">
        <f t="shared" si="69"/>
        <v>2</v>
      </c>
    </row>
    <row r="956" spans="2:55" hidden="1">
      <c r="B956" t="s">
        <v>69</v>
      </c>
      <c r="C956" t="s">
        <v>874</v>
      </c>
      <c r="D956" t="s">
        <v>874</v>
      </c>
      <c r="E956" t="s">
        <v>10</v>
      </c>
      <c r="F956" t="s">
        <v>186</v>
      </c>
      <c r="G956">
        <v>5911</v>
      </c>
      <c r="H956">
        <v>75</v>
      </c>
      <c r="I956" s="15">
        <v>61350000</v>
      </c>
      <c r="J956" s="15">
        <v>818000</v>
      </c>
      <c r="L956">
        <v>75</v>
      </c>
      <c r="M956" t="s">
        <v>151</v>
      </c>
      <c r="N956" t="s">
        <v>157</v>
      </c>
      <c r="O956" t="s">
        <v>130</v>
      </c>
      <c r="P956" t="s">
        <v>914</v>
      </c>
      <c r="Q956" t="s">
        <v>66</v>
      </c>
      <c r="R956" t="s">
        <v>132</v>
      </c>
      <c r="T956">
        <v>5911</v>
      </c>
      <c r="U956">
        <v>2</v>
      </c>
      <c r="V956" s="17">
        <v>2</v>
      </c>
      <c r="W956" t="s">
        <v>918</v>
      </c>
      <c r="Y956" s="14">
        <v>44635</v>
      </c>
      <c r="Z956" s="16">
        <v>30</v>
      </c>
      <c r="AA956" s="14">
        <v>44665</v>
      </c>
      <c r="AB956" s="14">
        <v>44622</v>
      </c>
      <c r="AC956">
        <v>20</v>
      </c>
      <c r="AD956" s="14">
        <v>44642</v>
      </c>
      <c r="AE956" s="14">
        <v>44644</v>
      </c>
      <c r="AF956">
        <v>13</v>
      </c>
      <c r="AG956" s="14">
        <v>44657</v>
      </c>
      <c r="AH956" s="14">
        <v>44662</v>
      </c>
      <c r="AI956">
        <v>15</v>
      </c>
      <c r="AJ956" s="14">
        <v>44677</v>
      </c>
      <c r="AK956" s="16">
        <v>8</v>
      </c>
      <c r="AL956" s="14">
        <v>44921</v>
      </c>
      <c r="AM956" s="14">
        <v>44981</v>
      </c>
      <c r="AN956" s="15"/>
      <c r="AO956" s="15"/>
      <c r="AP956" s="15"/>
      <c r="AQ956" s="15"/>
      <c r="AR956" s="15">
        <v>3067500</v>
      </c>
      <c r="AS956" s="15"/>
      <c r="AT956" s="15">
        <v>58282500</v>
      </c>
      <c r="AU956" s="15"/>
      <c r="AV956" s="15"/>
      <c r="AW956" s="15"/>
      <c r="AX956" s="15"/>
      <c r="AY956" s="15"/>
      <c r="AZ956" s="15">
        <f t="shared" si="66"/>
        <v>61350000</v>
      </c>
      <c r="BA956" s="15">
        <f t="shared" si="67"/>
        <v>61350000</v>
      </c>
      <c r="BB956" t="str">
        <f t="shared" si="68"/>
        <v>OK</v>
      </c>
      <c r="BC956">
        <f t="shared" si="69"/>
        <v>2</v>
      </c>
    </row>
    <row r="957" spans="2:55" hidden="1">
      <c r="B957" t="s">
        <v>69</v>
      </c>
      <c r="C957" t="s">
        <v>867</v>
      </c>
      <c r="D957" t="s">
        <v>867</v>
      </c>
      <c r="E957" t="s">
        <v>10</v>
      </c>
      <c r="F957" t="s">
        <v>186</v>
      </c>
      <c r="G957">
        <v>5911</v>
      </c>
      <c r="H957">
        <v>75</v>
      </c>
      <c r="I957" s="15">
        <v>61350000</v>
      </c>
      <c r="J957" s="15">
        <v>818000</v>
      </c>
      <c r="L957">
        <v>75</v>
      </c>
      <c r="M957" t="s">
        <v>151</v>
      </c>
      <c r="N957" t="s">
        <v>157</v>
      </c>
      <c r="O957" t="s">
        <v>130</v>
      </c>
      <c r="P957" t="s">
        <v>914</v>
      </c>
      <c r="Q957" t="s">
        <v>66</v>
      </c>
      <c r="R957" t="s">
        <v>132</v>
      </c>
      <c r="T957">
        <v>5911</v>
      </c>
      <c r="U957">
        <v>3</v>
      </c>
      <c r="V957" s="17">
        <v>3</v>
      </c>
      <c r="W957" t="s">
        <v>919</v>
      </c>
      <c r="Y957" s="14">
        <v>44635</v>
      </c>
      <c r="Z957" s="16">
        <v>30</v>
      </c>
      <c r="AA957" s="14">
        <v>44665</v>
      </c>
      <c r="AB957" s="14">
        <v>44622</v>
      </c>
      <c r="AC957">
        <v>20</v>
      </c>
      <c r="AD957" s="14">
        <v>44642</v>
      </c>
      <c r="AE957" s="14">
        <v>44644</v>
      </c>
      <c r="AF957">
        <v>13</v>
      </c>
      <c r="AG957" s="14">
        <v>44657</v>
      </c>
      <c r="AH957" s="14">
        <v>44662</v>
      </c>
      <c r="AI957">
        <v>15</v>
      </c>
      <c r="AJ957" s="14">
        <v>44677</v>
      </c>
      <c r="AK957" s="16">
        <v>8</v>
      </c>
      <c r="AL957" s="14">
        <v>44921</v>
      </c>
      <c r="AM957" s="14">
        <v>44981</v>
      </c>
      <c r="AN957" s="15"/>
      <c r="AO957" s="15"/>
      <c r="AP957" s="15"/>
      <c r="AQ957" s="15"/>
      <c r="AR957" s="15">
        <v>3067500</v>
      </c>
      <c r="AS957" s="15"/>
      <c r="AT957" s="15">
        <v>58282500</v>
      </c>
      <c r="AU957" s="15"/>
      <c r="AV957" s="15"/>
      <c r="AW957" s="15"/>
      <c r="AX957" s="15"/>
      <c r="AY957" s="15"/>
      <c r="AZ957" s="15">
        <f t="shared" si="66"/>
        <v>61350000</v>
      </c>
      <c r="BA957" s="15">
        <f t="shared" si="67"/>
        <v>61350000</v>
      </c>
      <c r="BB957" t="str">
        <f t="shared" si="68"/>
        <v>OK</v>
      </c>
      <c r="BC957">
        <f t="shared" si="69"/>
        <v>2</v>
      </c>
    </row>
    <row r="958" spans="2:55" hidden="1">
      <c r="B958" t="s">
        <v>69</v>
      </c>
      <c r="C958" t="s">
        <v>868</v>
      </c>
      <c r="D958" t="s">
        <v>868</v>
      </c>
      <c r="E958" t="s">
        <v>10</v>
      </c>
      <c r="F958" s="17" t="s">
        <v>186</v>
      </c>
      <c r="G958">
        <v>5911</v>
      </c>
      <c r="H958">
        <v>20</v>
      </c>
      <c r="I958" s="15">
        <v>16360000</v>
      </c>
      <c r="J958" s="15">
        <v>818000</v>
      </c>
      <c r="L958">
        <v>20</v>
      </c>
      <c r="M958" t="s">
        <v>151</v>
      </c>
      <c r="N958" t="s">
        <v>157</v>
      </c>
      <c r="O958" t="s">
        <v>130</v>
      </c>
      <c r="P958" t="s">
        <v>914</v>
      </c>
      <c r="Q958" t="s">
        <v>66</v>
      </c>
      <c r="R958" t="s">
        <v>132</v>
      </c>
      <c r="T958">
        <v>5911</v>
      </c>
      <c r="U958">
        <v>3</v>
      </c>
      <c r="V958" s="17">
        <v>3</v>
      </c>
      <c r="W958" t="s">
        <v>919</v>
      </c>
      <c r="Y958" s="14">
        <v>44635</v>
      </c>
      <c r="Z958" s="16">
        <v>30</v>
      </c>
      <c r="AA958" s="14">
        <v>44665</v>
      </c>
      <c r="AB958" s="14">
        <v>44622</v>
      </c>
      <c r="AC958">
        <v>20</v>
      </c>
      <c r="AD958" s="14">
        <v>44642</v>
      </c>
      <c r="AE958" s="14">
        <v>44644</v>
      </c>
      <c r="AF958">
        <v>13</v>
      </c>
      <c r="AG958" s="14">
        <v>44657</v>
      </c>
      <c r="AH958" s="14">
        <v>44662</v>
      </c>
      <c r="AI958">
        <v>15</v>
      </c>
      <c r="AJ958" s="14">
        <v>44677</v>
      </c>
      <c r="AK958" s="16">
        <v>8</v>
      </c>
      <c r="AL958" s="14">
        <v>44921</v>
      </c>
      <c r="AM958" s="14">
        <v>44981</v>
      </c>
      <c r="AN958" s="15"/>
      <c r="AO958" s="15"/>
      <c r="AP958" s="15"/>
      <c r="AQ958" s="15"/>
      <c r="AR958" s="15">
        <v>818000</v>
      </c>
      <c r="AS958" s="15"/>
      <c r="AT958" s="15">
        <v>15542000</v>
      </c>
      <c r="AU958" s="15"/>
      <c r="AV958" s="15"/>
      <c r="AW958" s="15"/>
      <c r="AX958" s="15"/>
      <c r="AY958" s="15"/>
      <c r="AZ958" s="15">
        <f t="shared" si="66"/>
        <v>16360000</v>
      </c>
      <c r="BA958" s="15">
        <f t="shared" si="67"/>
        <v>16360000</v>
      </c>
      <c r="BB958" t="str">
        <f t="shared" si="68"/>
        <v>OK</v>
      </c>
      <c r="BC958">
        <f t="shared" si="69"/>
        <v>2</v>
      </c>
    </row>
    <row r="959" spans="2:55" hidden="1">
      <c r="B959" t="s">
        <v>69</v>
      </c>
      <c r="C959" t="s">
        <v>860</v>
      </c>
      <c r="D959" t="s">
        <v>860</v>
      </c>
      <c r="E959" t="s">
        <v>10</v>
      </c>
      <c r="F959" s="17" t="s">
        <v>186</v>
      </c>
      <c r="G959">
        <v>5911</v>
      </c>
      <c r="H959">
        <v>90</v>
      </c>
      <c r="I959" s="15">
        <v>73620000</v>
      </c>
      <c r="J959" s="15">
        <v>818000</v>
      </c>
      <c r="L959">
        <v>90</v>
      </c>
      <c r="M959" t="s">
        <v>151</v>
      </c>
      <c r="N959" t="s">
        <v>157</v>
      </c>
      <c r="O959" t="s">
        <v>130</v>
      </c>
      <c r="P959" t="s">
        <v>914</v>
      </c>
      <c r="Q959" t="s">
        <v>66</v>
      </c>
      <c r="R959" t="s">
        <v>132</v>
      </c>
      <c r="T959">
        <v>5911</v>
      </c>
      <c r="U959">
        <v>4</v>
      </c>
      <c r="V959" s="17">
        <v>4</v>
      </c>
      <c r="W959" t="s">
        <v>920</v>
      </c>
      <c r="Y959" s="14">
        <v>44635</v>
      </c>
      <c r="Z959" s="16">
        <v>30</v>
      </c>
      <c r="AA959" s="14">
        <v>44665</v>
      </c>
      <c r="AB959" s="14">
        <v>44622</v>
      </c>
      <c r="AC959">
        <v>20</v>
      </c>
      <c r="AD959" s="14">
        <v>44642</v>
      </c>
      <c r="AE959" s="14">
        <v>44644</v>
      </c>
      <c r="AF959">
        <v>13</v>
      </c>
      <c r="AG959" s="14">
        <v>44657</v>
      </c>
      <c r="AH959" s="14">
        <v>44662</v>
      </c>
      <c r="AI959">
        <v>15</v>
      </c>
      <c r="AJ959" s="14">
        <v>44677</v>
      </c>
      <c r="AK959" s="16">
        <v>8</v>
      </c>
      <c r="AL959" s="14">
        <v>44921</v>
      </c>
      <c r="AM959" s="14">
        <v>44981</v>
      </c>
      <c r="AN959" s="15"/>
      <c r="AO959" s="15"/>
      <c r="AP959" s="15"/>
      <c r="AQ959" s="15"/>
      <c r="AR959" s="15">
        <v>3681000</v>
      </c>
      <c r="AS959" s="15"/>
      <c r="AT959" s="15">
        <v>69939000</v>
      </c>
      <c r="AU959" s="15"/>
      <c r="AV959" s="15"/>
      <c r="AW959" s="15"/>
      <c r="AX959" s="15"/>
      <c r="AY959" s="15"/>
      <c r="AZ959" s="15">
        <f t="shared" si="66"/>
        <v>73620000</v>
      </c>
      <c r="BA959" s="15">
        <f t="shared" si="67"/>
        <v>73620000</v>
      </c>
      <c r="BB959" t="str">
        <f t="shared" si="68"/>
        <v>OK</v>
      </c>
      <c r="BC959">
        <f t="shared" si="69"/>
        <v>2</v>
      </c>
    </row>
    <row r="960" spans="2:55" hidden="1">
      <c r="B960" t="s">
        <v>69</v>
      </c>
      <c r="C960" t="s">
        <v>872</v>
      </c>
      <c r="D960" t="s">
        <v>872</v>
      </c>
      <c r="E960" t="s">
        <v>10</v>
      </c>
      <c r="F960" s="17" t="s">
        <v>186</v>
      </c>
      <c r="G960">
        <v>5911</v>
      </c>
      <c r="H960">
        <v>70</v>
      </c>
      <c r="I960" s="15">
        <v>57260000</v>
      </c>
      <c r="J960" s="15">
        <v>818000</v>
      </c>
      <c r="L960">
        <v>70</v>
      </c>
      <c r="M960" t="s">
        <v>151</v>
      </c>
      <c r="N960" t="s">
        <v>157</v>
      </c>
      <c r="O960" t="s">
        <v>130</v>
      </c>
      <c r="P960" t="s">
        <v>914</v>
      </c>
      <c r="Q960" t="s">
        <v>66</v>
      </c>
      <c r="R960" t="s">
        <v>132</v>
      </c>
      <c r="T960">
        <v>5911</v>
      </c>
      <c r="U960">
        <v>4</v>
      </c>
      <c r="V960" s="17">
        <v>4</v>
      </c>
      <c r="W960" t="s">
        <v>920</v>
      </c>
      <c r="Y960" s="14">
        <v>44635</v>
      </c>
      <c r="Z960" s="16">
        <v>30</v>
      </c>
      <c r="AA960" s="14">
        <v>44665</v>
      </c>
      <c r="AB960" s="14">
        <v>44622</v>
      </c>
      <c r="AC960">
        <v>20</v>
      </c>
      <c r="AD960" s="14">
        <v>44642</v>
      </c>
      <c r="AE960" s="14">
        <v>44644</v>
      </c>
      <c r="AF960">
        <v>13</v>
      </c>
      <c r="AG960" s="14">
        <v>44657</v>
      </c>
      <c r="AH960" s="14">
        <v>44662</v>
      </c>
      <c r="AI960">
        <v>15</v>
      </c>
      <c r="AJ960" s="14">
        <v>44677</v>
      </c>
      <c r="AK960" s="16">
        <v>8</v>
      </c>
      <c r="AL960" s="14">
        <v>44921</v>
      </c>
      <c r="AM960" s="14">
        <v>44981</v>
      </c>
      <c r="AN960" s="15"/>
      <c r="AO960" s="15"/>
      <c r="AP960" s="15"/>
      <c r="AQ960" s="15"/>
      <c r="AR960" s="15">
        <v>2863000</v>
      </c>
      <c r="AS960" s="15"/>
      <c r="AT960" s="15">
        <v>54397000</v>
      </c>
      <c r="AU960" s="15"/>
      <c r="AV960" s="15"/>
      <c r="AW960" s="15"/>
      <c r="AX960" s="15"/>
      <c r="AY960" s="15"/>
      <c r="AZ960" s="15">
        <f t="shared" si="66"/>
        <v>57260000</v>
      </c>
      <c r="BA960" s="15">
        <f t="shared" si="67"/>
        <v>57260000</v>
      </c>
      <c r="BB960" t="str">
        <f t="shared" si="68"/>
        <v>OK</v>
      </c>
      <c r="BC960">
        <f t="shared" si="69"/>
        <v>2</v>
      </c>
    </row>
    <row r="961" spans="2:55" hidden="1">
      <c r="B961" t="s">
        <v>69</v>
      </c>
      <c r="C961" t="s">
        <v>869</v>
      </c>
      <c r="D961" t="s">
        <v>869</v>
      </c>
      <c r="E961" t="s">
        <v>10</v>
      </c>
      <c r="F961" s="17" t="s">
        <v>186</v>
      </c>
      <c r="G961">
        <v>5911</v>
      </c>
      <c r="H961">
        <v>50</v>
      </c>
      <c r="I961" s="15">
        <v>40900000</v>
      </c>
      <c r="J961" s="15">
        <v>818000</v>
      </c>
      <c r="L961">
        <v>50</v>
      </c>
      <c r="M961" t="s">
        <v>151</v>
      </c>
      <c r="N961" t="s">
        <v>157</v>
      </c>
      <c r="O961" t="s">
        <v>130</v>
      </c>
      <c r="P961" t="s">
        <v>914</v>
      </c>
      <c r="Q961" t="s">
        <v>66</v>
      </c>
      <c r="R961" t="s">
        <v>132</v>
      </c>
      <c r="T961">
        <v>5911</v>
      </c>
      <c r="U961">
        <v>5</v>
      </c>
      <c r="V961" s="17">
        <v>5</v>
      </c>
      <c r="W961" t="s">
        <v>921</v>
      </c>
      <c r="Y961" s="14">
        <v>44635</v>
      </c>
      <c r="Z961" s="16">
        <v>30</v>
      </c>
      <c r="AA961" s="14">
        <v>44665</v>
      </c>
      <c r="AB961" s="14">
        <v>44622</v>
      </c>
      <c r="AC961">
        <v>20</v>
      </c>
      <c r="AD961" s="14">
        <v>44642</v>
      </c>
      <c r="AE961" s="14">
        <v>44644</v>
      </c>
      <c r="AF961">
        <v>13</v>
      </c>
      <c r="AG961" s="14">
        <v>44657</v>
      </c>
      <c r="AH961" s="14">
        <v>44662</v>
      </c>
      <c r="AI961">
        <v>15</v>
      </c>
      <c r="AJ961" s="14">
        <v>44677</v>
      </c>
      <c r="AK961" s="16">
        <v>8</v>
      </c>
      <c r="AL961" s="14">
        <v>44921</v>
      </c>
      <c r="AM961" s="14">
        <v>44981</v>
      </c>
      <c r="AN961" s="15"/>
      <c r="AO961" s="15"/>
      <c r="AP961" s="15"/>
      <c r="AQ961" s="15"/>
      <c r="AR961" s="15">
        <v>2045000</v>
      </c>
      <c r="AS961" s="15"/>
      <c r="AT961" s="15">
        <v>38855000</v>
      </c>
      <c r="AU961" s="15"/>
      <c r="AV961" s="15"/>
      <c r="AW961" s="15"/>
      <c r="AX961" s="15"/>
      <c r="AY961" s="15"/>
      <c r="AZ961" s="15">
        <f t="shared" si="66"/>
        <v>40900000</v>
      </c>
      <c r="BA961" s="15">
        <f t="shared" si="67"/>
        <v>40900000</v>
      </c>
      <c r="BB961" t="str">
        <f t="shared" si="68"/>
        <v>OK</v>
      </c>
      <c r="BC961">
        <f t="shared" si="69"/>
        <v>2</v>
      </c>
    </row>
    <row r="962" spans="2:55" hidden="1">
      <c r="B962" t="s">
        <v>69</v>
      </c>
      <c r="C962" t="s">
        <v>870</v>
      </c>
      <c r="D962" t="s">
        <v>870</v>
      </c>
      <c r="E962" t="s">
        <v>10</v>
      </c>
      <c r="F962" s="17" t="s">
        <v>186</v>
      </c>
      <c r="G962">
        <v>5911</v>
      </c>
      <c r="H962">
        <v>40</v>
      </c>
      <c r="I962" s="15">
        <v>32720000</v>
      </c>
      <c r="J962" s="15">
        <v>818000</v>
      </c>
      <c r="L962">
        <v>40</v>
      </c>
      <c r="M962" t="s">
        <v>151</v>
      </c>
      <c r="N962" t="s">
        <v>157</v>
      </c>
      <c r="O962" t="s">
        <v>130</v>
      </c>
      <c r="P962" t="s">
        <v>914</v>
      </c>
      <c r="Q962" t="s">
        <v>66</v>
      </c>
      <c r="R962" t="s">
        <v>132</v>
      </c>
      <c r="T962">
        <v>5911</v>
      </c>
      <c r="U962">
        <v>5</v>
      </c>
      <c r="V962" s="17">
        <v>5</v>
      </c>
      <c r="W962" t="s">
        <v>921</v>
      </c>
      <c r="Y962" s="14">
        <v>44635</v>
      </c>
      <c r="Z962" s="16">
        <v>30</v>
      </c>
      <c r="AA962" s="14">
        <v>44665</v>
      </c>
      <c r="AB962" s="14">
        <v>44622</v>
      </c>
      <c r="AC962">
        <v>20</v>
      </c>
      <c r="AD962" s="14">
        <v>44642</v>
      </c>
      <c r="AE962" s="14">
        <v>44644</v>
      </c>
      <c r="AF962">
        <v>13</v>
      </c>
      <c r="AG962" s="14">
        <v>44657</v>
      </c>
      <c r="AH962" s="14">
        <v>44662</v>
      </c>
      <c r="AI962">
        <v>15</v>
      </c>
      <c r="AJ962" s="14">
        <v>44677</v>
      </c>
      <c r="AK962" s="16">
        <v>8</v>
      </c>
      <c r="AL962" s="14">
        <v>44921</v>
      </c>
      <c r="AM962" s="14">
        <v>44981</v>
      </c>
      <c r="AN962" s="15"/>
      <c r="AO962" s="15"/>
      <c r="AP962" s="15"/>
      <c r="AQ962" s="15"/>
      <c r="AR962" s="15">
        <v>1636000</v>
      </c>
      <c r="AS962" s="15"/>
      <c r="AT962" s="15">
        <v>31084000</v>
      </c>
      <c r="AU962" s="15"/>
      <c r="AV962" s="15"/>
      <c r="AW962" s="15"/>
      <c r="AX962" s="15"/>
      <c r="AY962" s="15"/>
      <c r="AZ962" s="15">
        <f t="shared" ref="AZ962:AZ1025" si="71">IF((SUM(AN962:AY962)=0),"---",(SUM(AN962:AY962)))</f>
        <v>32720000</v>
      </c>
      <c r="BA962" s="15">
        <f t="shared" ref="BA962:BA1025" si="72">I962</f>
        <v>32720000</v>
      </c>
      <c r="BB962" t="str">
        <f t="shared" ref="BB962:BB1025" si="73">IF(OR(BA962="---",AZ962="---"),"---",IF(BA962-AZ962=0,"OK","REVISAR"))</f>
        <v>OK</v>
      </c>
      <c r="BC962">
        <f t="shared" ref="BC962:BC1025" si="74">COUNT(AN962:AY962)</f>
        <v>2</v>
      </c>
    </row>
    <row r="963" spans="2:55" hidden="1">
      <c r="B963" t="s">
        <v>69</v>
      </c>
      <c r="C963" t="s">
        <v>871</v>
      </c>
      <c r="D963" t="s">
        <v>871</v>
      </c>
      <c r="E963" t="s">
        <v>10</v>
      </c>
      <c r="F963" s="17" t="s">
        <v>186</v>
      </c>
      <c r="G963">
        <v>5911</v>
      </c>
      <c r="H963">
        <v>38</v>
      </c>
      <c r="I963" s="15">
        <v>31084000</v>
      </c>
      <c r="J963" s="15">
        <v>818000</v>
      </c>
      <c r="L963">
        <v>38</v>
      </c>
      <c r="M963" t="s">
        <v>151</v>
      </c>
      <c r="N963" t="s">
        <v>157</v>
      </c>
      <c r="O963" t="s">
        <v>130</v>
      </c>
      <c r="P963" t="s">
        <v>914</v>
      </c>
      <c r="Q963" t="s">
        <v>66</v>
      </c>
      <c r="R963" t="s">
        <v>132</v>
      </c>
      <c r="T963">
        <v>5911</v>
      </c>
      <c r="U963">
        <v>5</v>
      </c>
      <c r="V963" s="17">
        <v>5</v>
      </c>
      <c r="W963" t="s">
        <v>921</v>
      </c>
      <c r="Y963" s="14">
        <v>44635</v>
      </c>
      <c r="Z963" s="16">
        <v>30</v>
      </c>
      <c r="AA963" s="14">
        <v>44665</v>
      </c>
      <c r="AB963" s="14">
        <v>44622</v>
      </c>
      <c r="AC963">
        <v>20</v>
      </c>
      <c r="AD963" s="14">
        <v>44642</v>
      </c>
      <c r="AE963" s="14">
        <v>44644</v>
      </c>
      <c r="AF963">
        <v>13</v>
      </c>
      <c r="AG963" s="14">
        <v>44657</v>
      </c>
      <c r="AH963" s="14">
        <v>44662</v>
      </c>
      <c r="AI963">
        <v>15</v>
      </c>
      <c r="AJ963" s="14">
        <v>44677</v>
      </c>
      <c r="AK963" s="16">
        <v>8</v>
      </c>
      <c r="AL963" s="14">
        <v>44921</v>
      </c>
      <c r="AM963" s="14">
        <v>44981</v>
      </c>
      <c r="AN963" s="15"/>
      <c r="AO963" s="15"/>
      <c r="AP963" s="15"/>
      <c r="AQ963" s="15"/>
      <c r="AR963" s="15">
        <v>1554200</v>
      </c>
      <c r="AS963" s="15"/>
      <c r="AT963" s="15">
        <v>29529800</v>
      </c>
      <c r="AU963" s="15"/>
      <c r="AV963" s="15"/>
      <c r="AW963" s="15"/>
      <c r="AX963" s="15"/>
      <c r="AY963" s="15"/>
      <c r="AZ963" s="15">
        <f t="shared" si="71"/>
        <v>31084000</v>
      </c>
      <c r="BA963" s="15">
        <f t="shared" si="72"/>
        <v>31084000</v>
      </c>
      <c r="BB963" t="str">
        <f t="shared" si="73"/>
        <v>OK</v>
      </c>
      <c r="BC963">
        <f t="shared" si="74"/>
        <v>2</v>
      </c>
    </row>
    <row r="964" spans="2:55" hidden="1">
      <c r="B964" t="s">
        <v>69</v>
      </c>
      <c r="C964" t="s">
        <v>873</v>
      </c>
      <c r="D964" t="s">
        <v>873</v>
      </c>
      <c r="E964" t="s">
        <v>10</v>
      </c>
      <c r="F964" t="s">
        <v>186</v>
      </c>
      <c r="G964">
        <v>5911</v>
      </c>
      <c r="H964">
        <v>60</v>
      </c>
      <c r="I964" s="15">
        <v>49080000</v>
      </c>
      <c r="J964" s="15">
        <v>818000</v>
      </c>
      <c r="L964">
        <v>60</v>
      </c>
      <c r="M964" t="s">
        <v>151</v>
      </c>
      <c r="N964" t="s">
        <v>157</v>
      </c>
      <c r="O964" t="s">
        <v>130</v>
      </c>
      <c r="P964" t="s">
        <v>914</v>
      </c>
      <c r="Q964" t="s">
        <v>66</v>
      </c>
      <c r="R964" t="s">
        <v>132</v>
      </c>
      <c r="T964">
        <v>5911</v>
      </c>
      <c r="U964">
        <v>5</v>
      </c>
      <c r="V964" s="17">
        <v>5</v>
      </c>
      <c r="W964" t="s">
        <v>921</v>
      </c>
      <c r="Y964" s="14">
        <v>44635</v>
      </c>
      <c r="Z964" s="16">
        <v>30</v>
      </c>
      <c r="AA964" s="14">
        <v>44665</v>
      </c>
      <c r="AB964" s="14">
        <v>44622</v>
      </c>
      <c r="AC964">
        <v>20</v>
      </c>
      <c r="AD964" s="14">
        <v>44642</v>
      </c>
      <c r="AE964" s="14">
        <v>44644</v>
      </c>
      <c r="AF964">
        <v>13</v>
      </c>
      <c r="AG964" s="14">
        <v>44657</v>
      </c>
      <c r="AH964" s="14">
        <v>44662</v>
      </c>
      <c r="AI964">
        <v>15</v>
      </c>
      <c r="AJ964" s="14">
        <v>44677</v>
      </c>
      <c r="AK964" s="16">
        <v>8</v>
      </c>
      <c r="AL964" s="14">
        <v>44921</v>
      </c>
      <c r="AM964" s="14">
        <v>44981</v>
      </c>
      <c r="AN964" s="15"/>
      <c r="AO964" s="15"/>
      <c r="AP964" s="15"/>
      <c r="AQ964" s="15"/>
      <c r="AR964" s="15">
        <v>2454000</v>
      </c>
      <c r="AS964" s="15"/>
      <c r="AT964" s="15">
        <v>46626000</v>
      </c>
      <c r="AU964" s="15"/>
      <c r="AV964" s="15"/>
      <c r="AW964" s="15"/>
      <c r="AX964" s="15"/>
      <c r="AY964" s="15"/>
      <c r="AZ964" s="15">
        <f t="shared" si="71"/>
        <v>49080000</v>
      </c>
      <c r="BA964" s="15">
        <f t="shared" si="72"/>
        <v>49080000</v>
      </c>
      <c r="BB964" t="str">
        <f t="shared" si="73"/>
        <v>OK</v>
      </c>
      <c r="BC964">
        <f t="shared" si="74"/>
        <v>2</v>
      </c>
    </row>
    <row r="965" spans="2:55" hidden="1">
      <c r="B965" t="s">
        <v>69</v>
      </c>
      <c r="C965" t="s">
        <v>846</v>
      </c>
      <c r="D965" t="s">
        <v>846</v>
      </c>
      <c r="E965" t="s">
        <v>10</v>
      </c>
      <c r="F965" t="s">
        <v>186</v>
      </c>
      <c r="G965">
        <v>5911</v>
      </c>
      <c r="H965">
        <v>77</v>
      </c>
      <c r="I965" s="15">
        <v>62986000</v>
      </c>
      <c r="J965" s="15">
        <v>818000</v>
      </c>
      <c r="L965">
        <v>77</v>
      </c>
      <c r="M965" t="s">
        <v>151</v>
      </c>
      <c r="N965" t="s">
        <v>157</v>
      </c>
      <c r="O965" t="s">
        <v>130</v>
      </c>
      <c r="P965" t="s">
        <v>914</v>
      </c>
      <c r="Q965" t="s">
        <v>66</v>
      </c>
      <c r="R965" t="s">
        <v>132</v>
      </c>
      <c r="T965">
        <v>5911</v>
      </c>
      <c r="U965">
        <v>6</v>
      </c>
      <c r="V965" s="17">
        <v>6</v>
      </c>
      <c r="W965" t="s">
        <v>922</v>
      </c>
      <c r="Y965" s="14">
        <v>44635</v>
      </c>
      <c r="Z965" s="16">
        <v>30</v>
      </c>
      <c r="AA965" s="14">
        <v>44665</v>
      </c>
      <c r="AB965" s="14">
        <v>44622</v>
      </c>
      <c r="AC965">
        <v>20</v>
      </c>
      <c r="AD965" s="14">
        <v>44642</v>
      </c>
      <c r="AE965" s="14">
        <v>44644</v>
      </c>
      <c r="AF965">
        <v>13</v>
      </c>
      <c r="AG965" s="14">
        <v>44657</v>
      </c>
      <c r="AH965" s="14">
        <v>44662</v>
      </c>
      <c r="AI965">
        <v>15</v>
      </c>
      <c r="AJ965" s="14">
        <v>44677</v>
      </c>
      <c r="AK965" s="16">
        <v>8</v>
      </c>
      <c r="AL965" s="14">
        <v>44921</v>
      </c>
      <c r="AM965" s="14">
        <v>44981</v>
      </c>
      <c r="AN965" s="15"/>
      <c r="AO965" s="15"/>
      <c r="AP965" s="15"/>
      <c r="AQ965" s="15"/>
      <c r="AR965" s="15">
        <v>3149300</v>
      </c>
      <c r="AS965" s="15"/>
      <c r="AT965" s="15">
        <v>59836700</v>
      </c>
      <c r="AU965" s="15"/>
      <c r="AV965" s="15"/>
      <c r="AW965" s="15"/>
      <c r="AX965" s="15"/>
      <c r="AY965" s="15"/>
      <c r="AZ965" s="15">
        <f t="shared" si="71"/>
        <v>62986000</v>
      </c>
      <c r="BA965" s="15">
        <f t="shared" si="72"/>
        <v>62986000</v>
      </c>
      <c r="BB965" t="str">
        <f t="shared" si="73"/>
        <v>OK</v>
      </c>
      <c r="BC965">
        <f t="shared" si="74"/>
        <v>2</v>
      </c>
    </row>
    <row r="966" spans="2:55" hidden="1">
      <c r="B966" t="s">
        <v>69</v>
      </c>
      <c r="C966" t="s">
        <v>846</v>
      </c>
      <c r="D966" t="s">
        <v>846</v>
      </c>
      <c r="E966" t="s">
        <v>10</v>
      </c>
      <c r="F966" t="s">
        <v>186</v>
      </c>
      <c r="G966">
        <v>5911</v>
      </c>
      <c r="H966">
        <v>77</v>
      </c>
      <c r="I966" s="15">
        <v>62986000</v>
      </c>
      <c r="J966" s="15">
        <v>818000</v>
      </c>
      <c r="L966">
        <v>77</v>
      </c>
      <c r="M966" t="s">
        <v>151</v>
      </c>
      <c r="N966" t="s">
        <v>157</v>
      </c>
      <c r="O966" t="s">
        <v>130</v>
      </c>
      <c r="P966" t="s">
        <v>914</v>
      </c>
      <c r="Q966" t="s">
        <v>66</v>
      </c>
      <c r="R966" t="s">
        <v>132</v>
      </c>
      <c r="T966">
        <v>5911</v>
      </c>
      <c r="U966">
        <v>6</v>
      </c>
      <c r="V966" s="17">
        <v>6</v>
      </c>
      <c r="W966" t="s">
        <v>922</v>
      </c>
      <c r="Y966" s="14">
        <v>44635</v>
      </c>
      <c r="Z966" s="16">
        <v>30</v>
      </c>
      <c r="AA966" s="14">
        <v>44665</v>
      </c>
      <c r="AB966" s="14">
        <v>44622</v>
      </c>
      <c r="AC966">
        <v>20</v>
      </c>
      <c r="AD966" s="14">
        <v>44642</v>
      </c>
      <c r="AE966" s="14">
        <v>44644</v>
      </c>
      <c r="AF966">
        <v>13</v>
      </c>
      <c r="AG966" s="14">
        <v>44657</v>
      </c>
      <c r="AH966" s="14">
        <v>44662</v>
      </c>
      <c r="AI966">
        <v>15</v>
      </c>
      <c r="AJ966" s="14">
        <v>44677</v>
      </c>
      <c r="AK966" s="16">
        <v>8</v>
      </c>
      <c r="AL966" s="14">
        <v>44921</v>
      </c>
      <c r="AM966" s="14">
        <v>44981</v>
      </c>
      <c r="AN966" s="15"/>
      <c r="AO966" s="15"/>
      <c r="AP966" s="15"/>
      <c r="AQ966" s="15"/>
      <c r="AR966" s="15">
        <v>3149300</v>
      </c>
      <c r="AS966" s="15"/>
      <c r="AT966" s="15">
        <v>59836700</v>
      </c>
      <c r="AU966" s="15"/>
      <c r="AV966" s="15"/>
      <c r="AW966" s="15"/>
      <c r="AX966" s="15"/>
      <c r="AY966" s="15"/>
      <c r="AZ966" s="15">
        <f t="shared" si="71"/>
        <v>62986000</v>
      </c>
      <c r="BA966" s="15">
        <f t="shared" si="72"/>
        <v>62986000</v>
      </c>
      <c r="BB966" t="str">
        <f t="shared" si="73"/>
        <v>OK</v>
      </c>
      <c r="BC966">
        <f t="shared" si="74"/>
        <v>2</v>
      </c>
    </row>
    <row r="967" spans="2:55" hidden="1">
      <c r="B967" t="s">
        <v>69</v>
      </c>
      <c r="C967" t="s">
        <v>846</v>
      </c>
      <c r="D967" t="s">
        <v>846</v>
      </c>
      <c r="E967" t="s">
        <v>10</v>
      </c>
      <c r="F967" t="s">
        <v>186</v>
      </c>
      <c r="G967">
        <v>5911</v>
      </c>
      <c r="H967">
        <v>77</v>
      </c>
      <c r="I967" s="15">
        <v>62986000</v>
      </c>
      <c r="J967" s="15">
        <v>818000</v>
      </c>
      <c r="L967">
        <v>77</v>
      </c>
      <c r="M967" t="s">
        <v>151</v>
      </c>
      <c r="N967" t="s">
        <v>157</v>
      </c>
      <c r="O967" t="s">
        <v>130</v>
      </c>
      <c r="P967" t="s">
        <v>914</v>
      </c>
      <c r="Q967" t="s">
        <v>66</v>
      </c>
      <c r="R967" t="s">
        <v>132</v>
      </c>
      <c r="T967">
        <v>5911</v>
      </c>
      <c r="U967">
        <v>6</v>
      </c>
      <c r="V967" s="17">
        <v>6</v>
      </c>
      <c r="W967" t="s">
        <v>922</v>
      </c>
      <c r="Y967" s="14">
        <v>44635</v>
      </c>
      <c r="Z967" s="16">
        <v>30</v>
      </c>
      <c r="AA967" s="14">
        <v>44665</v>
      </c>
      <c r="AB967" s="14">
        <v>44622</v>
      </c>
      <c r="AC967">
        <v>20</v>
      </c>
      <c r="AD967" s="14">
        <v>44642</v>
      </c>
      <c r="AE967" s="14">
        <v>44644</v>
      </c>
      <c r="AF967">
        <v>13</v>
      </c>
      <c r="AG967" s="14">
        <v>44657</v>
      </c>
      <c r="AH967" s="14">
        <v>44662</v>
      </c>
      <c r="AI967">
        <v>15</v>
      </c>
      <c r="AJ967" s="14">
        <v>44677</v>
      </c>
      <c r="AK967" s="16">
        <v>8</v>
      </c>
      <c r="AL967" s="14">
        <v>44921</v>
      </c>
      <c r="AM967" s="14">
        <v>44981</v>
      </c>
      <c r="AN967" s="15"/>
      <c r="AO967" s="15"/>
      <c r="AP967" s="15"/>
      <c r="AQ967" s="15"/>
      <c r="AR967" s="15">
        <v>3149300</v>
      </c>
      <c r="AS967" s="15"/>
      <c r="AT967" s="15">
        <v>59836700</v>
      </c>
      <c r="AU967" s="15"/>
      <c r="AV967" s="15"/>
      <c r="AW967" s="15"/>
      <c r="AX967" s="15"/>
      <c r="AY967" s="15"/>
      <c r="AZ967" s="15">
        <f t="shared" si="71"/>
        <v>62986000</v>
      </c>
      <c r="BA967" s="15">
        <f t="shared" si="72"/>
        <v>62986000</v>
      </c>
      <c r="BB967" t="str">
        <f t="shared" si="73"/>
        <v>OK</v>
      </c>
      <c r="BC967">
        <f t="shared" si="74"/>
        <v>2</v>
      </c>
    </row>
    <row r="968" spans="2:55" hidden="1">
      <c r="B968" t="s">
        <v>69</v>
      </c>
      <c r="C968" t="s">
        <v>846</v>
      </c>
      <c r="D968" t="s">
        <v>846</v>
      </c>
      <c r="E968" t="s">
        <v>10</v>
      </c>
      <c r="F968" t="s">
        <v>186</v>
      </c>
      <c r="G968">
        <v>5911</v>
      </c>
      <c r="H968">
        <v>77</v>
      </c>
      <c r="I968" s="15">
        <v>62986000</v>
      </c>
      <c r="J968" s="15">
        <v>818000</v>
      </c>
      <c r="L968">
        <v>77</v>
      </c>
      <c r="M968" t="s">
        <v>151</v>
      </c>
      <c r="N968" t="s">
        <v>157</v>
      </c>
      <c r="O968" t="s">
        <v>130</v>
      </c>
      <c r="P968" t="s">
        <v>914</v>
      </c>
      <c r="Q968" t="s">
        <v>66</v>
      </c>
      <c r="R968" t="s">
        <v>132</v>
      </c>
      <c r="T968">
        <v>5911</v>
      </c>
      <c r="U968">
        <v>6</v>
      </c>
      <c r="V968" s="17">
        <v>6</v>
      </c>
      <c r="W968" t="s">
        <v>922</v>
      </c>
      <c r="Y968" s="14">
        <v>44635</v>
      </c>
      <c r="Z968" s="16">
        <v>30</v>
      </c>
      <c r="AA968" s="14">
        <v>44665</v>
      </c>
      <c r="AB968" s="14">
        <v>44622</v>
      </c>
      <c r="AC968">
        <v>20</v>
      </c>
      <c r="AD968" s="14">
        <v>44642</v>
      </c>
      <c r="AE968" s="14">
        <v>44644</v>
      </c>
      <c r="AF968">
        <v>13</v>
      </c>
      <c r="AG968" s="14">
        <v>44657</v>
      </c>
      <c r="AH968" s="14">
        <v>44662</v>
      </c>
      <c r="AI968">
        <v>15</v>
      </c>
      <c r="AJ968" s="14">
        <v>44677</v>
      </c>
      <c r="AK968" s="16">
        <v>8</v>
      </c>
      <c r="AL968" s="14">
        <v>44921</v>
      </c>
      <c r="AM968" s="14">
        <v>44981</v>
      </c>
      <c r="AN968" s="15"/>
      <c r="AO968" s="15"/>
      <c r="AP968" s="15"/>
      <c r="AQ968" s="15"/>
      <c r="AR968" s="15">
        <v>3149300</v>
      </c>
      <c r="AS968" s="15"/>
      <c r="AT968" s="15">
        <v>59836700</v>
      </c>
      <c r="AU968" s="15"/>
      <c r="AV968" s="15"/>
      <c r="AW968" s="15"/>
      <c r="AX968" s="15"/>
      <c r="AY968" s="15"/>
      <c r="AZ968" s="15">
        <f t="shared" si="71"/>
        <v>62986000</v>
      </c>
      <c r="BA968" s="15">
        <f t="shared" si="72"/>
        <v>62986000</v>
      </c>
      <c r="BB968" t="str">
        <f t="shared" si="73"/>
        <v>OK</v>
      </c>
      <c r="BC968">
        <f t="shared" si="74"/>
        <v>2</v>
      </c>
    </row>
    <row r="969" spans="2:55" hidden="1">
      <c r="B969" t="s">
        <v>69</v>
      </c>
      <c r="C969" t="s">
        <v>850</v>
      </c>
      <c r="D969" t="s">
        <v>850</v>
      </c>
      <c r="E969" t="s">
        <v>10</v>
      </c>
      <c r="F969" t="s">
        <v>186</v>
      </c>
      <c r="G969">
        <v>5911</v>
      </c>
      <c r="H969">
        <v>75</v>
      </c>
      <c r="I969" s="15">
        <v>61350000</v>
      </c>
      <c r="J969" s="15">
        <v>818000</v>
      </c>
      <c r="L969">
        <v>75</v>
      </c>
      <c r="M969" t="s">
        <v>151</v>
      </c>
      <c r="N969" t="s">
        <v>157</v>
      </c>
      <c r="O969" t="s">
        <v>130</v>
      </c>
      <c r="P969" t="s">
        <v>914</v>
      </c>
      <c r="Q969" t="s">
        <v>66</v>
      </c>
      <c r="R969" t="s">
        <v>132</v>
      </c>
      <c r="T969">
        <v>5911</v>
      </c>
      <c r="U969">
        <v>7</v>
      </c>
      <c r="V969" s="17">
        <v>7</v>
      </c>
      <c r="W969" t="s">
        <v>923</v>
      </c>
      <c r="Y969" s="14">
        <v>44635</v>
      </c>
      <c r="Z969" s="16">
        <v>30</v>
      </c>
      <c r="AA969" s="14">
        <v>44665</v>
      </c>
      <c r="AB969" s="14">
        <v>44622</v>
      </c>
      <c r="AC969">
        <v>20</v>
      </c>
      <c r="AD969" s="14">
        <v>44642</v>
      </c>
      <c r="AE969" s="14">
        <v>44644</v>
      </c>
      <c r="AF969">
        <v>13</v>
      </c>
      <c r="AG969" s="14">
        <v>44657</v>
      </c>
      <c r="AH969" s="14">
        <v>44662</v>
      </c>
      <c r="AI969">
        <v>15</v>
      </c>
      <c r="AJ969" s="14">
        <v>44677</v>
      </c>
      <c r="AK969" s="16">
        <v>8</v>
      </c>
      <c r="AL969" s="14">
        <v>44921</v>
      </c>
      <c r="AM969" s="14">
        <v>44981</v>
      </c>
      <c r="AN969" s="15"/>
      <c r="AO969" s="15"/>
      <c r="AP969" s="15"/>
      <c r="AQ969" s="15"/>
      <c r="AR969" s="15">
        <v>3067500</v>
      </c>
      <c r="AS969" s="15"/>
      <c r="AT969" s="15">
        <v>58282500</v>
      </c>
      <c r="AU969" s="15"/>
      <c r="AV969" s="15"/>
      <c r="AW969" s="15"/>
      <c r="AX969" s="15"/>
      <c r="AY969" s="15"/>
      <c r="AZ969" s="15">
        <f t="shared" si="71"/>
        <v>61350000</v>
      </c>
      <c r="BA969" s="15">
        <f t="shared" si="72"/>
        <v>61350000</v>
      </c>
      <c r="BB969" t="str">
        <f t="shared" si="73"/>
        <v>OK</v>
      </c>
      <c r="BC969">
        <f t="shared" si="74"/>
        <v>2</v>
      </c>
    </row>
    <row r="970" spans="2:55" hidden="1">
      <c r="B970" t="s">
        <v>69</v>
      </c>
      <c r="C970" t="s">
        <v>924</v>
      </c>
      <c r="D970" t="s">
        <v>924</v>
      </c>
      <c r="E970" t="s">
        <v>10</v>
      </c>
      <c r="F970" t="s">
        <v>186</v>
      </c>
      <c r="G970">
        <v>5911</v>
      </c>
      <c r="H970">
        <v>38</v>
      </c>
      <c r="I970" s="15">
        <v>31084000</v>
      </c>
      <c r="J970" s="15">
        <v>818000</v>
      </c>
      <c r="L970">
        <v>38</v>
      </c>
      <c r="M970" t="s">
        <v>151</v>
      </c>
      <c r="N970" t="s">
        <v>157</v>
      </c>
      <c r="O970" t="s">
        <v>130</v>
      </c>
      <c r="P970" t="s">
        <v>914</v>
      </c>
      <c r="Q970" t="s">
        <v>66</v>
      </c>
      <c r="R970" t="s">
        <v>132</v>
      </c>
      <c r="T970">
        <v>5911</v>
      </c>
      <c r="U970">
        <v>7</v>
      </c>
      <c r="V970" s="17">
        <v>7</v>
      </c>
      <c r="W970" t="s">
        <v>923</v>
      </c>
      <c r="Y970" s="14">
        <v>44635</v>
      </c>
      <c r="Z970" s="16">
        <v>30</v>
      </c>
      <c r="AA970" s="14">
        <v>44665</v>
      </c>
      <c r="AB970" s="14">
        <v>44622</v>
      </c>
      <c r="AC970">
        <v>20</v>
      </c>
      <c r="AD970" s="14">
        <v>44642</v>
      </c>
      <c r="AE970" s="14">
        <v>44644</v>
      </c>
      <c r="AF970">
        <v>13</v>
      </c>
      <c r="AG970" s="14">
        <v>44657</v>
      </c>
      <c r="AH970" s="14">
        <v>44662</v>
      </c>
      <c r="AI970">
        <v>15</v>
      </c>
      <c r="AJ970" s="14">
        <v>44677</v>
      </c>
      <c r="AK970" s="16">
        <v>8</v>
      </c>
      <c r="AL970" s="14">
        <v>44921</v>
      </c>
      <c r="AM970" s="14">
        <v>44981</v>
      </c>
      <c r="AN970" s="15"/>
      <c r="AO970" s="15"/>
      <c r="AP970" s="15"/>
      <c r="AQ970" s="15"/>
      <c r="AR970" s="15">
        <v>1554200</v>
      </c>
      <c r="AS970" s="15"/>
      <c r="AT970" s="15">
        <v>29529800</v>
      </c>
      <c r="AU970" s="15"/>
      <c r="AV970" s="15"/>
      <c r="AW970" s="15"/>
      <c r="AX970" s="15"/>
      <c r="AY970" s="15"/>
      <c r="AZ970" s="15">
        <f t="shared" si="71"/>
        <v>31084000</v>
      </c>
      <c r="BA970" s="15">
        <f t="shared" si="72"/>
        <v>31084000</v>
      </c>
      <c r="BB970" t="str">
        <f t="shared" si="73"/>
        <v>OK</v>
      </c>
      <c r="BC970">
        <f t="shared" si="74"/>
        <v>2</v>
      </c>
    </row>
    <row r="971" spans="2:55" hidden="1">
      <c r="B971" t="s">
        <v>69</v>
      </c>
      <c r="C971" t="s">
        <v>925</v>
      </c>
      <c r="D971" t="s">
        <v>925</v>
      </c>
      <c r="E971" t="s">
        <v>10</v>
      </c>
      <c r="F971" t="s">
        <v>186</v>
      </c>
      <c r="G971">
        <v>5911</v>
      </c>
      <c r="H971">
        <v>10</v>
      </c>
      <c r="I971" s="15">
        <v>8180000</v>
      </c>
      <c r="J971" s="15">
        <v>818000</v>
      </c>
      <c r="L971">
        <v>10</v>
      </c>
      <c r="M971" t="s">
        <v>151</v>
      </c>
      <c r="N971" t="s">
        <v>157</v>
      </c>
      <c r="O971" t="s">
        <v>130</v>
      </c>
      <c r="P971" t="s">
        <v>914</v>
      </c>
      <c r="Q971" t="s">
        <v>66</v>
      </c>
      <c r="R971" t="s">
        <v>132</v>
      </c>
      <c r="T971">
        <v>5911</v>
      </c>
      <c r="U971">
        <v>7</v>
      </c>
      <c r="V971" s="17">
        <v>7</v>
      </c>
      <c r="W971" t="s">
        <v>923</v>
      </c>
      <c r="Y971" s="14">
        <v>44635</v>
      </c>
      <c r="Z971" s="16">
        <v>30</v>
      </c>
      <c r="AA971" s="14">
        <v>44665</v>
      </c>
      <c r="AB971" s="14">
        <v>44622</v>
      </c>
      <c r="AC971">
        <v>20</v>
      </c>
      <c r="AD971" s="14">
        <v>44642</v>
      </c>
      <c r="AE971" s="14">
        <v>44644</v>
      </c>
      <c r="AF971">
        <v>13</v>
      </c>
      <c r="AG971" s="14">
        <v>44657</v>
      </c>
      <c r="AH971" s="14">
        <v>44662</v>
      </c>
      <c r="AI971">
        <v>15</v>
      </c>
      <c r="AJ971" s="14">
        <v>44677</v>
      </c>
      <c r="AK971" s="16">
        <v>8</v>
      </c>
      <c r="AL971" s="14">
        <v>44921</v>
      </c>
      <c r="AM971" s="14">
        <v>44981</v>
      </c>
      <c r="AN971" s="15"/>
      <c r="AO971" s="15"/>
      <c r="AP971" s="15"/>
      <c r="AQ971" s="15"/>
      <c r="AR971" s="15">
        <v>409000</v>
      </c>
      <c r="AS971" s="15"/>
      <c r="AT971" s="15">
        <v>7771000</v>
      </c>
      <c r="AU971" s="15"/>
      <c r="AV971" s="15"/>
      <c r="AW971" s="15"/>
      <c r="AX971" s="15"/>
      <c r="AY971" s="15"/>
      <c r="AZ971" s="15">
        <f t="shared" si="71"/>
        <v>8180000</v>
      </c>
      <c r="BA971" s="15">
        <f t="shared" si="72"/>
        <v>8180000</v>
      </c>
      <c r="BB971" t="str">
        <f t="shared" si="73"/>
        <v>OK</v>
      </c>
      <c r="BC971">
        <f t="shared" si="74"/>
        <v>2</v>
      </c>
    </row>
    <row r="972" spans="2:55" hidden="1">
      <c r="B972" t="s">
        <v>69</v>
      </c>
      <c r="C972" t="s">
        <v>926</v>
      </c>
      <c r="D972" t="s">
        <v>926</v>
      </c>
      <c r="E972" t="s">
        <v>10</v>
      </c>
      <c r="F972" t="s">
        <v>186</v>
      </c>
      <c r="G972">
        <v>5911</v>
      </c>
      <c r="H972">
        <v>75</v>
      </c>
      <c r="I972" s="15">
        <v>61350000</v>
      </c>
      <c r="J972" s="15">
        <v>818000</v>
      </c>
      <c r="L972">
        <v>75</v>
      </c>
      <c r="M972" t="s">
        <v>151</v>
      </c>
      <c r="N972" t="s">
        <v>157</v>
      </c>
      <c r="O972" t="s">
        <v>130</v>
      </c>
      <c r="P972" t="s">
        <v>914</v>
      </c>
      <c r="Q972" t="s">
        <v>66</v>
      </c>
      <c r="R972" t="s">
        <v>132</v>
      </c>
      <c r="T972">
        <v>5911</v>
      </c>
      <c r="U972">
        <v>7</v>
      </c>
      <c r="V972" s="17">
        <v>7</v>
      </c>
      <c r="W972" t="s">
        <v>923</v>
      </c>
      <c r="Y972" s="14">
        <v>44635</v>
      </c>
      <c r="Z972" s="16">
        <v>30</v>
      </c>
      <c r="AA972" s="14">
        <v>44665</v>
      </c>
      <c r="AB972" s="14">
        <v>44622</v>
      </c>
      <c r="AC972">
        <v>20</v>
      </c>
      <c r="AD972" s="14">
        <v>44642</v>
      </c>
      <c r="AE972" s="14">
        <v>44644</v>
      </c>
      <c r="AF972">
        <v>13</v>
      </c>
      <c r="AG972" s="14">
        <v>44657</v>
      </c>
      <c r="AH972" s="14">
        <v>44662</v>
      </c>
      <c r="AI972">
        <v>15</v>
      </c>
      <c r="AJ972" s="14">
        <v>44677</v>
      </c>
      <c r="AK972" s="16">
        <v>8</v>
      </c>
      <c r="AL972" s="14">
        <v>44921</v>
      </c>
      <c r="AM972" s="14">
        <v>44981</v>
      </c>
      <c r="AN972" s="15"/>
      <c r="AO972" s="15"/>
      <c r="AP972" s="15"/>
      <c r="AQ972" s="15"/>
      <c r="AR972" s="15">
        <v>3067500</v>
      </c>
      <c r="AS972" s="15"/>
      <c r="AT972" s="15">
        <v>58282500</v>
      </c>
      <c r="AU972" s="15"/>
      <c r="AV972" s="15"/>
      <c r="AW972" s="15"/>
      <c r="AX972" s="15"/>
      <c r="AY972" s="15"/>
      <c r="AZ972" s="15">
        <f t="shared" si="71"/>
        <v>61350000</v>
      </c>
      <c r="BA972" s="15">
        <f t="shared" si="72"/>
        <v>61350000</v>
      </c>
      <c r="BB972" t="str">
        <f t="shared" si="73"/>
        <v>OK</v>
      </c>
      <c r="BC972">
        <f t="shared" si="74"/>
        <v>2</v>
      </c>
    </row>
    <row r="973" spans="2:55" hidden="1">
      <c r="B973" t="s">
        <v>69</v>
      </c>
      <c r="C973" t="s">
        <v>927</v>
      </c>
      <c r="D973" t="s">
        <v>927</v>
      </c>
      <c r="E973" t="s">
        <v>10</v>
      </c>
      <c r="F973" t="s">
        <v>186</v>
      </c>
      <c r="G973">
        <v>5911</v>
      </c>
      <c r="H973">
        <v>20</v>
      </c>
      <c r="I973" s="15">
        <v>16360000</v>
      </c>
      <c r="J973" s="15">
        <v>818000</v>
      </c>
      <c r="L973">
        <v>20</v>
      </c>
      <c r="M973" t="s">
        <v>151</v>
      </c>
      <c r="N973" t="s">
        <v>157</v>
      </c>
      <c r="O973" t="s">
        <v>130</v>
      </c>
      <c r="P973" t="s">
        <v>914</v>
      </c>
      <c r="Q973" t="s">
        <v>66</v>
      </c>
      <c r="R973" t="s">
        <v>132</v>
      </c>
      <c r="T973">
        <v>5911</v>
      </c>
      <c r="U973">
        <v>7</v>
      </c>
      <c r="V973" s="17">
        <v>7</v>
      </c>
      <c r="W973" t="s">
        <v>923</v>
      </c>
      <c r="Y973" s="14">
        <v>44635</v>
      </c>
      <c r="Z973" s="16">
        <v>30</v>
      </c>
      <c r="AA973" s="14">
        <v>44665</v>
      </c>
      <c r="AB973" s="14">
        <v>44622</v>
      </c>
      <c r="AC973">
        <v>20</v>
      </c>
      <c r="AD973" s="14">
        <v>44642</v>
      </c>
      <c r="AE973" s="14">
        <v>44644</v>
      </c>
      <c r="AF973">
        <v>13</v>
      </c>
      <c r="AG973" s="14">
        <v>44657</v>
      </c>
      <c r="AH973" s="14">
        <v>44662</v>
      </c>
      <c r="AI973">
        <v>15</v>
      </c>
      <c r="AJ973" s="14">
        <v>44677</v>
      </c>
      <c r="AK973" s="16">
        <v>8</v>
      </c>
      <c r="AL973" s="14">
        <v>44921</v>
      </c>
      <c r="AM973" s="14">
        <v>44981</v>
      </c>
      <c r="AN973" s="15"/>
      <c r="AO973" s="15"/>
      <c r="AP973" s="15"/>
      <c r="AQ973" s="15"/>
      <c r="AR973" s="15">
        <v>818000</v>
      </c>
      <c r="AS973" s="15"/>
      <c r="AT973" s="15">
        <v>15542000</v>
      </c>
      <c r="AU973" s="15"/>
      <c r="AV973" s="15"/>
      <c r="AW973" s="15"/>
      <c r="AX973" s="15"/>
      <c r="AY973" s="15"/>
      <c r="AZ973" s="15">
        <f t="shared" si="71"/>
        <v>16360000</v>
      </c>
      <c r="BA973" s="15">
        <f t="shared" si="72"/>
        <v>16360000</v>
      </c>
      <c r="BB973" t="str">
        <f t="shared" si="73"/>
        <v>OK</v>
      </c>
      <c r="BC973">
        <f t="shared" si="74"/>
        <v>2</v>
      </c>
    </row>
    <row r="974" spans="2:55" hidden="1">
      <c r="B974" t="s">
        <v>69</v>
      </c>
      <c r="C974" t="s">
        <v>928</v>
      </c>
      <c r="D974" t="s">
        <v>928</v>
      </c>
      <c r="E974" t="s">
        <v>10</v>
      </c>
      <c r="F974" t="s">
        <v>186</v>
      </c>
      <c r="G974">
        <v>5911</v>
      </c>
      <c r="H974">
        <v>35</v>
      </c>
      <c r="I974" s="15">
        <v>28630000</v>
      </c>
      <c r="J974" s="15">
        <v>818000</v>
      </c>
      <c r="L974">
        <v>35</v>
      </c>
      <c r="M974" t="s">
        <v>151</v>
      </c>
      <c r="N974" t="s">
        <v>157</v>
      </c>
      <c r="O974" t="s">
        <v>130</v>
      </c>
      <c r="P974" t="s">
        <v>914</v>
      </c>
      <c r="Q974" t="s">
        <v>66</v>
      </c>
      <c r="R974" t="s">
        <v>132</v>
      </c>
      <c r="T974">
        <v>5911</v>
      </c>
      <c r="U974">
        <v>8</v>
      </c>
      <c r="V974" s="17">
        <v>8</v>
      </c>
      <c r="W974" t="s">
        <v>929</v>
      </c>
      <c r="Y974" s="14">
        <v>44635</v>
      </c>
      <c r="Z974" s="16">
        <v>30</v>
      </c>
      <c r="AA974" s="14">
        <v>44665</v>
      </c>
      <c r="AB974" s="14">
        <v>44622</v>
      </c>
      <c r="AC974">
        <v>20</v>
      </c>
      <c r="AD974" s="14">
        <v>44642</v>
      </c>
      <c r="AE974" s="14">
        <v>44644</v>
      </c>
      <c r="AF974">
        <v>13</v>
      </c>
      <c r="AG974" s="14">
        <v>44657</v>
      </c>
      <c r="AH974" s="14">
        <v>44662</v>
      </c>
      <c r="AI974">
        <v>15</v>
      </c>
      <c r="AJ974" s="14">
        <v>44677</v>
      </c>
      <c r="AK974" s="16">
        <v>8</v>
      </c>
      <c r="AL974" s="14">
        <v>44921</v>
      </c>
      <c r="AM974" s="14">
        <v>44981</v>
      </c>
      <c r="AN974" s="15"/>
      <c r="AO974" s="15"/>
      <c r="AP974" s="15"/>
      <c r="AQ974" s="15"/>
      <c r="AR974" s="15">
        <v>1431500</v>
      </c>
      <c r="AS974" s="15"/>
      <c r="AT974" s="15">
        <v>27198500</v>
      </c>
      <c r="AU974" s="15"/>
      <c r="AV974" s="15"/>
      <c r="AW974" s="15"/>
      <c r="AX974" s="15"/>
      <c r="AY974" s="15"/>
      <c r="AZ974" s="15">
        <f t="shared" si="71"/>
        <v>28630000</v>
      </c>
      <c r="BA974" s="15">
        <f t="shared" si="72"/>
        <v>28630000</v>
      </c>
      <c r="BB974" t="str">
        <f t="shared" si="73"/>
        <v>OK</v>
      </c>
      <c r="BC974">
        <f t="shared" si="74"/>
        <v>2</v>
      </c>
    </row>
    <row r="975" spans="2:55" hidden="1">
      <c r="B975" t="s">
        <v>69</v>
      </c>
      <c r="C975" t="s">
        <v>930</v>
      </c>
      <c r="D975" t="s">
        <v>930</v>
      </c>
      <c r="E975" t="s">
        <v>10</v>
      </c>
      <c r="F975" t="s">
        <v>186</v>
      </c>
      <c r="G975">
        <v>5911</v>
      </c>
      <c r="H975">
        <v>75</v>
      </c>
      <c r="I975" s="15">
        <v>61350000</v>
      </c>
      <c r="J975" s="15">
        <v>818000</v>
      </c>
      <c r="L975">
        <v>75</v>
      </c>
      <c r="M975" t="s">
        <v>151</v>
      </c>
      <c r="N975" t="s">
        <v>157</v>
      </c>
      <c r="O975" t="s">
        <v>130</v>
      </c>
      <c r="P975" t="s">
        <v>914</v>
      </c>
      <c r="Q975" t="s">
        <v>66</v>
      </c>
      <c r="R975" t="s">
        <v>132</v>
      </c>
      <c r="T975">
        <v>5911</v>
      </c>
      <c r="U975">
        <v>8</v>
      </c>
      <c r="V975" s="17">
        <v>8</v>
      </c>
      <c r="W975" t="s">
        <v>929</v>
      </c>
      <c r="Y975" s="14">
        <v>44635</v>
      </c>
      <c r="Z975" s="16">
        <v>30</v>
      </c>
      <c r="AA975" s="14">
        <v>44665</v>
      </c>
      <c r="AB975" s="14">
        <v>44622</v>
      </c>
      <c r="AC975">
        <v>20</v>
      </c>
      <c r="AD975" s="14">
        <v>44642</v>
      </c>
      <c r="AE975" s="14">
        <v>44644</v>
      </c>
      <c r="AF975">
        <v>13</v>
      </c>
      <c r="AG975" s="14">
        <v>44657</v>
      </c>
      <c r="AH975" s="14">
        <v>44662</v>
      </c>
      <c r="AI975">
        <v>15</v>
      </c>
      <c r="AJ975" s="14">
        <v>44677</v>
      </c>
      <c r="AK975" s="16">
        <v>8</v>
      </c>
      <c r="AL975" s="14">
        <v>44921</v>
      </c>
      <c r="AM975" s="14">
        <v>44981</v>
      </c>
      <c r="AN975" s="15"/>
      <c r="AO975" s="15"/>
      <c r="AP975" s="15"/>
      <c r="AQ975" s="15"/>
      <c r="AR975" s="15">
        <v>3067500</v>
      </c>
      <c r="AS975" s="15"/>
      <c r="AT975" s="15">
        <v>58282500</v>
      </c>
      <c r="AU975" s="15"/>
      <c r="AV975" s="15"/>
      <c r="AW975" s="15"/>
      <c r="AX975" s="15"/>
      <c r="AY975" s="15"/>
      <c r="AZ975" s="15">
        <f t="shared" si="71"/>
        <v>61350000</v>
      </c>
      <c r="BA975" s="15">
        <f t="shared" si="72"/>
        <v>61350000</v>
      </c>
      <c r="BB975" t="str">
        <f t="shared" si="73"/>
        <v>OK</v>
      </c>
      <c r="BC975">
        <f t="shared" si="74"/>
        <v>2</v>
      </c>
    </row>
    <row r="976" spans="2:55" hidden="1">
      <c r="B976" t="s">
        <v>69</v>
      </c>
      <c r="C976" t="s">
        <v>931</v>
      </c>
      <c r="D976" t="s">
        <v>931</v>
      </c>
      <c r="E976" t="s">
        <v>10</v>
      </c>
      <c r="F976" t="s">
        <v>186</v>
      </c>
      <c r="G976">
        <v>5911</v>
      </c>
      <c r="H976">
        <v>40</v>
      </c>
      <c r="I976" s="15">
        <v>32720000</v>
      </c>
      <c r="J976" s="15">
        <v>818000</v>
      </c>
      <c r="L976">
        <v>40</v>
      </c>
      <c r="M976" t="s">
        <v>151</v>
      </c>
      <c r="N976" t="s">
        <v>157</v>
      </c>
      <c r="O976" t="s">
        <v>130</v>
      </c>
      <c r="P976" t="s">
        <v>914</v>
      </c>
      <c r="Q976" t="s">
        <v>66</v>
      </c>
      <c r="R976" t="s">
        <v>132</v>
      </c>
      <c r="T976">
        <v>5911</v>
      </c>
      <c r="U976">
        <v>8</v>
      </c>
      <c r="V976" s="17">
        <v>8</v>
      </c>
      <c r="W976" t="s">
        <v>929</v>
      </c>
      <c r="Y976" s="14">
        <v>44635</v>
      </c>
      <c r="Z976" s="16">
        <v>30</v>
      </c>
      <c r="AA976" s="14">
        <v>44665</v>
      </c>
      <c r="AB976" s="14">
        <v>44622</v>
      </c>
      <c r="AC976">
        <v>20</v>
      </c>
      <c r="AD976" s="14">
        <v>44642</v>
      </c>
      <c r="AE976" s="14">
        <v>44644</v>
      </c>
      <c r="AF976">
        <v>13</v>
      </c>
      <c r="AG976" s="14">
        <v>44657</v>
      </c>
      <c r="AH976" s="14">
        <v>44662</v>
      </c>
      <c r="AI976">
        <v>15</v>
      </c>
      <c r="AJ976" s="14">
        <v>44677</v>
      </c>
      <c r="AK976" s="16">
        <v>8</v>
      </c>
      <c r="AL976" s="14">
        <v>44921</v>
      </c>
      <c r="AM976" s="14">
        <v>44981</v>
      </c>
      <c r="AN976" s="15"/>
      <c r="AO976" s="15"/>
      <c r="AP976" s="15"/>
      <c r="AQ976" s="15"/>
      <c r="AR976" s="15">
        <v>1636000</v>
      </c>
      <c r="AS976" s="15"/>
      <c r="AT976" s="15">
        <v>31084000</v>
      </c>
      <c r="AU976" s="15"/>
      <c r="AV976" s="15"/>
      <c r="AW976" s="15"/>
      <c r="AX976" s="15"/>
      <c r="AY976" s="15"/>
      <c r="AZ976" s="15">
        <f t="shared" si="71"/>
        <v>32720000</v>
      </c>
      <c r="BA976" s="15">
        <f t="shared" si="72"/>
        <v>32720000</v>
      </c>
      <c r="BB976" t="str">
        <f t="shared" si="73"/>
        <v>OK</v>
      </c>
      <c r="BC976">
        <f t="shared" si="74"/>
        <v>2</v>
      </c>
    </row>
    <row r="977" spans="1:57" hidden="1">
      <c r="B977" t="s">
        <v>69</v>
      </c>
      <c r="C977" t="s">
        <v>932</v>
      </c>
      <c r="D977" t="s">
        <v>932</v>
      </c>
      <c r="E977" t="s">
        <v>10</v>
      </c>
      <c r="F977" t="s">
        <v>186</v>
      </c>
      <c r="G977">
        <v>5911</v>
      </c>
      <c r="H977">
        <v>57</v>
      </c>
      <c r="I977" s="15">
        <v>46626000</v>
      </c>
      <c r="J977" s="15">
        <v>818000</v>
      </c>
      <c r="L977">
        <v>57</v>
      </c>
      <c r="M977" t="s">
        <v>151</v>
      </c>
      <c r="N977" t="s">
        <v>157</v>
      </c>
      <c r="O977" t="s">
        <v>130</v>
      </c>
      <c r="P977" t="s">
        <v>914</v>
      </c>
      <c r="Q977" t="s">
        <v>66</v>
      </c>
      <c r="R977" t="s">
        <v>132</v>
      </c>
      <c r="T977">
        <v>5911</v>
      </c>
      <c r="U977">
        <v>8</v>
      </c>
      <c r="V977" s="17">
        <v>8</v>
      </c>
      <c r="W977" t="s">
        <v>929</v>
      </c>
      <c r="Y977" s="14">
        <v>44635</v>
      </c>
      <c r="Z977" s="16">
        <v>30</v>
      </c>
      <c r="AA977" s="14">
        <v>44665</v>
      </c>
      <c r="AB977" s="14">
        <v>44622</v>
      </c>
      <c r="AC977">
        <v>20</v>
      </c>
      <c r="AD977" s="14">
        <v>44642</v>
      </c>
      <c r="AE977" s="14">
        <v>44644</v>
      </c>
      <c r="AF977">
        <v>13</v>
      </c>
      <c r="AG977" s="14">
        <v>44657</v>
      </c>
      <c r="AH977" s="14">
        <v>44662</v>
      </c>
      <c r="AI977">
        <v>15</v>
      </c>
      <c r="AJ977" s="14">
        <v>44677</v>
      </c>
      <c r="AK977" s="16">
        <v>8</v>
      </c>
      <c r="AL977" s="14">
        <v>44921</v>
      </c>
      <c r="AM977" s="14">
        <v>44981</v>
      </c>
      <c r="AN977" s="15"/>
      <c r="AO977" s="15"/>
      <c r="AP977" s="15"/>
      <c r="AQ977" s="15"/>
      <c r="AR977" s="15">
        <v>2331300</v>
      </c>
      <c r="AS977" s="15"/>
      <c r="AT977" s="15">
        <v>44294700</v>
      </c>
      <c r="AU977" s="15"/>
      <c r="AV977" s="15"/>
      <c r="AW977" s="15"/>
      <c r="AX977" s="15"/>
      <c r="AY977" s="15"/>
      <c r="AZ977" s="15">
        <f t="shared" si="71"/>
        <v>46626000</v>
      </c>
      <c r="BA977" s="15">
        <f t="shared" si="72"/>
        <v>46626000</v>
      </c>
      <c r="BB977" t="str">
        <f t="shared" si="73"/>
        <v>OK</v>
      </c>
      <c r="BC977">
        <f t="shared" si="74"/>
        <v>2</v>
      </c>
    </row>
    <row r="978" spans="1:57" hidden="1">
      <c r="B978" t="s">
        <v>69</v>
      </c>
      <c r="C978" t="s">
        <v>933</v>
      </c>
      <c r="D978" t="s">
        <v>933</v>
      </c>
      <c r="E978" t="s">
        <v>10</v>
      </c>
      <c r="F978" t="s">
        <v>186</v>
      </c>
      <c r="G978">
        <v>5911</v>
      </c>
      <c r="H978">
        <v>18</v>
      </c>
      <c r="I978" s="15">
        <v>14724000</v>
      </c>
      <c r="J978" s="15">
        <v>818000</v>
      </c>
      <c r="L978">
        <v>18</v>
      </c>
      <c r="M978" t="s">
        <v>151</v>
      </c>
      <c r="N978" t="s">
        <v>157</v>
      </c>
      <c r="O978" t="s">
        <v>130</v>
      </c>
      <c r="P978" t="s">
        <v>914</v>
      </c>
      <c r="Q978" t="s">
        <v>66</v>
      </c>
      <c r="R978" t="s">
        <v>132</v>
      </c>
      <c r="T978">
        <v>5911</v>
      </c>
      <c r="U978">
        <v>8</v>
      </c>
      <c r="V978" s="17">
        <v>8</v>
      </c>
      <c r="W978" t="s">
        <v>929</v>
      </c>
      <c r="Y978" s="14">
        <v>44635</v>
      </c>
      <c r="Z978" s="16">
        <v>30</v>
      </c>
      <c r="AA978" s="14">
        <v>44665</v>
      </c>
      <c r="AB978" s="14">
        <v>44622</v>
      </c>
      <c r="AC978">
        <v>20</v>
      </c>
      <c r="AD978" s="14">
        <v>44642</v>
      </c>
      <c r="AE978" s="14">
        <v>44644</v>
      </c>
      <c r="AF978">
        <v>13</v>
      </c>
      <c r="AG978" s="14">
        <v>44657</v>
      </c>
      <c r="AH978" s="14">
        <v>44662</v>
      </c>
      <c r="AI978">
        <v>15</v>
      </c>
      <c r="AJ978" s="14">
        <v>44677</v>
      </c>
      <c r="AK978" s="16">
        <v>8</v>
      </c>
      <c r="AL978" s="14">
        <v>44921</v>
      </c>
      <c r="AM978" s="14">
        <v>44981</v>
      </c>
      <c r="AN978" s="15"/>
      <c r="AO978" s="15"/>
      <c r="AP978" s="15"/>
      <c r="AQ978" s="15"/>
      <c r="AR978" s="15">
        <v>736200</v>
      </c>
      <c r="AS978" s="15"/>
      <c r="AT978" s="15">
        <v>13987800</v>
      </c>
      <c r="AU978" s="15"/>
      <c r="AV978" s="15"/>
      <c r="AW978" s="15"/>
      <c r="AX978" s="15"/>
      <c r="AY978" s="15"/>
      <c r="AZ978" s="15">
        <f t="shared" si="71"/>
        <v>14724000</v>
      </c>
      <c r="BA978" s="15">
        <f t="shared" si="72"/>
        <v>14724000</v>
      </c>
      <c r="BB978" t="str">
        <f t="shared" si="73"/>
        <v>OK</v>
      </c>
      <c r="BC978">
        <f t="shared" si="74"/>
        <v>2</v>
      </c>
    </row>
    <row r="979" spans="1:57" hidden="1">
      <c r="B979" t="s">
        <v>69</v>
      </c>
      <c r="C979" t="s">
        <v>934</v>
      </c>
      <c r="D979" t="s">
        <v>934</v>
      </c>
      <c r="E979" t="s">
        <v>10</v>
      </c>
      <c r="F979" t="s">
        <v>186</v>
      </c>
      <c r="G979">
        <v>5911</v>
      </c>
      <c r="H979">
        <v>20</v>
      </c>
      <c r="I979" s="15">
        <v>16360000</v>
      </c>
      <c r="J979" s="15">
        <v>818000</v>
      </c>
      <c r="L979">
        <v>20</v>
      </c>
      <c r="M979" t="s">
        <v>151</v>
      </c>
      <c r="N979" t="s">
        <v>157</v>
      </c>
      <c r="O979" t="s">
        <v>130</v>
      </c>
      <c r="P979" t="s">
        <v>914</v>
      </c>
      <c r="Q979" t="s">
        <v>66</v>
      </c>
      <c r="R979" t="s">
        <v>132</v>
      </c>
      <c r="T979">
        <v>5911</v>
      </c>
      <c r="U979">
        <v>9</v>
      </c>
      <c r="V979" s="17">
        <v>9</v>
      </c>
      <c r="W979" t="s">
        <v>935</v>
      </c>
      <c r="Y979" s="14">
        <v>44635</v>
      </c>
      <c r="Z979" s="16">
        <v>30</v>
      </c>
      <c r="AA979" s="14">
        <v>44665</v>
      </c>
      <c r="AB979" s="14">
        <v>44622</v>
      </c>
      <c r="AC979">
        <v>11</v>
      </c>
      <c r="AD979" s="14">
        <v>44633</v>
      </c>
      <c r="AE979" s="14">
        <v>44635</v>
      </c>
      <c r="AF979">
        <v>10</v>
      </c>
      <c r="AG979" s="14">
        <v>44645</v>
      </c>
      <c r="AH979" s="14">
        <v>44649</v>
      </c>
      <c r="AI979">
        <v>15</v>
      </c>
      <c r="AJ979" s="14">
        <v>44664</v>
      </c>
      <c r="AK979" s="16">
        <v>8</v>
      </c>
      <c r="AL979" s="14">
        <v>44908</v>
      </c>
      <c r="AM979" s="14">
        <v>44968</v>
      </c>
      <c r="AN979" s="15"/>
      <c r="AO979" s="15"/>
      <c r="AP979" s="15"/>
      <c r="AQ979" s="15"/>
      <c r="AR979" s="15">
        <v>818000</v>
      </c>
      <c r="AS979" s="15"/>
      <c r="AT979" s="15">
        <v>15542000</v>
      </c>
      <c r="AU979" s="15"/>
      <c r="AV979" s="15"/>
      <c r="AW979" s="15"/>
      <c r="AX979" s="15"/>
      <c r="AY979" s="15"/>
      <c r="AZ979" s="15">
        <f t="shared" si="71"/>
        <v>16360000</v>
      </c>
      <c r="BA979" s="15">
        <f t="shared" si="72"/>
        <v>16360000</v>
      </c>
      <c r="BB979" t="str">
        <f t="shared" si="73"/>
        <v>OK</v>
      </c>
      <c r="BC979">
        <f t="shared" si="74"/>
        <v>2</v>
      </c>
    </row>
    <row r="980" spans="1:57" hidden="1">
      <c r="B980" t="s">
        <v>69</v>
      </c>
      <c r="C980" t="s">
        <v>936</v>
      </c>
      <c r="D980" t="s">
        <v>936</v>
      </c>
      <c r="E980" t="s">
        <v>10</v>
      </c>
      <c r="F980" t="s">
        <v>186</v>
      </c>
      <c r="G980">
        <v>5911</v>
      </c>
      <c r="H980">
        <v>20</v>
      </c>
      <c r="I980" s="15">
        <v>16360000</v>
      </c>
      <c r="J980" s="15">
        <v>818000</v>
      </c>
      <c r="L980">
        <v>20</v>
      </c>
      <c r="M980" t="s">
        <v>151</v>
      </c>
      <c r="N980" t="s">
        <v>157</v>
      </c>
      <c r="O980" t="s">
        <v>130</v>
      </c>
      <c r="P980" t="s">
        <v>914</v>
      </c>
      <c r="Q980" t="s">
        <v>66</v>
      </c>
      <c r="R980" t="s">
        <v>132</v>
      </c>
      <c r="T980">
        <v>5911</v>
      </c>
      <c r="U980">
        <v>9</v>
      </c>
      <c r="V980" s="17">
        <v>9</v>
      </c>
      <c r="W980" t="s">
        <v>935</v>
      </c>
      <c r="Y980" s="14">
        <v>44635</v>
      </c>
      <c r="Z980" s="16">
        <v>30</v>
      </c>
      <c r="AA980" s="14">
        <v>44665</v>
      </c>
      <c r="AB980" s="14">
        <v>44622</v>
      </c>
      <c r="AC980">
        <v>11</v>
      </c>
      <c r="AD980" s="14">
        <v>44633</v>
      </c>
      <c r="AE980" s="14">
        <v>44635</v>
      </c>
      <c r="AF980">
        <v>10</v>
      </c>
      <c r="AG980" s="14">
        <v>44645</v>
      </c>
      <c r="AH980" s="14">
        <v>44649</v>
      </c>
      <c r="AI980">
        <v>15</v>
      </c>
      <c r="AJ980" s="14">
        <v>44664</v>
      </c>
      <c r="AK980" s="16">
        <v>8</v>
      </c>
      <c r="AL980" s="14">
        <v>44908</v>
      </c>
      <c r="AM980" s="14">
        <v>44968</v>
      </c>
      <c r="AN980" s="15"/>
      <c r="AO980" s="15"/>
      <c r="AP980" s="15"/>
      <c r="AQ980" s="15"/>
      <c r="AR980" s="15">
        <v>818000</v>
      </c>
      <c r="AS980" s="15"/>
      <c r="AT980" s="15">
        <v>15542000</v>
      </c>
      <c r="AU980" s="15"/>
      <c r="AV980" s="15"/>
      <c r="AW980" s="15"/>
      <c r="AX980" s="15"/>
      <c r="AY980" s="15"/>
      <c r="AZ980" s="15">
        <f t="shared" si="71"/>
        <v>16360000</v>
      </c>
      <c r="BA980" s="15">
        <f t="shared" si="72"/>
        <v>16360000</v>
      </c>
      <c r="BB980" t="str">
        <f t="shared" si="73"/>
        <v>OK</v>
      </c>
      <c r="BC980">
        <f t="shared" si="74"/>
        <v>2</v>
      </c>
    </row>
    <row r="981" spans="1:57" hidden="1">
      <c r="B981" t="s">
        <v>69</v>
      </c>
      <c r="C981" t="s">
        <v>937</v>
      </c>
      <c r="D981" t="s">
        <v>937</v>
      </c>
      <c r="E981" t="s">
        <v>10</v>
      </c>
      <c r="F981" t="s">
        <v>186</v>
      </c>
      <c r="G981">
        <v>5911</v>
      </c>
      <c r="H981">
        <v>20</v>
      </c>
      <c r="I981" s="15">
        <v>16360000</v>
      </c>
      <c r="J981" s="15">
        <v>818000</v>
      </c>
      <c r="L981">
        <v>20</v>
      </c>
      <c r="M981" t="s">
        <v>151</v>
      </c>
      <c r="N981" t="s">
        <v>157</v>
      </c>
      <c r="O981" t="s">
        <v>130</v>
      </c>
      <c r="P981" t="s">
        <v>914</v>
      </c>
      <c r="Q981" t="s">
        <v>66</v>
      </c>
      <c r="R981" t="s">
        <v>132</v>
      </c>
      <c r="T981">
        <v>5911</v>
      </c>
      <c r="U981">
        <v>9</v>
      </c>
      <c r="V981" s="17">
        <v>9</v>
      </c>
      <c r="W981" t="s">
        <v>935</v>
      </c>
      <c r="Y981" s="14">
        <v>44635</v>
      </c>
      <c r="Z981" s="16">
        <v>30</v>
      </c>
      <c r="AA981" s="14">
        <v>44665</v>
      </c>
      <c r="AB981" s="14">
        <v>44622</v>
      </c>
      <c r="AC981">
        <v>11</v>
      </c>
      <c r="AD981" s="14">
        <v>44633</v>
      </c>
      <c r="AE981" s="14">
        <v>44635</v>
      </c>
      <c r="AF981">
        <v>10</v>
      </c>
      <c r="AG981" s="14">
        <v>44645</v>
      </c>
      <c r="AH981" s="14">
        <v>44649</v>
      </c>
      <c r="AI981">
        <v>15</v>
      </c>
      <c r="AJ981" s="14">
        <v>44664</v>
      </c>
      <c r="AK981" s="16">
        <v>8</v>
      </c>
      <c r="AL981" s="14">
        <v>44908</v>
      </c>
      <c r="AM981" s="14">
        <v>44968</v>
      </c>
      <c r="AN981" s="15"/>
      <c r="AO981" s="15"/>
      <c r="AP981" s="15"/>
      <c r="AQ981" s="15"/>
      <c r="AR981" s="15">
        <v>818000</v>
      </c>
      <c r="AS981" s="15"/>
      <c r="AT981" s="15">
        <v>15542000</v>
      </c>
      <c r="AU981" s="15"/>
      <c r="AV981" s="15"/>
      <c r="AW981" s="15"/>
      <c r="AX981" s="15"/>
      <c r="AY981" s="15"/>
      <c r="AZ981" s="15">
        <f t="shared" si="71"/>
        <v>16360000</v>
      </c>
      <c r="BA981" s="15">
        <f t="shared" si="72"/>
        <v>16360000</v>
      </c>
      <c r="BB981" t="str">
        <f t="shared" si="73"/>
        <v>OK</v>
      </c>
      <c r="BC981">
        <f t="shared" si="74"/>
        <v>2</v>
      </c>
    </row>
    <row r="982" spans="1:57" hidden="1">
      <c r="B982" t="s">
        <v>69</v>
      </c>
      <c r="C982" t="s">
        <v>885</v>
      </c>
      <c r="D982" t="s">
        <v>885</v>
      </c>
      <c r="E982" t="s">
        <v>10</v>
      </c>
      <c r="F982" t="s">
        <v>186</v>
      </c>
      <c r="G982">
        <v>5911</v>
      </c>
      <c r="H982">
        <v>30</v>
      </c>
      <c r="I982" s="15">
        <v>24540000</v>
      </c>
      <c r="J982" s="15">
        <v>818000</v>
      </c>
      <c r="L982">
        <v>30</v>
      </c>
      <c r="M982" t="s">
        <v>151</v>
      </c>
      <c r="N982" t="s">
        <v>157</v>
      </c>
      <c r="O982" t="s">
        <v>130</v>
      </c>
      <c r="P982" t="s">
        <v>914</v>
      </c>
      <c r="Q982" t="s">
        <v>66</v>
      </c>
      <c r="R982" t="s">
        <v>132</v>
      </c>
      <c r="T982">
        <v>5911</v>
      </c>
      <c r="U982">
        <v>9</v>
      </c>
      <c r="V982" s="17">
        <v>9</v>
      </c>
      <c r="W982" t="s">
        <v>935</v>
      </c>
      <c r="Y982" s="14">
        <v>44635</v>
      </c>
      <c r="Z982" s="16">
        <v>30</v>
      </c>
      <c r="AA982" s="14">
        <v>44665</v>
      </c>
      <c r="AB982" s="14">
        <v>44622</v>
      </c>
      <c r="AC982">
        <v>11</v>
      </c>
      <c r="AD982" s="14">
        <v>44633</v>
      </c>
      <c r="AE982" s="14">
        <v>44635</v>
      </c>
      <c r="AF982">
        <v>10</v>
      </c>
      <c r="AG982" s="14">
        <v>44645</v>
      </c>
      <c r="AH982" s="14">
        <v>44649</v>
      </c>
      <c r="AI982">
        <v>15</v>
      </c>
      <c r="AJ982" s="14">
        <v>44664</v>
      </c>
      <c r="AK982" s="16">
        <v>8</v>
      </c>
      <c r="AL982" s="14">
        <v>44908</v>
      </c>
      <c r="AM982" s="14">
        <v>44968</v>
      </c>
      <c r="AN982" s="15"/>
      <c r="AO982" s="15"/>
      <c r="AP982" s="15"/>
      <c r="AQ982" s="15"/>
      <c r="AR982" s="15">
        <v>1227000</v>
      </c>
      <c r="AS982" s="15"/>
      <c r="AT982" s="15">
        <v>23313000</v>
      </c>
      <c r="AU982" s="15"/>
      <c r="AV982" s="15"/>
      <c r="AW982" s="15"/>
      <c r="AX982" s="15"/>
      <c r="AY982" s="15"/>
      <c r="AZ982" s="15">
        <f t="shared" si="71"/>
        <v>24540000</v>
      </c>
      <c r="BA982" s="15">
        <f t="shared" si="72"/>
        <v>24540000</v>
      </c>
      <c r="BB982" t="str">
        <f t="shared" si="73"/>
        <v>OK</v>
      </c>
      <c r="BC982">
        <f t="shared" si="74"/>
        <v>2</v>
      </c>
    </row>
    <row r="983" spans="1:57" hidden="1">
      <c r="B983" t="s">
        <v>69</v>
      </c>
      <c r="C983" t="s">
        <v>170</v>
      </c>
      <c r="D983" t="s">
        <v>170</v>
      </c>
      <c r="E983" t="s">
        <v>10</v>
      </c>
      <c r="F983" t="s">
        <v>186</v>
      </c>
      <c r="G983">
        <v>5911</v>
      </c>
      <c r="H983">
        <v>33</v>
      </c>
      <c r="I983" s="15">
        <v>26994000</v>
      </c>
      <c r="J983" s="15">
        <v>818000</v>
      </c>
      <c r="L983">
        <v>33</v>
      </c>
      <c r="M983" t="s">
        <v>151</v>
      </c>
      <c r="N983" t="s">
        <v>157</v>
      </c>
      <c r="O983" t="s">
        <v>130</v>
      </c>
      <c r="P983" t="s">
        <v>938</v>
      </c>
      <c r="Q983" t="s">
        <v>65</v>
      </c>
      <c r="R983" t="s">
        <v>132</v>
      </c>
      <c r="T983">
        <v>5911</v>
      </c>
      <c r="U983">
        <v>10</v>
      </c>
      <c r="V983" s="17">
        <v>10</v>
      </c>
      <c r="W983" t="s">
        <v>939</v>
      </c>
      <c r="Y983" s="14">
        <v>44635</v>
      </c>
      <c r="Z983" s="16">
        <v>30</v>
      </c>
      <c r="AA983" s="14">
        <v>44665</v>
      </c>
      <c r="AB983" s="14">
        <v>44622</v>
      </c>
      <c r="AC983">
        <v>8</v>
      </c>
      <c r="AD983" s="14">
        <v>44630</v>
      </c>
      <c r="AE983" s="14">
        <v>44631</v>
      </c>
      <c r="AF983">
        <v>6</v>
      </c>
      <c r="AG983" s="14">
        <v>44637</v>
      </c>
      <c r="AH983" s="14">
        <v>44641</v>
      </c>
      <c r="AI983">
        <v>15</v>
      </c>
      <c r="AJ983" s="14">
        <v>44656</v>
      </c>
      <c r="AK983" s="16">
        <v>6</v>
      </c>
      <c r="AL983" s="14">
        <v>44839</v>
      </c>
      <c r="AM983" s="14">
        <v>44899</v>
      </c>
      <c r="AN983" s="15"/>
      <c r="AO983" s="15"/>
      <c r="AP983" s="15"/>
      <c r="AQ983" s="15"/>
      <c r="AR983" s="15">
        <v>1349700</v>
      </c>
      <c r="AS983" s="15"/>
      <c r="AT983" s="15">
        <v>25644300</v>
      </c>
      <c r="AU983" s="15"/>
      <c r="AV983" s="15"/>
      <c r="AW983" s="15"/>
      <c r="AX983" s="15"/>
      <c r="AY983" s="15"/>
      <c r="AZ983" s="15">
        <f t="shared" si="71"/>
        <v>26994000</v>
      </c>
      <c r="BA983" s="15">
        <f t="shared" si="72"/>
        <v>26994000</v>
      </c>
      <c r="BB983" t="str">
        <f t="shared" si="73"/>
        <v>OK</v>
      </c>
      <c r="BC983">
        <f t="shared" si="74"/>
        <v>2</v>
      </c>
    </row>
    <row r="984" spans="1:57" hidden="1">
      <c r="A984" s="17"/>
      <c r="B984" s="17" t="s">
        <v>27</v>
      </c>
      <c r="C984" s="17" t="s">
        <v>940</v>
      </c>
      <c r="D984" s="17" t="s">
        <v>941</v>
      </c>
      <c r="E984" s="17" t="s">
        <v>5</v>
      </c>
      <c r="F984" s="17" t="s">
        <v>127</v>
      </c>
      <c r="G984">
        <v>3882</v>
      </c>
      <c r="H984">
        <v>45</v>
      </c>
      <c r="I984" s="19">
        <v>20000000</v>
      </c>
      <c r="J984" s="15">
        <v>444444</v>
      </c>
      <c r="K984" s="17">
        <v>45</v>
      </c>
      <c r="L984" s="17"/>
      <c r="M984" s="17" t="s">
        <v>128</v>
      </c>
      <c r="N984" s="17" t="s">
        <v>129</v>
      </c>
      <c r="O984" s="17" t="s">
        <v>130</v>
      </c>
      <c r="P984" s="17" t="s">
        <v>942</v>
      </c>
      <c r="Q984" s="17" t="s">
        <v>64</v>
      </c>
      <c r="R984" s="17" t="s">
        <v>132</v>
      </c>
      <c r="S984" s="17"/>
      <c r="T984">
        <v>3882</v>
      </c>
      <c r="U984" t="str">
        <f>IFERROR(VLOOKUP(B984,Listas!$A$21:$B$36,2,FALSE),"")</f>
        <v>11</v>
      </c>
      <c r="V984" s="17">
        <v>2</v>
      </c>
      <c r="W984" t="s">
        <v>943</v>
      </c>
      <c r="X984" s="17"/>
      <c r="Y984" s="20"/>
      <c r="Z984" s="21"/>
      <c r="AA984" s="14" t="s">
        <v>134</v>
      </c>
      <c r="AB984" s="20">
        <v>44610</v>
      </c>
      <c r="AC984" s="21">
        <v>21</v>
      </c>
      <c r="AD984" s="14">
        <v>44631</v>
      </c>
      <c r="AE984" s="20">
        <v>44635</v>
      </c>
      <c r="AF984" s="21">
        <v>20</v>
      </c>
      <c r="AG984" s="14">
        <v>44655</v>
      </c>
      <c r="AH984" s="20">
        <v>44685</v>
      </c>
      <c r="AI984" s="21">
        <v>30</v>
      </c>
      <c r="AJ984" s="14">
        <v>44715</v>
      </c>
      <c r="AK984" s="21">
        <v>10</v>
      </c>
      <c r="AL984" s="14">
        <v>45019</v>
      </c>
      <c r="AM984" s="14">
        <v>45079</v>
      </c>
      <c r="AN984" s="19"/>
      <c r="AO984" s="19"/>
      <c r="AP984" s="19"/>
      <c r="AQ984" s="19"/>
      <c r="AR984" s="19"/>
      <c r="AS984" s="19">
        <v>2000000</v>
      </c>
      <c r="AT984" s="19"/>
      <c r="AU984" s="19"/>
      <c r="AV984" s="19">
        <v>18000000</v>
      </c>
      <c r="AW984" s="19"/>
      <c r="AX984" s="19"/>
      <c r="AY984" s="19"/>
      <c r="AZ984" s="15">
        <f t="shared" si="71"/>
        <v>20000000</v>
      </c>
      <c r="BA984" s="15">
        <f t="shared" si="72"/>
        <v>20000000</v>
      </c>
      <c r="BB984" t="str">
        <f t="shared" si="73"/>
        <v>OK</v>
      </c>
      <c r="BC984">
        <f t="shared" si="74"/>
        <v>2</v>
      </c>
      <c r="BE984" s="17"/>
    </row>
    <row r="985" spans="1:57" hidden="1">
      <c r="A985" s="17"/>
      <c r="B985" s="17" t="s">
        <v>27</v>
      </c>
      <c r="C985" s="17" t="s">
        <v>944</v>
      </c>
      <c r="D985" s="17" t="s">
        <v>945</v>
      </c>
      <c r="E985" s="17" t="s">
        <v>5</v>
      </c>
      <c r="F985" s="17" t="s">
        <v>137</v>
      </c>
      <c r="G985">
        <v>3881</v>
      </c>
      <c r="H985">
        <v>25</v>
      </c>
      <c r="I985" s="19">
        <v>18515533</v>
      </c>
      <c r="J985" s="15">
        <v>740621</v>
      </c>
      <c r="K985" s="17">
        <v>25</v>
      </c>
      <c r="L985" s="17"/>
      <c r="M985" s="17" t="s">
        <v>128</v>
      </c>
      <c r="N985" s="17" t="s">
        <v>129</v>
      </c>
      <c r="O985" s="17" t="s">
        <v>130</v>
      </c>
      <c r="P985" s="17" t="s">
        <v>946</v>
      </c>
      <c r="Q985" s="17" t="s">
        <v>64</v>
      </c>
      <c r="R985" s="17" t="s">
        <v>132</v>
      </c>
      <c r="S985" s="17"/>
      <c r="T985">
        <v>3881</v>
      </c>
      <c r="U985" t="str">
        <f>IFERROR(VLOOKUP(B985,Listas!$A$21:$B$36,2,FALSE),"")</f>
        <v>11</v>
      </c>
      <c r="V985" s="17">
        <v>1</v>
      </c>
      <c r="W985" t="s">
        <v>947</v>
      </c>
      <c r="X985" s="17"/>
      <c r="Y985" s="20"/>
      <c r="Z985" s="21"/>
      <c r="AA985" s="14" t="s">
        <v>134</v>
      </c>
      <c r="AB985" s="20">
        <v>44606</v>
      </c>
      <c r="AC985" s="21">
        <v>21</v>
      </c>
      <c r="AD985" s="14">
        <v>44627</v>
      </c>
      <c r="AE985" s="20">
        <v>44630</v>
      </c>
      <c r="AF985" s="21">
        <v>20</v>
      </c>
      <c r="AG985" s="14">
        <v>44650</v>
      </c>
      <c r="AH985" s="20">
        <v>44681</v>
      </c>
      <c r="AI985" s="21">
        <v>30</v>
      </c>
      <c r="AJ985" s="14">
        <v>44711</v>
      </c>
      <c r="AK985" s="21">
        <v>10</v>
      </c>
      <c r="AL985" s="14">
        <v>45015</v>
      </c>
      <c r="AM985" s="14">
        <v>45075</v>
      </c>
      <c r="AN985" s="19"/>
      <c r="AO985" s="19"/>
      <c r="AP985" s="19"/>
      <c r="AQ985" s="19"/>
      <c r="AR985" s="19"/>
      <c r="AS985" s="19">
        <v>1851553</v>
      </c>
      <c r="AT985" s="19"/>
      <c r="AU985" s="19"/>
      <c r="AV985" s="19">
        <v>16663980</v>
      </c>
      <c r="AW985" s="19"/>
      <c r="AX985" s="19"/>
      <c r="AY985" s="19"/>
      <c r="AZ985" s="15">
        <f t="shared" si="71"/>
        <v>18515533</v>
      </c>
      <c r="BA985" s="15">
        <f t="shared" si="72"/>
        <v>18515533</v>
      </c>
      <c r="BB985" t="str">
        <f t="shared" si="73"/>
        <v>OK</v>
      </c>
      <c r="BC985">
        <f t="shared" si="74"/>
        <v>2</v>
      </c>
      <c r="BE985" s="17"/>
    </row>
    <row r="986" spans="1:57" hidden="1">
      <c r="A986" s="17"/>
      <c r="B986" s="17" t="s">
        <v>27</v>
      </c>
      <c r="C986" s="17" t="s">
        <v>948</v>
      </c>
      <c r="D986" s="17" t="s">
        <v>949</v>
      </c>
      <c r="E986" s="17" t="s">
        <v>5</v>
      </c>
      <c r="F986" s="17" t="s">
        <v>137</v>
      </c>
      <c r="G986">
        <v>3881</v>
      </c>
      <c r="H986">
        <v>25</v>
      </c>
      <c r="I986" s="19">
        <v>18515532</v>
      </c>
      <c r="J986" s="15">
        <v>740621</v>
      </c>
      <c r="K986" s="17">
        <v>25</v>
      </c>
      <c r="L986" s="17"/>
      <c r="M986" s="17" t="s">
        <v>128</v>
      </c>
      <c r="N986" s="17" t="s">
        <v>129</v>
      </c>
      <c r="O986" s="17" t="s">
        <v>130</v>
      </c>
      <c r="P986" s="17" t="s">
        <v>950</v>
      </c>
      <c r="Q986" s="17" t="s">
        <v>64</v>
      </c>
      <c r="R986" s="17" t="s">
        <v>132</v>
      </c>
      <c r="S986" s="17"/>
      <c r="T986">
        <v>3881</v>
      </c>
      <c r="U986" t="str">
        <f>IFERROR(VLOOKUP(B986,Listas!$A$21:$B$36,2,FALSE),"")</f>
        <v>11</v>
      </c>
      <c r="V986" s="17">
        <v>1</v>
      </c>
      <c r="W986" t="s">
        <v>947</v>
      </c>
      <c r="X986" s="17"/>
      <c r="Y986" s="20"/>
      <c r="Z986" s="21"/>
      <c r="AA986" s="14" t="s">
        <v>134</v>
      </c>
      <c r="AB986" s="20">
        <v>44606</v>
      </c>
      <c r="AC986" s="21">
        <v>21</v>
      </c>
      <c r="AD986" s="14">
        <v>44627</v>
      </c>
      <c r="AE986" s="20">
        <v>44630</v>
      </c>
      <c r="AF986" s="21">
        <v>20</v>
      </c>
      <c r="AG986" s="14">
        <v>44650</v>
      </c>
      <c r="AH986" s="20">
        <v>44681</v>
      </c>
      <c r="AI986" s="21">
        <v>30</v>
      </c>
      <c r="AJ986" s="14">
        <v>44711</v>
      </c>
      <c r="AK986" s="21">
        <v>10</v>
      </c>
      <c r="AL986" s="14">
        <v>45015</v>
      </c>
      <c r="AM986" s="14">
        <v>45075</v>
      </c>
      <c r="AN986" s="19"/>
      <c r="AO986" s="19"/>
      <c r="AP986" s="19"/>
      <c r="AQ986" s="19"/>
      <c r="AR986" s="19"/>
      <c r="AS986" s="19">
        <v>1851553</v>
      </c>
      <c r="AT986" s="19"/>
      <c r="AU986" s="19"/>
      <c r="AV986" s="19">
        <v>16663979</v>
      </c>
      <c r="AW986" s="19"/>
      <c r="AX986" s="19"/>
      <c r="AY986" s="19"/>
      <c r="AZ986" s="15">
        <f t="shared" si="71"/>
        <v>18515532</v>
      </c>
      <c r="BA986" s="15">
        <f t="shared" si="72"/>
        <v>18515532</v>
      </c>
      <c r="BB986" t="str">
        <f t="shared" si="73"/>
        <v>OK</v>
      </c>
      <c r="BC986">
        <f t="shared" si="74"/>
        <v>2</v>
      </c>
      <c r="BE986" s="17"/>
    </row>
    <row r="987" spans="1:57" hidden="1">
      <c r="A987" s="17"/>
      <c r="B987" s="17" t="s">
        <v>27</v>
      </c>
      <c r="C987" s="17" t="s">
        <v>951</v>
      </c>
      <c r="D987" s="17" t="s">
        <v>952</v>
      </c>
      <c r="E987" s="17" t="s">
        <v>140</v>
      </c>
      <c r="F987" s="17" t="s">
        <v>141</v>
      </c>
      <c r="G987">
        <v>3701</v>
      </c>
      <c r="H987">
        <v>2</v>
      </c>
      <c r="I987" s="19">
        <v>4176000</v>
      </c>
      <c r="J987" s="15">
        <v>2088000</v>
      </c>
      <c r="K987" s="17">
        <v>2</v>
      </c>
      <c r="L987" s="17"/>
      <c r="M987" s="17" t="s">
        <v>128</v>
      </c>
      <c r="N987" s="17" t="s">
        <v>142</v>
      </c>
      <c r="O987" s="17" t="s">
        <v>130</v>
      </c>
      <c r="P987" s="17" t="s">
        <v>953</v>
      </c>
      <c r="Q987" s="17" t="s">
        <v>63</v>
      </c>
      <c r="R987" s="17" t="s">
        <v>132</v>
      </c>
      <c r="S987" s="17"/>
      <c r="T987">
        <v>3701</v>
      </c>
      <c r="U987" t="str">
        <f>IFERROR(VLOOKUP(B987,Listas!$A$21:$B$36,2,FALSE),"")</f>
        <v>11</v>
      </c>
      <c r="V987" s="17">
        <v>1</v>
      </c>
      <c r="W987" t="s">
        <v>954</v>
      </c>
      <c r="X987" s="17"/>
      <c r="Y987" s="20"/>
      <c r="Z987" s="21"/>
      <c r="AA987" s="14" t="s">
        <v>134</v>
      </c>
      <c r="AB987" s="20">
        <v>44613</v>
      </c>
      <c r="AC987" s="21">
        <v>45</v>
      </c>
      <c r="AD987" s="14">
        <v>44658</v>
      </c>
      <c r="AE987" s="20">
        <v>44660</v>
      </c>
      <c r="AF987" s="21">
        <v>20</v>
      </c>
      <c r="AG987" s="14">
        <v>44680</v>
      </c>
      <c r="AH987" s="20">
        <v>44710</v>
      </c>
      <c r="AI987" s="21">
        <v>60</v>
      </c>
      <c r="AJ987" s="14">
        <v>44770</v>
      </c>
      <c r="AK987" s="21">
        <v>6</v>
      </c>
      <c r="AL987" s="14">
        <v>44954</v>
      </c>
      <c r="AM987" s="14">
        <v>45014</v>
      </c>
      <c r="AN987" s="19"/>
      <c r="AO987" s="19"/>
      <c r="AP987" s="19"/>
      <c r="AQ987" s="19"/>
      <c r="AR987" s="19"/>
      <c r="AS987" s="19"/>
      <c r="AT987" s="19"/>
      <c r="AU987" s="19">
        <v>2088000</v>
      </c>
      <c r="AV987" s="19">
        <v>2088000</v>
      </c>
      <c r="AW987" s="19"/>
      <c r="AX987" s="19"/>
      <c r="AY987" s="19"/>
      <c r="AZ987" s="15">
        <f t="shared" si="71"/>
        <v>4176000</v>
      </c>
      <c r="BA987" s="15">
        <f t="shared" si="72"/>
        <v>4176000</v>
      </c>
      <c r="BB987" t="str">
        <f t="shared" si="73"/>
        <v>OK</v>
      </c>
      <c r="BC987">
        <f t="shared" si="74"/>
        <v>2</v>
      </c>
      <c r="BE987" s="17"/>
    </row>
    <row r="988" spans="1:57" hidden="1">
      <c r="A988" s="17"/>
      <c r="B988" s="17" t="s">
        <v>27</v>
      </c>
      <c r="C988" s="17" t="s">
        <v>948</v>
      </c>
      <c r="D988" s="17" t="s">
        <v>955</v>
      </c>
      <c r="E988" s="17" t="s">
        <v>6</v>
      </c>
      <c r="F988" s="17" t="s">
        <v>150</v>
      </c>
      <c r="G988">
        <v>7233</v>
      </c>
      <c r="H988">
        <v>1</v>
      </c>
      <c r="I988" s="19">
        <v>35700000</v>
      </c>
      <c r="J988" s="15">
        <v>35700000</v>
      </c>
      <c r="K988" s="17">
        <v>1</v>
      </c>
      <c r="L988" s="17"/>
      <c r="M988" s="17" t="s">
        <v>151</v>
      </c>
      <c r="N988" s="17" t="s">
        <v>152</v>
      </c>
      <c r="O988" s="17" t="s">
        <v>130</v>
      </c>
      <c r="P988" s="17" t="s">
        <v>956</v>
      </c>
      <c r="Q988" s="17" t="s">
        <v>64</v>
      </c>
      <c r="R988" s="17" t="s">
        <v>132</v>
      </c>
      <c r="S988" s="17"/>
      <c r="T988">
        <v>7233</v>
      </c>
      <c r="U988" t="str">
        <f>IFERROR(VLOOKUP(B988,Listas!$A$21:$B$36,2,FALSE),"")</f>
        <v>11</v>
      </c>
      <c r="V988" s="17">
        <v>1</v>
      </c>
      <c r="W988" t="s">
        <v>957</v>
      </c>
      <c r="X988" s="17"/>
      <c r="Y988" s="20"/>
      <c r="Z988" s="21"/>
      <c r="AA988" s="14" t="s">
        <v>134</v>
      </c>
      <c r="AB988" s="20">
        <v>44587</v>
      </c>
      <c r="AC988" s="21">
        <v>20</v>
      </c>
      <c r="AD988" s="14">
        <v>44607</v>
      </c>
      <c r="AE988" s="20">
        <v>44610</v>
      </c>
      <c r="AF988" s="21">
        <v>20</v>
      </c>
      <c r="AG988" s="14">
        <v>44630</v>
      </c>
      <c r="AH988" s="20">
        <v>44641</v>
      </c>
      <c r="AI988" s="21">
        <v>30</v>
      </c>
      <c r="AJ988" s="14">
        <v>44671</v>
      </c>
      <c r="AK988" s="21">
        <v>11</v>
      </c>
      <c r="AL988" s="14">
        <v>45005</v>
      </c>
      <c r="AM988" s="14">
        <v>45065</v>
      </c>
      <c r="AN988" s="19"/>
      <c r="AO988" s="19"/>
      <c r="AP988" s="19"/>
      <c r="AQ988" s="19">
        <v>3570000</v>
      </c>
      <c r="AR988" s="19"/>
      <c r="AS988" s="19"/>
      <c r="AT988" s="19">
        <v>32130000</v>
      </c>
      <c r="AU988" s="19"/>
      <c r="AV988" s="19"/>
      <c r="AW988" s="19"/>
      <c r="AX988" s="19"/>
      <c r="AY988" s="19"/>
      <c r="AZ988" s="15">
        <f t="shared" si="71"/>
        <v>35700000</v>
      </c>
      <c r="BA988" s="15">
        <f t="shared" si="72"/>
        <v>35700000</v>
      </c>
      <c r="BB988" t="str">
        <f t="shared" si="73"/>
        <v>OK</v>
      </c>
      <c r="BC988">
        <f t="shared" si="74"/>
        <v>2</v>
      </c>
      <c r="BE988" s="17"/>
    </row>
    <row r="989" spans="1:57" hidden="1">
      <c r="A989" s="17"/>
      <c r="B989" s="17" t="s">
        <v>27</v>
      </c>
      <c r="C989" s="17" t="s">
        <v>944</v>
      </c>
      <c r="D989" s="17" t="s">
        <v>958</v>
      </c>
      <c r="E989" s="17" t="s">
        <v>8</v>
      </c>
      <c r="F989" s="17" t="s">
        <v>156</v>
      </c>
      <c r="G989">
        <v>4883</v>
      </c>
      <c r="H989">
        <v>25</v>
      </c>
      <c r="I989" s="19">
        <v>27500000</v>
      </c>
      <c r="J989" s="15">
        <v>1100000</v>
      </c>
      <c r="K989" s="17">
        <v>25</v>
      </c>
      <c r="L989" s="17"/>
      <c r="M989" s="17" t="s">
        <v>128</v>
      </c>
      <c r="N989" s="17" t="s">
        <v>157</v>
      </c>
      <c r="O989" s="17" t="s">
        <v>130</v>
      </c>
      <c r="P989" s="17" t="s">
        <v>959</v>
      </c>
      <c r="Q989" s="17" t="s">
        <v>66</v>
      </c>
      <c r="R989" s="17" t="s">
        <v>132</v>
      </c>
      <c r="S989" s="17"/>
      <c r="T989">
        <v>4883</v>
      </c>
      <c r="U989" t="str">
        <f>IFERROR(VLOOKUP(B989,Listas!$A$21:$B$36,2,FALSE),"")</f>
        <v>11</v>
      </c>
      <c r="V989" s="17">
        <v>2</v>
      </c>
      <c r="W989" t="s">
        <v>960</v>
      </c>
      <c r="X989" s="17"/>
      <c r="Y989" s="20">
        <v>44634</v>
      </c>
      <c r="Z989" s="21">
        <v>18</v>
      </c>
      <c r="AA989" s="14">
        <v>44652</v>
      </c>
      <c r="AB989" s="20">
        <v>44609</v>
      </c>
      <c r="AC989" s="21">
        <v>20</v>
      </c>
      <c r="AD989" s="14">
        <v>44629</v>
      </c>
      <c r="AE989" s="20">
        <v>44634</v>
      </c>
      <c r="AF989" s="21">
        <v>21</v>
      </c>
      <c r="AG989" s="14">
        <v>44655</v>
      </c>
      <c r="AH989" s="20">
        <v>44685</v>
      </c>
      <c r="AI989" s="21">
        <v>30</v>
      </c>
      <c r="AJ989" s="14">
        <v>44715</v>
      </c>
      <c r="AK989" s="21">
        <v>8</v>
      </c>
      <c r="AL989" s="14">
        <v>44960</v>
      </c>
      <c r="AM989" s="14">
        <v>45020</v>
      </c>
      <c r="AN989" s="19"/>
      <c r="AO989" s="19"/>
      <c r="AP989" s="19"/>
      <c r="AQ989" s="19"/>
      <c r="AR989" s="19"/>
      <c r="AS989" s="19">
        <v>2750000</v>
      </c>
      <c r="AT989" s="19"/>
      <c r="AU989" s="19"/>
      <c r="AV989" s="19">
        <v>24750000</v>
      </c>
      <c r="AW989" s="19"/>
      <c r="AX989" s="19"/>
      <c r="AY989" s="19"/>
      <c r="AZ989" s="15">
        <f t="shared" si="71"/>
        <v>27500000</v>
      </c>
      <c r="BA989" s="15">
        <f t="shared" si="72"/>
        <v>27500000</v>
      </c>
      <c r="BB989" t="str">
        <f t="shared" si="73"/>
        <v>OK</v>
      </c>
      <c r="BC989">
        <f t="shared" si="74"/>
        <v>2</v>
      </c>
      <c r="BE989" s="17"/>
    </row>
    <row r="990" spans="1:57" hidden="1">
      <c r="A990" s="17"/>
      <c r="B990" s="17" t="s">
        <v>27</v>
      </c>
      <c r="C990" s="17" t="s">
        <v>961</v>
      </c>
      <c r="D990" s="17" t="s">
        <v>962</v>
      </c>
      <c r="E990" s="17" t="s">
        <v>8</v>
      </c>
      <c r="F990" s="17" t="s">
        <v>156</v>
      </c>
      <c r="G990">
        <v>4883</v>
      </c>
      <c r="H990">
        <v>20</v>
      </c>
      <c r="I990" s="19">
        <v>22000000</v>
      </c>
      <c r="J990" s="15">
        <v>1100000</v>
      </c>
      <c r="K990" s="17">
        <v>20</v>
      </c>
      <c r="L990" s="17"/>
      <c r="M990" s="17" t="s">
        <v>128</v>
      </c>
      <c r="N990" s="17" t="s">
        <v>157</v>
      </c>
      <c r="O990" s="17" t="s">
        <v>130</v>
      </c>
      <c r="P990" s="17" t="s">
        <v>959</v>
      </c>
      <c r="Q990" s="17" t="s">
        <v>66</v>
      </c>
      <c r="R990" s="17" t="s">
        <v>132</v>
      </c>
      <c r="S990" s="17"/>
      <c r="T990">
        <v>4883</v>
      </c>
      <c r="U990" t="str">
        <f>IFERROR(VLOOKUP(B990,Listas!$A$21:$B$36,2,FALSE),"")</f>
        <v>11</v>
      </c>
      <c r="V990" s="17">
        <v>1</v>
      </c>
      <c r="W990" t="s">
        <v>963</v>
      </c>
      <c r="X990" s="17"/>
      <c r="Y990" s="20">
        <v>44634</v>
      </c>
      <c r="Z990" s="21">
        <v>18</v>
      </c>
      <c r="AA990" s="14">
        <v>44652</v>
      </c>
      <c r="AB990" s="20">
        <v>44606</v>
      </c>
      <c r="AC990" s="21">
        <v>21</v>
      </c>
      <c r="AD990" s="14">
        <v>44627</v>
      </c>
      <c r="AE990" s="20">
        <v>44630</v>
      </c>
      <c r="AF990" s="21">
        <v>20</v>
      </c>
      <c r="AG990" s="14">
        <v>44650</v>
      </c>
      <c r="AH990" s="20">
        <v>44681</v>
      </c>
      <c r="AI990" s="21">
        <v>30</v>
      </c>
      <c r="AJ990" s="14">
        <v>44711</v>
      </c>
      <c r="AK990" s="21">
        <v>8</v>
      </c>
      <c r="AL990" s="14">
        <v>44956</v>
      </c>
      <c r="AM990" s="14">
        <v>45016</v>
      </c>
      <c r="AN990" s="19"/>
      <c r="AO990" s="19"/>
      <c r="AP990" s="19"/>
      <c r="AQ990" s="19"/>
      <c r="AR990" s="19"/>
      <c r="AS990" s="19">
        <v>2200000</v>
      </c>
      <c r="AT990" s="19"/>
      <c r="AU990" s="19"/>
      <c r="AV990" s="19">
        <v>19800000</v>
      </c>
      <c r="AW990" s="19"/>
      <c r="AX990" s="19"/>
      <c r="AY990" s="19"/>
      <c r="AZ990" s="15">
        <f t="shared" si="71"/>
        <v>22000000</v>
      </c>
      <c r="BA990" s="15">
        <f t="shared" si="72"/>
        <v>22000000</v>
      </c>
      <c r="BB990" t="str">
        <f t="shared" si="73"/>
        <v>OK</v>
      </c>
      <c r="BC990">
        <f t="shared" si="74"/>
        <v>2</v>
      </c>
      <c r="BE990" s="17"/>
    </row>
    <row r="991" spans="1:57" hidden="1">
      <c r="A991" s="17"/>
      <c r="B991" s="17" t="s">
        <v>27</v>
      </c>
      <c r="C991" s="17" t="s">
        <v>948</v>
      </c>
      <c r="D991" s="17" t="s">
        <v>964</v>
      </c>
      <c r="E991" s="17" t="s">
        <v>8</v>
      </c>
      <c r="F991" s="17" t="s">
        <v>156</v>
      </c>
      <c r="G991">
        <v>4883</v>
      </c>
      <c r="H991">
        <v>20</v>
      </c>
      <c r="I991" s="19">
        <v>22000000</v>
      </c>
      <c r="J991" s="15">
        <v>1100000</v>
      </c>
      <c r="K991" s="17">
        <v>20</v>
      </c>
      <c r="L991" s="17"/>
      <c r="M991" s="17" t="s">
        <v>128</v>
      </c>
      <c r="N991" s="17" t="s">
        <v>157</v>
      </c>
      <c r="O991" s="17" t="s">
        <v>130</v>
      </c>
      <c r="P991" s="17" t="s">
        <v>959</v>
      </c>
      <c r="Q991" s="17" t="s">
        <v>66</v>
      </c>
      <c r="R991" s="17" t="s">
        <v>132</v>
      </c>
      <c r="S991" s="17"/>
      <c r="T991">
        <v>4883</v>
      </c>
      <c r="U991" t="str">
        <f>IFERROR(VLOOKUP(B991,Listas!$A$21:$B$36,2,FALSE),"")</f>
        <v>11</v>
      </c>
      <c r="V991" s="17">
        <v>2</v>
      </c>
      <c r="W991" t="s">
        <v>960</v>
      </c>
      <c r="X991" s="17"/>
      <c r="Y991" s="20">
        <v>44634</v>
      </c>
      <c r="Z991" s="21">
        <v>18</v>
      </c>
      <c r="AA991" s="14">
        <v>44652</v>
      </c>
      <c r="AB991" s="20">
        <v>44609</v>
      </c>
      <c r="AC991" s="21">
        <v>20</v>
      </c>
      <c r="AD991" s="14">
        <v>44629</v>
      </c>
      <c r="AE991" s="20">
        <v>44634</v>
      </c>
      <c r="AF991" s="21">
        <v>21</v>
      </c>
      <c r="AG991" s="14">
        <v>44655</v>
      </c>
      <c r="AH991" s="20">
        <v>44685</v>
      </c>
      <c r="AI991" s="21">
        <v>30</v>
      </c>
      <c r="AJ991" s="14">
        <v>44715</v>
      </c>
      <c r="AK991" s="21">
        <v>8</v>
      </c>
      <c r="AL991" s="14">
        <v>44960</v>
      </c>
      <c r="AM991" s="14">
        <v>45020</v>
      </c>
      <c r="AN991" s="19"/>
      <c r="AO991" s="19"/>
      <c r="AP991" s="19"/>
      <c r="AQ991" s="19"/>
      <c r="AR991" s="19"/>
      <c r="AS991" s="19">
        <v>2200000</v>
      </c>
      <c r="AT991" s="19"/>
      <c r="AU991" s="19"/>
      <c r="AV991" s="19">
        <v>19800000</v>
      </c>
      <c r="AW991" s="19"/>
      <c r="AX991" s="19"/>
      <c r="AY991" s="19"/>
      <c r="AZ991" s="15">
        <f t="shared" si="71"/>
        <v>22000000</v>
      </c>
      <c r="BA991" s="15">
        <f t="shared" si="72"/>
        <v>22000000</v>
      </c>
      <c r="BB991" t="str">
        <f t="shared" si="73"/>
        <v>OK</v>
      </c>
      <c r="BC991">
        <f t="shared" si="74"/>
        <v>2</v>
      </c>
      <c r="BE991" s="17"/>
    </row>
    <row r="992" spans="1:57" hidden="1">
      <c r="A992" s="17"/>
      <c r="B992" s="17" t="s">
        <v>27</v>
      </c>
      <c r="C992" s="17" t="s">
        <v>965</v>
      </c>
      <c r="D992" s="17" t="s">
        <v>966</v>
      </c>
      <c r="E992" s="17" t="s">
        <v>8</v>
      </c>
      <c r="F992" s="17" t="s">
        <v>156</v>
      </c>
      <c r="G992">
        <v>4883</v>
      </c>
      <c r="H992">
        <v>20</v>
      </c>
      <c r="I992" s="19">
        <v>22000000</v>
      </c>
      <c r="J992" s="15">
        <v>1100000</v>
      </c>
      <c r="K992" s="17">
        <v>20</v>
      </c>
      <c r="L992" s="17"/>
      <c r="M992" s="17" t="s">
        <v>128</v>
      </c>
      <c r="N992" s="17" t="s">
        <v>157</v>
      </c>
      <c r="O992" s="17" t="s">
        <v>130</v>
      </c>
      <c r="P992" s="17" t="s">
        <v>959</v>
      </c>
      <c r="Q992" s="17" t="s">
        <v>66</v>
      </c>
      <c r="R992" s="17" t="s">
        <v>132</v>
      </c>
      <c r="S992" s="17"/>
      <c r="T992">
        <v>4883</v>
      </c>
      <c r="U992" t="str">
        <f>IFERROR(VLOOKUP(B992,Listas!$A$21:$B$36,2,FALSE),"")</f>
        <v>11</v>
      </c>
      <c r="V992" s="17">
        <v>2</v>
      </c>
      <c r="W992" t="s">
        <v>960</v>
      </c>
      <c r="X992" s="17"/>
      <c r="Y992" s="20">
        <v>44634</v>
      </c>
      <c r="Z992" s="21">
        <v>18</v>
      </c>
      <c r="AA992" s="14">
        <v>44652</v>
      </c>
      <c r="AB992" s="20">
        <v>44609</v>
      </c>
      <c r="AC992" s="21">
        <v>20</v>
      </c>
      <c r="AD992" s="14">
        <v>44629</v>
      </c>
      <c r="AE992" s="20">
        <v>44634</v>
      </c>
      <c r="AF992" s="21">
        <v>21</v>
      </c>
      <c r="AG992" s="14">
        <v>44655</v>
      </c>
      <c r="AH992" s="20">
        <v>44685</v>
      </c>
      <c r="AI992" s="21">
        <v>30</v>
      </c>
      <c r="AJ992" s="14">
        <v>44715</v>
      </c>
      <c r="AK992" s="21">
        <v>8</v>
      </c>
      <c r="AL992" s="14">
        <v>44960</v>
      </c>
      <c r="AM992" s="14">
        <v>45020</v>
      </c>
      <c r="AN992" s="19"/>
      <c r="AO992" s="19"/>
      <c r="AP992" s="19"/>
      <c r="AQ992" s="19"/>
      <c r="AR992" s="19"/>
      <c r="AS992" s="19">
        <v>2200000</v>
      </c>
      <c r="AT992" s="19"/>
      <c r="AU992" s="19"/>
      <c r="AV992" s="19">
        <v>19800000</v>
      </c>
      <c r="AW992" s="19"/>
      <c r="AX992" s="19"/>
      <c r="AY992" s="19"/>
      <c r="AZ992" s="15">
        <f t="shared" si="71"/>
        <v>22000000</v>
      </c>
      <c r="BA992" s="15">
        <f t="shared" si="72"/>
        <v>22000000</v>
      </c>
      <c r="BB992" t="str">
        <f t="shared" si="73"/>
        <v>OK</v>
      </c>
      <c r="BC992">
        <f t="shared" si="74"/>
        <v>2</v>
      </c>
      <c r="BE992" s="17"/>
    </row>
    <row r="993" spans="1:57" hidden="1">
      <c r="A993" s="17"/>
      <c r="B993" s="17" t="s">
        <v>27</v>
      </c>
      <c r="C993" s="17" t="s">
        <v>944</v>
      </c>
      <c r="D993" s="17" t="s">
        <v>967</v>
      </c>
      <c r="E993" s="17" t="s">
        <v>8</v>
      </c>
      <c r="F993" s="17" t="s">
        <v>160</v>
      </c>
      <c r="G993">
        <v>4881</v>
      </c>
      <c r="H993">
        <v>28</v>
      </c>
      <c r="I993" s="19">
        <v>28000000</v>
      </c>
      <c r="J993" s="15">
        <v>1000000</v>
      </c>
      <c r="K993" s="17">
        <v>28</v>
      </c>
      <c r="L993" s="17"/>
      <c r="M993" s="17" t="s">
        <v>128</v>
      </c>
      <c r="N993" s="17" t="s">
        <v>157</v>
      </c>
      <c r="O993" s="17" t="s">
        <v>130</v>
      </c>
      <c r="P993" s="17" t="s">
        <v>968</v>
      </c>
      <c r="Q993" s="17" t="s">
        <v>66</v>
      </c>
      <c r="R993" s="17" t="s">
        <v>132</v>
      </c>
      <c r="S993" s="17"/>
      <c r="T993">
        <v>4881</v>
      </c>
      <c r="U993" t="str">
        <f>IFERROR(VLOOKUP(B993,Listas!$A$21:$B$36,2,FALSE),"")</f>
        <v>11</v>
      </c>
      <c r="V993" s="17">
        <v>1</v>
      </c>
      <c r="W993" t="s">
        <v>969</v>
      </c>
      <c r="X993" s="17"/>
      <c r="Y993" s="20">
        <v>44634</v>
      </c>
      <c r="Z993" s="21">
        <v>18</v>
      </c>
      <c r="AA993" s="14">
        <v>44652</v>
      </c>
      <c r="AB993" s="20">
        <v>44606</v>
      </c>
      <c r="AC993" s="21">
        <v>21</v>
      </c>
      <c r="AD993" s="14">
        <v>44627</v>
      </c>
      <c r="AE993" s="20">
        <v>44630</v>
      </c>
      <c r="AF993" s="21">
        <v>20</v>
      </c>
      <c r="AG993" s="14">
        <v>44650</v>
      </c>
      <c r="AH993" s="20">
        <v>44681</v>
      </c>
      <c r="AI993" s="21">
        <v>30</v>
      </c>
      <c r="AJ993" s="14">
        <v>44711</v>
      </c>
      <c r="AK993" s="21">
        <v>8</v>
      </c>
      <c r="AL993" s="14">
        <v>44956</v>
      </c>
      <c r="AM993" s="14">
        <v>45016</v>
      </c>
      <c r="AN993" s="19"/>
      <c r="AO993" s="19"/>
      <c r="AP993" s="19"/>
      <c r="AQ993" s="19"/>
      <c r="AR993" s="19"/>
      <c r="AS993" s="19">
        <v>2800000</v>
      </c>
      <c r="AT993" s="19"/>
      <c r="AU993" s="19"/>
      <c r="AV993" s="19">
        <v>25200000</v>
      </c>
      <c r="AW993" s="19"/>
      <c r="AX993" s="19"/>
      <c r="AY993" s="19"/>
      <c r="AZ993" s="15">
        <f t="shared" si="71"/>
        <v>28000000</v>
      </c>
      <c r="BA993" s="15">
        <f t="shared" si="72"/>
        <v>28000000</v>
      </c>
      <c r="BB993" t="str">
        <f t="shared" si="73"/>
        <v>OK</v>
      </c>
      <c r="BC993">
        <f t="shared" si="74"/>
        <v>2</v>
      </c>
      <c r="BE993" s="17"/>
    </row>
    <row r="994" spans="1:57" hidden="1">
      <c r="A994" s="17"/>
      <c r="B994" s="17" t="s">
        <v>27</v>
      </c>
      <c r="C994" s="17" t="s">
        <v>944</v>
      </c>
      <c r="D994" s="17" t="s">
        <v>970</v>
      </c>
      <c r="E994" s="17" t="s">
        <v>8</v>
      </c>
      <c r="F994" s="17" t="s">
        <v>160</v>
      </c>
      <c r="G994">
        <v>4881</v>
      </c>
      <c r="H994">
        <v>20</v>
      </c>
      <c r="I994" s="19">
        <v>20000000</v>
      </c>
      <c r="J994" s="15">
        <v>1000000</v>
      </c>
      <c r="K994" s="17">
        <v>20</v>
      </c>
      <c r="L994" s="17"/>
      <c r="M994" s="17" t="s">
        <v>128</v>
      </c>
      <c r="N994" s="17" t="s">
        <v>157</v>
      </c>
      <c r="O994" s="17" t="s">
        <v>130</v>
      </c>
      <c r="P994" s="17" t="s">
        <v>971</v>
      </c>
      <c r="Q994" s="17" t="s">
        <v>66</v>
      </c>
      <c r="R994" s="17" t="s">
        <v>132</v>
      </c>
      <c r="S994" s="17"/>
      <c r="T994">
        <v>4881</v>
      </c>
      <c r="U994" t="str">
        <f>IFERROR(VLOOKUP(B994,Listas!$A$21:$B$36,2,FALSE),"")</f>
        <v>11</v>
      </c>
      <c r="V994" s="17">
        <v>1</v>
      </c>
      <c r="W994" t="s">
        <v>969</v>
      </c>
      <c r="X994" s="17"/>
      <c r="Y994" s="20">
        <v>44634</v>
      </c>
      <c r="Z994" s="21">
        <v>18</v>
      </c>
      <c r="AA994" s="14">
        <v>44652</v>
      </c>
      <c r="AB994" s="20">
        <v>44606</v>
      </c>
      <c r="AC994" s="21">
        <v>21</v>
      </c>
      <c r="AD994" s="14">
        <v>44627</v>
      </c>
      <c r="AE994" s="20">
        <v>44630</v>
      </c>
      <c r="AF994" s="21">
        <v>20</v>
      </c>
      <c r="AG994" s="14">
        <v>44650</v>
      </c>
      <c r="AH994" s="20">
        <v>44681</v>
      </c>
      <c r="AI994" s="21">
        <v>30</v>
      </c>
      <c r="AJ994" s="14">
        <v>44711</v>
      </c>
      <c r="AK994" s="21">
        <v>8</v>
      </c>
      <c r="AL994" s="14">
        <v>44956</v>
      </c>
      <c r="AM994" s="14">
        <v>45016</v>
      </c>
      <c r="AN994" s="19"/>
      <c r="AO994" s="19"/>
      <c r="AP994" s="19"/>
      <c r="AQ994" s="19"/>
      <c r="AR994" s="19"/>
      <c r="AS994" s="19">
        <v>2000000</v>
      </c>
      <c r="AT994" s="19"/>
      <c r="AU994" s="19"/>
      <c r="AV994" s="19">
        <v>18000000</v>
      </c>
      <c r="AW994" s="19"/>
      <c r="AX994" s="19"/>
      <c r="AY994" s="19"/>
      <c r="AZ994" s="15">
        <f t="shared" si="71"/>
        <v>20000000</v>
      </c>
      <c r="BA994" s="15">
        <f t="shared" si="72"/>
        <v>20000000</v>
      </c>
      <c r="BB994" t="str">
        <f t="shared" si="73"/>
        <v>OK</v>
      </c>
      <c r="BC994">
        <f t="shared" si="74"/>
        <v>2</v>
      </c>
      <c r="BE994" s="17"/>
    </row>
    <row r="995" spans="1:57" hidden="1">
      <c r="A995" s="17"/>
      <c r="B995" s="17" t="s">
        <v>27</v>
      </c>
      <c r="C995" s="17" t="s">
        <v>948</v>
      </c>
      <c r="D995" s="17" t="s">
        <v>972</v>
      </c>
      <c r="E995" s="17" t="s">
        <v>8</v>
      </c>
      <c r="F995" s="17" t="s">
        <v>160</v>
      </c>
      <c r="G995">
        <v>4881</v>
      </c>
      <c r="H995">
        <v>25</v>
      </c>
      <c r="I995" s="19">
        <v>25000000</v>
      </c>
      <c r="J995" s="15">
        <v>1000000</v>
      </c>
      <c r="K995" s="17">
        <v>25</v>
      </c>
      <c r="L995" s="17"/>
      <c r="M995" s="17" t="s">
        <v>128</v>
      </c>
      <c r="N995" s="17" t="s">
        <v>157</v>
      </c>
      <c r="O995" s="17" t="s">
        <v>130</v>
      </c>
      <c r="P995" s="17" t="s">
        <v>968</v>
      </c>
      <c r="Q995" s="17" t="s">
        <v>66</v>
      </c>
      <c r="R995" s="17" t="s">
        <v>132</v>
      </c>
      <c r="S995" s="17"/>
      <c r="T995">
        <v>4881</v>
      </c>
      <c r="U995" t="str">
        <f>IFERROR(VLOOKUP(B995,Listas!$A$21:$B$36,2,FALSE),"")</f>
        <v>11</v>
      </c>
      <c r="V995" s="17">
        <v>1</v>
      </c>
      <c r="W995" t="s">
        <v>969</v>
      </c>
      <c r="X995" s="17"/>
      <c r="Y995" s="20">
        <v>44634</v>
      </c>
      <c r="Z995" s="21">
        <v>18</v>
      </c>
      <c r="AA995" s="14">
        <v>44652</v>
      </c>
      <c r="AB995" s="20">
        <v>44606</v>
      </c>
      <c r="AC995" s="21">
        <v>21</v>
      </c>
      <c r="AD995" s="14">
        <v>44627</v>
      </c>
      <c r="AE995" s="20">
        <v>44630</v>
      </c>
      <c r="AF995" s="21">
        <v>20</v>
      </c>
      <c r="AG995" s="14">
        <v>44650</v>
      </c>
      <c r="AH995" s="20">
        <v>44681</v>
      </c>
      <c r="AI995" s="21">
        <v>30</v>
      </c>
      <c r="AJ995" s="14">
        <v>44711</v>
      </c>
      <c r="AK995" s="21">
        <v>8</v>
      </c>
      <c r="AL995" s="14">
        <v>44956</v>
      </c>
      <c r="AM995" s="14">
        <v>45016</v>
      </c>
      <c r="AN995" s="19"/>
      <c r="AO995" s="19"/>
      <c r="AP995" s="19"/>
      <c r="AQ995" s="19"/>
      <c r="AR995" s="19"/>
      <c r="AS995" s="19">
        <v>2500000</v>
      </c>
      <c r="AT995" s="19"/>
      <c r="AU995" s="19"/>
      <c r="AV995" s="19">
        <v>22500000</v>
      </c>
      <c r="AW995" s="19"/>
      <c r="AX995" s="19"/>
      <c r="AY995" s="19"/>
      <c r="AZ995" s="15">
        <f t="shared" si="71"/>
        <v>25000000</v>
      </c>
      <c r="BA995" s="15">
        <f t="shared" si="72"/>
        <v>25000000</v>
      </c>
      <c r="BB995" t="str">
        <f t="shared" si="73"/>
        <v>OK</v>
      </c>
      <c r="BC995">
        <f t="shared" si="74"/>
        <v>2</v>
      </c>
      <c r="BE995" s="17"/>
    </row>
    <row r="996" spans="1:57" hidden="1">
      <c r="A996" s="17"/>
      <c r="B996" s="17" t="s">
        <v>27</v>
      </c>
      <c r="C996" s="17" t="s">
        <v>965</v>
      </c>
      <c r="D996" s="17" t="s">
        <v>973</v>
      </c>
      <c r="E996" s="17" t="s">
        <v>8</v>
      </c>
      <c r="F996" s="17" t="s">
        <v>160</v>
      </c>
      <c r="G996">
        <v>4881</v>
      </c>
      <c r="H996">
        <v>20</v>
      </c>
      <c r="I996" s="19">
        <v>21000000</v>
      </c>
      <c r="J996" s="15">
        <v>1050000</v>
      </c>
      <c r="K996" s="17">
        <v>20</v>
      </c>
      <c r="L996" s="17"/>
      <c r="M996" s="17" t="s">
        <v>128</v>
      </c>
      <c r="N996" s="17" t="s">
        <v>157</v>
      </c>
      <c r="O996" s="17" t="s">
        <v>130</v>
      </c>
      <c r="P996" s="17" t="s">
        <v>974</v>
      </c>
      <c r="Q996" s="17" t="s">
        <v>66</v>
      </c>
      <c r="R996" s="17" t="s">
        <v>132</v>
      </c>
      <c r="S996" s="17"/>
      <c r="T996">
        <v>4881</v>
      </c>
      <c r="U996" t="str">
        <f>IFERROR(VLOOKUP(B996,Listas!$A$21:$B$36,2,FALSE),"")</f>
        <v>11</v>
      </c>
      <c r="V996" s="17">
        <v>1</v>
      </c>
      <c r="W996" t="s">
        <v>969</v>
      </c>
      <c r="X996" s="17"/>
      <c r="Y996" s="20">
        <v>44634</v>
      </c>
      <c r="Z996" s="21">
        <v>18</v>
      </c>
      <c r="AA996" s="14">
        <v>44652</v>
      </c>
      <c r="AB996" s="20">
        <v>44606</v>
      </c>
      <c r="AC996" s="21">
        <v>21</v>
      </c>
      <c r="AD996" s="14">
        <v>44627</v>
      </c>
      <c r="AE996" s="20">
        <v>44630</v>
      </c>
      <c r="AF996" s="21">
        <v>20</v>
      </c>
      <c r="AG996" s="14">
        <v>44650</v>
      </c>
      <c r="AH996" s="20">
        <v>44681</v>
      </c>
      <c r="AI996" s="21">
        <v>30</v>
      </c>
      <c r="AJ996" s="14">
        <v>44711</v>
      </c>
      <c r="AK996" s="21">
        <v>8</v>
      </c>
      <c r="AL996" s="14">
        <v>44956</v>
      </c>
      <c r="AM996" s="14">
        <v>45016</v>
      </c>
      <c r="AN996" s="19"/>
      <c r="AO996" s="19"/>
      <c r="AP996" s="19"/>
      <c r="AQ996" s="19"/>
      <c r="AR996" s="19"/>
      <c r="AS996" s="19">
        <v>2100000</v>
      </c>
      <c r="AT996" s="19"/>
      <c r="AU996" s="19"/>
      <c r="AV996" s="19">
        <v>18900000</v>
      </c>
      <c r="AW996" s="19"/>
      <c r="AX996" s="19"/>
      <c r="AY996" s="19"/>
      <c r="AZ996" s="15">
        <f t="shared" si="71"/>
        <v>21000000</v>
      </c>
      <c r="BA996" s="15">
        <f t="shared" si="72"/>
        <v>21000000</v>
      </c>
      <c r="BB996" t="str">
        <f t="shared" si="73"/>
        <v>OK</v>
      </c>
      <c r="BC996">
        <f t="shared" si="74"/>
        <v>2</v>
      </c>
      <c r="BE996" s="17"/>
    </row>
    <row r="997" spans="1:57" hidden="1">
      <c r="A997" s="17"/>
      <c r="B997" s="17" t="s">
        <v>27</v>
      </c>
      <c r="C997" s="17" t="s">
        <v>975</v>
      </c>
      <c r="D997" s="17" t="s">
        <v>976</v>
      </c>
      <c r="E997" s="17" t="s">
        <v>8</v>
      </c>
      <c r="F997" s="17" t="s">
        <v>160</v>
      </c>
      <c r="G997">
        <v>4881</v>
      </c>
      <c r="H997">
        <v>20</v>
      </c>
      <c r="I997" s="19">
        <v>21000000</v>
      </c>
      <c r="J997" s="15">
        <v>1050000</v>
      </c>
      <c r="K997" s="17">
        <v>20</v>
      </c>
      <c r="L997" s="17"/>
      <c r="M997" s="17" t="s">
        <v>128</v>
      </c>
      <c r="N997" s="17" t="s">
        <v>157</v>
      </c>
      <c r="O997" s="17" t="s">
        <v>130</v>
      </c>
      <c r="P997" s="17" t="s">
        <v>974</v>
      </c>
      <c r="Q997" s="17" t="s">
        <v>66</v>
      </c>
      <c r="R997" s="17" t="s">
        <v>132</v>
      </c>
      <c r="S997" s="17"/>
      <c r="T997">
        <v>4881</v>
      </c>
      <c r="U997" t="str">
        <f>IFERROR(VLOOKUP(B997,Listas!$A$21:$B$36,2,FALSE),"")</f>
        <v>11</v>
      </c>
      <c r="V997" s="17">
        <v>1</v>
      </c>
      <c r="W997" t="s">
        <v>969</v>
      </c>
      <c r="X997" s="17"/>
      <c r="Y997" s="20">
        <v>44634</v>
      </c>
      <c r="Z997" s="21">
        <v>18</v>
      </c>
      <c r="AA997" s="14">
        <v>44652</v>
      </c>
      <c r="AB997" s="20">
        <v>44606</v>
      </c>
      <c r="AC997" s="21">
        <v>21</v>
      </c>
      <c r="AD997" s="14">
        <v>44627</v>
      </c>
      <c r="AE997" s="20">
        <v>44630</v>
      </c>
      <c r="AF997" s="21">
        <v>20</v>
      </c>
      <c r="AG997" s="14">
        <v>44650</v>
      </c>
      <c r="AH997" s="20">
        <v>44681</v>
      </c>
      <c r="AI997" s="21">
        <v>30</v>
      </c>
      <c r="AJ997" s="14">
        <v>44711</v>
      </c>
      <c r="AK997" s="21">
        <v>8</v>
      </c>
      <c r="AL997" s="14">
        <v>44956</v>
      </c>
      <c r="AM997" s="14">
        <v>45016</v>
      </c>
      <c r="AN997" s="19"/>
      <c r="AO997" s="19"/>
      <c r="AP997" s="19"/>
      <c r="AQ997" s="19"/>
      <c r="AR997" s="19"/>
      <c r="AS997" s="19">
        <v>2100000</v>
      </c>
      <c r="AT997" s="19"/>
      <c r="AU997" s="19"/>
      <c r="AV997" s="19">
        <v>18900000</v>
      </c>
      <c r="AW997" s="19"/>
      <c r="AX997" s="19"/>
      <c r="AY997" s="19"/>
      <c r="AZ997" s="15">
        <f t="shared" si="71"/>
        <v>21000000</v>
      </c>
      <c r="BA997" s="15">
        <f t="shared" si="72"/>
        <v>21000000</v>
      </c>
      <c r="BB997" t="str">
        <f t="shared" si="73"/>
        <v>OK</v>
      </c>
      <c r="BC997">
        <f t="shared" si="74"/>
        <v>2</v>
      </c>
      <c r="BE997" s="17"/>
    </row>
    <row r="998" spans="1:57" hidden="1">
      <c r="A998" s="17"/>
      <c r="B998" s="17" t="s">
        <v>27</v>
      </c>
      <c r="C998" s="17" t="s">
        <v>977</v>
      </c>
      <c r="D998" s="17" t="s">
        <v>976</v>
      </c>
      <c r="E998" s="17" t="s">
        <v>8</v>
      </c>
      <c r="F998" s="17" t="s">
        <v>160</v>
      </c>
      <c r="G998">
        <v>4881</v>
      </c>
      <c r="H998">
        <v>20</v>
      </c>
      <c r="I998" s="19">
        <v>22000000</v>
      </c>
      <c r="J998" s="15">
        <v>1100000</v>
      </c>
      <c r="K998" s="17">
        <v>20</v>
      </c>
      <c r="L998" s="17"/>
      <c r="M998" s="17" t="s">
        <v>128</v>
      </c>
      <c r="N998" s="17" t="s">
        <v>157</v>
      </c>
      <c r="O998" s="17" t="s">
        <v>130</v>
      </c>
      <c r="P998" s="17" t="s">
        <v>974</v>
      </c>
      <c r="Q998" s="17" t="s">
        <v>66</v>
      </c>
      <c r="R998" s="17" t="s">
        <v>132</v>
      </c>
      <c r="S998" s="17"/>
      <c r="T998">
        <v>4881</v>
      </c>
      <c r="U998" t="str">
        <f>IFERROR(VLOOKUP(B998,Listas!$A$21:$B$36,2,FALSE),"")</f>
        <v>11</v>
      </c>
      <c r="V998" s="17">
        <v>1</v>
      </c>
      <c r="W998" t="s">
        <v>969</v>
      </c>
      <c r="X998" s="17"/>
      <c r="Y998" s="20">
        <v>44634</v>
      </c>
      <c r="Z998" s="21">
        <v>18</v>
      </c>
      <c r="AA998" s="14">
        <v>44652</v>
      </c>
      <c r="AB998" s="20">
        <v>44606</v>
      </c>
      <c r="AC998" s="21">
        <v>21</v>
      </c>
      <c r="AD998" s="14">
        <v>44627</v>
      </c>
      <c r="AE998" s="20">
        <v>44630</v>
      </c>
      <c r="AF998" s="21">
        <v>20</v>
      </c>
      <c r="AG998" s="14">
        <v>44650</v>
      </c>
      <c r="AH998" s="20">
        <v>44681</v>
      </c>
      <c r="AI998" s="21">
        <v>30</v>
      </c>
      <c r="AJ998" s="14">
        <v>44711</v>
      </c>
      <c r="AK998" s="21">
        <v>8</v>
      </c>
      <c r="AL998" s="14">
        <v>44956</v>
      </c>
      <c r="AM998" s="14">
        <v>45016</v>
      </c>
      <c r="AN998" s="19"/>
      <c r="AO998" s="19"/>
      <c r="AP998" s="19"/>
      <c r="AQ998" s="19"/>
      <c r="AR998" s="19"/>
      <c r="AS998" s="19">
        <v>2200000</v>
      </c>
      <c r="AT998" s="19"/>
      <c r="AU998" s="19"/>
      <c r="AV998" s="19">
        <v>19800000</v>
      </c>
      <c r="AW998" s="19"/>
      <c r="AX998" s="19"/>
      <c r="AY998" s="19"/>
      <c r="AZ998" s="15">
        <f t="shared" si="71"/>
        <v>22000000</v>
      </c>
      <c r="BA998" s="15">
        <f t="shared" si="72"/>
        <v>22000000</v>
      </c>
      <c r="BB998" t="str">
        <f t="shared" si="73"/>
        <v>OK</v>
      </c>
      <c r="BC998">
        <f t="shared" si="74"/>
        <v>2</v>
      </c>
      <c r="BE998" s="17"/>
    </row>
    <row r="999" spans="1:57" hidden="1">
      <c r="A999" s="17"/>
      <c r="B999" s="17" t="s">
        <v>27</v>
      </c>
      <c r="C999" s="17" t="s">
        <v>170</v>
      </c>
      <c r="D999" s="17" t="s">
        <v>978</v>
      </c>
      <c r="E999" s="17" t="s">
        <v>8</v>
      </c>
      <c r="F999" s="17" t="s">
        <v>172</v>
      </c>
      <c r="G999">
        <v>4889</v>
      </c>
      <c r="H999">
        <v>27</v>
      </c>
      <c r="I999" s="19">
        <v>15000000</v>
      </c>
      <c r="J999" s="15">
        <v>555556</v>
      </c>
      <c r="K999" s="17">
        <v>27</v>
      </c>
      <c r="L999" s="17"/>
      <c r="M999" s="17" t="s">
        <v>151</v>
      </c>
      <c r="N999" s="17" t="s">
        <v>157</v>
      </c>
      <c r="O999" s="17" t="s">
        <v>130</v>
      </c>
      <c r="P999" s="17" t="s">
        <v>959</v>
      </c>
      <c r="Q999" s="17" t="s">
        <v>64</v>
      </c>
      <c r="R999" s="17" t="s">
        <v>132</v>
      </c>
      <c r="S999" s="17"/>
      <c r="T999">
        <v>4889</v>
      </c>
      <c r="U999" t="str">
        <f>IFERROR(VLOOKUP(B999,Listas!$A$21:$B$36,2,FALSE),"")</f>
        <v>11</v>
      </c>
      <c r="V999" s="17">
        <v>3</v>
      </c>
      <c r="W999" t="s">
        <v>979</v>
      </c>
      <c r="X999" s="17"/>
      <c r="Y999" s="20">
        <v>44634</v>
      </c>
      <c r="Z999" s="21">
        <v>18</v>
      </c>
      <c r="AA999" s="14">
        <v>44652</v>
      </c>
      <c r="AB999" s="20">
        <v>44593</v>
      </c>
      <c r="AC999" s="21">
        <v>15</v>
      </c>
      <c r="AD999" s="14">
        <v>44608</v>
      </c>
      <c r="AE999" s="20">
        <v>44613</v>
      </c>
      <c r="AF999" s="21">
        <v>20</v>
      </c>
      <c r="AG999" s="14">
        <v>44633</v>
      </c>
      <c r="AH999" s="20">
        <v>44641</v>
      </c>
      <c r="AI999" s="21">
        <v>30</v>
      </c>
      <c r="AJ999" s="14">
        <v>44671</v>
      </c>
      <c r="AK999" s="21">
        <v>5</v>
      </c>
      <c r="AL999" s="14">
        <v>44824</v>
      </c>
      <c r="AM999" s="14">
        <v>44884</v>
      </c>
      <c r="AN999" s="19"/>
      <c r="AO999" s="19"/>
      <c r="AP999" s="19"/>
      <c r="AQ999" s="19"/>
      <c r="AR999" s="19">
        <v>1500000</v>
      </c>
      <c r="AS999" s="19"/>
      <c r="AT999" s="19">
        <v>13500000</v>
      </c>
      <c r="AU999" s="19"/>
      <c r="AV999" s="19"/>
      <c r="AW999" s="19"/>
      <c r="AX999" s="19"/>
      <c r="AY999" s="19"/>
      <c r="AZ999" s="15">
        <f t="shared" si="71"/>
        <v>15000000</v>
      </c>
      <c r="BA999" s="15">
        <f t="shared" si="72"/>
        <v>15000000</v>
      </c>
      <c r="BB999" t="str">
        <f t="shared" si="73"/>
        <v>OK</v>
      </c>
      <c r="BC999">
        <f t="shared" si="74"/>
        <v>2</v>
      </c>
      <c r="BE999" s="17"/>
    </row>
    <row r="1000" spans="1:57" hidden="1">
      <c r="A1000" s="17"/>
      <c r="B1000" s="17" t="s">
        <v>27</v>
      </c>
      <c r="C1000" s="17" t="s">
        <v>944</v>
      </c>
      <c r="D1000" s="17" t="s">
        <v>945</v>
      </c>
      <c r="E1000" s="17" t="s">
        <v>9</v>
      </c>
      <c r="F1000" s="17" t="s">
        <v>175</v>
      </c>
      <c r="G1000">
        <v>5811</v>
      </c>
      <c r="H1000">
        <v>46</v>
      </c>
      <c r="I1000" s="19">
        <v>40710000</v>
      </c>
      <c r="J1000" s="15">
        <v>885000</v>
      </c>
      <c r="K1000" s="17">
        <v>46</v>
      </c>
      <c r="L1000" s="17"/>
      <c r="M1000" s="17" t="s">
        <v>151</v>
      </c>
      <c r="N1000" s="17" t="s">
        <v>157</v>
      </c>
      <c r="O1000" s="17" t="s">
        <v>130</v>
      </c>
      <c r="P1000" s="17" t="s">
        <v>980</v>
      </c>
      <c r="Q1000" s="17" t="s">
        <v>66</v>
      </c>
      <c r="R1000" s="17" t="s">
        <v>132</v>
      </c>
      <c r="S1000" s="17"/>
      <c r="T1000">
        <v>5811</v>
      </c>
      <c r="U1000" t="str">
        <f>IFERROR(VLOOKUP(B1000,Listas!$A$21:$B$36,2,FALSE),"")</f>
        <v>11</v>
      </c>
      <c r="V1000" s="17">
        <v>1</v>
      </c>
      <c r="W1000" t="s">
        <v>981</v>
      </c>
      <c r="X1000" s="17"/>
      <c r="Y1000" s="20">
        <v>44634</v>
      </c>
      <c r="Z1000" s="21">
        <v>18</v>
      </c>
      <c r="AA1000" s="14">
        <v>44652</v>
      </c>
      <c r="AB1000" s="20">
        <v>44586</v>
      </c>
      <c r="AC1000" s="21">
        <v>20</v>
      </c>
      <c r="AD1000" s="14">
        <v>44606</v>
      </c>
      <c r="AE1000" s="20">
        <v>44609</v>
      </c>
      <c r="AF1000" s="21">
        <v>20</v>
      </c>
      <c r="AG1000" s="14">
        <v>44629</v>
      </c>
      <c r="AH1000" s="20">
        <v>44636</v>
      </c>
      <c r="AI1000" s="21">
        <v>30</v>
      </c>
      <c r="AJ1000" s="14">
        <v>44666</v>
      </c>
      <c r="AK1000" s="21">
        <v>8</v>
      </c>
      <c r="AL1000" s="14">
        <v>44910</v>
      </c>
      <c r="AM1000" s="14">
        <v>44970</v>
      </c>
      <c r="AN1000" s="19"/>
      <c r="AO1000" s="19"/>
      <c r="AP1000" s="19"/>
      <c r="AQ1000" s="19">
        <v>4071000</v>
      </c>
      <c r="AR1000" s="19"/>
      <c r="AS1000" s="19"/>
      <c r="AT1000" s="19">
        <v>36639000</v>
      </c>
      <c r="AU1000" s="19"/>
      <c r="AV1000" s="19"/>
      <c r="AW1000" s="19"/>
      <c r="AX1000" s="19"/>
      <c r="AY1000" s="19"/>
      <c r="AZ1000" s="15">
        <f t="shared" si="71"/>
        <v>40710000</v>
      </c>
      <c r="BA1000" s="15">
        <f t="shared" si="72"/>
        <v>40710000</v>
      </c>
      <c r="BB1000" t="str">
        <f t="shared" si="73"/>
        <v>OK</v>
      </c>
      <c r="BC1000">
        <f t="shared" si="74"/>
        <v>2</v>
      </c>
      <c r="BE1000" s="17"/>
    </row>
    <row r="1001" spans="1:57" hidden="1">
      <c r="A1001" s="17"/>
      <c r="B1001" s="17" t="s">
        <v>27</v>
      </c>
      <c r="C1001" s="17" t="s">
        <v>948</v>
      </c>
      <c r="D1001" s="17" t="s">
        <v>982</v>
      </c>
      <c r="E1001" s="17" t="s">
        <v>9</v>
      </c>
      <c r="F1001" s="17" t="s">
        <v>175</v>
      </c>
      <c r="G1001">
        <v>5811</v>
      </c>
      <c r="H1001">
        <v>20</v>
      </c>
      <c r="I1001" s="19">
        <v>17700000</v>
      </c>
      <c r="J1001" s="15">
        <v>885000</v>
      </c>
      <c r="K1001" s="17">
        <v>20</v>
      </c>
      <c r="L1001" s="17"/>
      <c r="M1001" s="17" t="s">
        <v>151</v>
      </c>
      <c r="N1001" s="17" t="s">
        <v>157</v>
      </c>
      <c r="O1001" s="17" t="s">
        <v>130</v>
      </c>
      <c r="P1001" s="17" t="s">
        <v>983</v>
      </c>
      <c r="Q1001" s="17" t="s">
        <v>66</v>
      </c>
      <c r="R1001" s="17" t="s">
        <v>132</v>
      </c>
      <c r="S1001" s="17"/>
      <c r="T1001">
        <v>5811</v>
      </c>
      <c r="U1001" t="str">
        <f>IFERROR(VLOOKUP(B1001,Listas!$A$21:$B$36,2,FALSE),"")</f>
        <v>11</v>
      </c>
      <c r="V1001" s="17">
        <v>1</v>
      </c>
      <c r="W1001" t="s">
        <v>981</v>
      </c>
      <c r="X1001" s="17"/>
      <c r="Y1001" s="20">
        <v>44634</v>
      </c>
      <c r="Z1001" s="21">
        <v>18</v>
      </c>
      <c r="AA1001" s="14">
        <v>44652</v>
      </c>
      <c r="AB1001" s="20">
        <v>44586</v>
      </c>
      <c r="AC1001" s="21">
        <v>20</v>
      </c>
      <c r="AD1001" s="14">
        <v>44606</v>
      </c>
      <c r="AE1001" s="20">
        <v>44609</v>
      </c>
      <c r="AF1001" s="21">
        <v>20</v>
      </c>
      <c r="AG1001" s="14">
        <v>44629</v>
      </c>
      <c r="AH1001" s="20">
        <v>44636</v>
      </c>
      <c r="AI1001" s="21">
        <v>30</v>
      </c>
      <c r="AJ1001" s="14">
        <v>44666</v>
      </c>
      <c r="AK1001" s="21">
        <v>8</v>
      </c>
      <c r="AL1001" s="14">
        <v>44910</v>
      </c>
      <c r="AM1001" s="14">
        <v>44970</v>
      </c>
      <c r="AN1001" s="19"/>
      <c r="AO1001" s="19"/>
      <c r="AP1001" s="19"/>
      <c r="AQ1001" s="19">
        <v>1770000</v>
      </c>
      <c r="AR1001" s="19"/>
      <c r="AS1001" s="19"/>
      <c r="AT1001" s="19">
        <v>15930000</v>
      </c>
      <c r="AU1001" s="19"/>
      <c r="AV1001" s="19"/>
      <c r="AW1001" s="19"/>
      <c r="AX1001" s="19"/>
      <c r="AY1001" s="19"/>
      <c r="AZ1001" s="15">
        <f t="shared" si="71"/>
        <v>17700000</v>
      </c>
      <c r="BA1001" s="15">
        <f t="shared" si="72"/>
        <v>17700000</v>
      </c>
      <c r="BB1001" t="str">
        <f t="shared" si="73"/>
        <v>OK</v>
      </c>
      <c r="BC1001">
        <f t="shared" si="74"/>
        <v>2</v>
      </c>
      <c r="BE1001" s="17"/>
    </row>
    <row r="1002" spans="1:57" hidden="1">
      <c r="A1002" s="17"/>
      <c r="B1002" s="17" t="s">
        <v>27</v>
      </c>
      <c r="C1002" s="17" t="s">
        <v>975</v>
      </c>
      <c r="D1002" s="17" t="s">
        <v>976</v>
      </c>
      <c r="E1002" s="17" t="s">
        <v>9</v>
      </c>
      <c r="F1002" s="17" t="s">
        <v>175</v>
      </c>
      <c r="G1002">
        <v>5811</v>
      </c>
      <c r="H1002">
        <v>20</v>
      </c>
      <c r="I1002" s="19">
        <v>17700000</v>
      </c>
      <c r="J1002" s="15">
        <v>885000</v>
      </c>
      <c r="K1002" s="17">
        <v>20</v>
      </c>
      <c r="L1002" s="17"/>
      <c r="M1002" s="17" t="s">
        <v>151</v>
      </c>
      <c r="N1002" s="17" t="s">
        <v>157</v>
      </c>
      <c r="O1002" s="17" t="s">
        <v>130</v>
      </c>
      <c r="P1002" s="17" t="s">
        <v>980</v>
      </c>
      <c r="Q1002" s="17" t="s">
        <v>66</v>
      </c>
      <c r="R1002" s="17" t="s">
        <v>132</v>
      </c>
      <c r="S1002" s="17"/>
      <c r="T1002">
        <v>5811</v>
      </c>
      <c r="U1002" t="str">
        <f>IFERROR(VLOOKUP(B1002,Listas!$A$21:$B$36,2,FALSE),"")</f>
        <v>11</v>
      </c>
      <c r="V1002" s="17">
        <v>1</v>
      </c>
      <c r="W1002" t="s">
        <v>981</v>
      </c>
      <c r="X1002" s="17"/>
      <c r="Y1002" s="20">
        <v>44634</v>
      </c>
      <c r="Z1002" s="21">
        <v>18</v>
      </c>
      <c r="AA1002" s="14">
        <v>44652</v>
      </c>
      <c r="AB1002" s="20">
        <v>44586</v>
      </c>
      <c r="AC1002" s="21">
        <v>20</v>
      </c>
      <c r="AD1002" s="14">
        <v>44606</v>
      </c>
      <c r="AE1002" s="20">
        <v>44609</v>
      </c>
      <c r="AF1002" s="21">
        <v>20</v>
      </c>
      <c r="AG1002" s="14">
        <v>44629</v>
      </c>
      <c r="AH1002" s="20">
        <v>44636</v>
      </c>
      <c r="AI1002" s="21">
        <v>30</v>
      </c>
      <c r="AJ1002" s="14">
        <v>44666</v>
      </c>
      <c r="AK1002" s="21">
        <v>8</v>
      </c>
      <c r="AL1002" s="14">
        <v>44910</v>
      </c>
      <c r="AM1002" s="14">
        <v>44970</v>
      </c>
      <c r="AN1002" s="19"/>
      <c r="AO1002" s="19"/>
      <c r="AP1002" s="19"/>
      <c r="AQ1002" s="19">
        <v>1770000</v>
      </c>
      <c r="AR1002" s="19"/>
      <c r="AS1002" s="19"/>
      <c r="AT1002" s="19">
        <v>15930000</v>
      </c>
      <c r="AU1002" s="19"/>
      <c r="AV1002" s="19"/>
      <c r="AW1002" s="19"/>
      <c r="AX1002" s="19"/>
      <c r="AY1002" s="19"/>
      <c r="AZ1002" s="15">
        <f t="shared" si="71"/>
        <v>17700000</v>
      </c>
      <c r="BA1002" s="15">
        <f t="shared" si="72"/>
        <v>17700000</v>
      </c>
      <c r="BB1002" t="str">
        <f t="shared" si="73"/>
        <v>OK</v>
      </c>
      <c r="BC1002">
        <f t="shared" si="74"/>
        <v>2</v>
      </c>
      <c r="BE1002" s="17"/>
    </row>
    <row r="1003" spans="1:57" hidden="1">
      <c r="A1003" s="17"/>
      <c r="B1003" s="17" t="s">
        <v>27</v>
      </c>
      <c r="C1003" s="17" t="s">
        <v>961</v>
      </c>
      <c r="D1003" s="17" t="s">
        <v>962</v>
      </c>
      <c r="E1003" s="17" t="s">
        <v>9</v>
      </c>
      <c r="F1003" s="17" t="s">
        <v>175</v>
      </c>
      <c r="G1003">
        <v>5811</v>
      </c>
      <c r="H1003">
        <v>20</v>
      </c>
      <c r="I1003" s="19">
        <v>17700000</v>
      </c>
      <c r="J1003" s="15">
        <v>885000</v>
      </c>
      <c r="K1003" s="17">
        <v>20</v>
      </c>
      <c r="L1003" s="17"/>
      <c r="M1003" s="17" t="s">
        <v>151</v>
      </c>
      <c r="N1003" s="17" t="s">
        <v>157</v>
      </c>
      <c r="O1003" s="17" t="s">
        <v>130</v>
      </c>
      <c r="P1003" s="17" t="s">
        <v>980</v>
      </c>
      <c r="Q1003" s="17" t="s">
        <v>66</v>
      </c>
      <c r="R1003" s="17" t="s">
        <v>132</v>
      </c>
      <c r="S1003" s="17"/>
      <c r="T1003">
        <v>5811</v>
      </c>
      <c r="U1003" t="str">
        <f>IFERROR(VLOOKUP(B1003,Listas!$A$21:$B$36,2,FALSE),"")</f>
        <v>11</v>
      </c>
      <c r="V1003" s="17">
        <v>1</v>
      </c>
      <c r="W1003" t="s">
        <v>981</v>
      </c>
      <c r="X1003" s="17"/>
      <c r="Y1003" s="20">
        <v>44634</v>
      </c>
      <c r="Z1003" s="21">
        <v>18</v>
      </c>
      <c r="AA1003" s="14">
        <v>44652</v>
      </c>
      <c r="AB1003" s="20">
        <v>44586</v>
      </c>
      <c r="AC1003" s="21">
        <v>20</v>
      </c>
      <c r="AD1003" s="14">
        <v>44606</v>
      </c>
      <c r="AE1003" s="20">
        <v>44609</v>
      </c>
      <c r="AF1003" s="21">
        <v>20</v>
      </c>
      <c r="AG1003" s="14">
        <v>44629</v>
      </c>
      <c r="AH1003" s="20">
        <v>44636</v>
      </c>
      <c r="AI1003" s="21">
        <v>30</v>
      </c>
      <c r="AJ1003" s="14">
        <v>44666</v>
      </c>
      <c r="AK1003" s="21">
        <v>8</v>
      </c>
      <c r="AL1003" s="14">
        <v>44910</v>
      </c>
      <c r="AM1003" s="14">
        <v>44970</v>
      </c>
      <c r="AN1003" s="19"/>
      <c r="AO1003" s="19"/>
      <c r="AP1003" s="19"/>
      <c r="AQ1003" s="19">
        <v>1770000</v>
      </c>
      <c r="AR1003" s="19"/>
      <c r="AS1003" s="19"/>
      <c r="AT1003" s="19">
        <v>15930000</v>
      </c>
      <c r="AU1003" s="19"/>
      <c r="AV1003" s="19"/>
      <c r="AW1003" s="19"/>
      <c r="AX1003" s="19"/>
      <c r="AY1003" s="19"/>
      <c r="AZ1003" s="15">
        <f t="shared" si="71"/>
        <v>17700000</v>
      </c>
      <c r="BA1003" s="15">
        <f t="shared" si="72"/>
        <v>17700000</v>
      </c>
      <c r="BB1003" t="str">
        <f t="shared" si="73"/>
        <v>OK</v>
      </c>
      <c r="BC1003">
        <f t="shared" si="74"/>
        <v>2</v>
      </c>
      <c r="BE1003" s="17"/>
    </row>
    <row r="1004" spans="1:57" hidden="1">
      <c r="A1004" s="17"/>
      <c r="B1004" s="17" t="s">
        <v>27</v>
      </c>
      <c r="C1004" s="17" t="s">
        <v>984</v>
      </c>
      <c r="D1004" s="17" t="s">
        <v>985</v>
      </c>
      <c r="E1004" s="17" t="s">
        <v>9</v>
      </c>
      <c r="F1004" s="17" t="s">
        <v>175</v>
      </c>
      <c r="G1004">
        <v>5811</v>
      </c>
      <c r="H1004">
        <v>10</v>
      </c>
      <c r="I1004" s="19">
        <v>8850000</v>
      </c>
      <c r="J1004" s="15">
        <v>885000</v>
      </c>
      <c r="K1004" s="17">
        <v>10</v>
      </c>
      <c r="L1004" s="17"/>
      <c r="M1004" s="17" t="s">
        <v>151</v>
      </c>
      <c r="N1004" s="17" t="s">
        <v>157</v>
      </c>
      <c r="O1004" s="17" t="s">
        <v>130</v>
      </c>
      <c r="P1004" s="17" t="s">
        <v>980</v>
      </c>
      <c r="Q1004" s="17" t="s">
        <v>66</v>
      </c>
      <c r="R1004" s="17" t="s">
        <v>132</v>
      </c>
      <c r="S1004" s="17"/>
      <c r="T1004">
        <v>5811</v>
      </c>
      <c r="U1004" t="str">
        <f>IFERROR(VLOOKUP(B1004,Listas!$A$21:$B$36,2,FALSE),"")</f>
        <v>11</v>
      </c>
      <c r="V1004" s="17">
        <v>1</v>
      </c>
      <c r="W1004" t="s">
        <v>981</v>
      </c>
      <c r="X1004" s="17"/>
      <c r="Y1004" s="20">
        <v>44634</v>
      </c>
      <c r="Z1004" s="21">
        <v>18</v>
      </c>
      <c r="AA1004" s="14">
        <v>44652</v>
      </c>
      <c r="AB1004" s="20">
        <v>44586</v>
      </c>
      <c r="AC1004" s="21">
        <v>20</v>
      </c>
      <c r="AD1004" s="14">
        <v>44606</v>
      </c>
      <c r="AE1004" s="20">
        <v>44609</v>
      </c>
      <c r="AF1004" s="21">
        <v>20</v>
      </c>
      <c r="AG1004" s="14">
        <v>44629</v>
      </c>
      <c r="AH1004" s="20">
        <v>44636</v>
      </c>
      <c r="AI1004" s="21">
        <v>30</v>
      </c>
      <c r="AJ1004" s="14">
        <v>44666</v>
      </c>
      <c r="AK1004" s="21">
        <v>8</v>
      </c>
      <c r="AL1004" s="14">
        <v>44910</v>
      </c>
      <c r="AM1004" s="14">
        <v>44970</v>
      </c>
      <c r="AN1004" s="19"/>
      <c r="AO1004" s="19"/>
      <c r="AP1004" s="19"/>
      <c r="AQ1004" s="19">
        <v>885000</v>
      </c>
      <c r="AR1004" s="19"/>
      <c r="AS1004" s="19"/>
      <c r="AT1004" s="19">
        <v>7965000</v>
      </c>
      <c r="AU1004" s="19"/>
      <c r="AV1004" s="19"/>
      <c r="AW1004" s="19"/>
      <c r="AX1004" s="19"/>
      <c r="AY1004" s="19"/>
      <c r="AZ1004" s="15">
        <f t="shared" si="71"/>
        <v>8850000</v>
      </c>
      <c r="BA1004" s="15">
        <f t="shared" si="72"/>
        <v>8850000</v>
      </c>
      <c r="BB1004" t="str">
        <f t="shared" si="73"/>
        <v>OK</v>
      </c>
      <c r="BC1004">
        <f t="shared" si="74"/>
        <v>2</v>
      </c>
      <c r="BE1004" s="17"/>
    </row>
    <row r="1005" spans="1:57" hidden="1">
      <c r="A1005" s="17"/>
      <c r="B1005" s="17" t="s">
        <v>27</v>
      </c>
      <c r="C1005" s="17" t="s">
        <v>944</v>
      </c>
      <c r="D1005" s="17" t="s">
        <v>976</v>
      </c>
      <c r="E1005" s="17" t="s">
        <v>10</v>
      </c>
      <c r="F1005" s="17" t="s">
        <v>186</v>
      </c>
      <c r="G1005">
        <v>5911</v>
      </c>
      <c r="H1005">
        <v>46</v>
      </c>
      <c r="I1005" s="19">
        <v>37628000</v>
      </c>
      <c r="J1005" s="15">
        <v>818000</v>
      </c>
      <c r="K1005" s="17"/>
      <c r="L1005" s="17">
        <v>46</v>
      </c>
      <c r="M1005" s="17" t="s">
        <v>151</v>
      </c>
      <c r="N1005" s="17" t="s">
        <v>157</v>
      </c>
      <c r="O1005" s="17" t="s">
        <v>130</v>
      </c>
      <c r="P1005" s="17" t="s">
        <v>986</v>
      </c>
      <c r="Q1005" s="17" t="s">
        <v>66</v>
      </c>
      <c r="R1005" s="17" t="s">
        <v>132</v>
      </c>
      <c r="S1005" s="17"/>
      <c r="T1005">
        <v>5911</v>
      </c>
      <c r="U1005" t="str">
        <f>IFERROR(VLOOKUP(B1005,Listas!$A$21:$B$36,2,FALSE),"")</f>
        <v>11</v>
      </c>
      <c r="V1005" s="17">
        <v>1</v>
      </c>
      <c r="W1005" t="s">
        <v>987</v>
      </c>
      <c r="X1005" s="17"/>
      <c r="Y1005" s="20">
        <v>44634</v>
      </c>
      <c r="Z1005" s="21">
        <v>18</v>
      </c>
      <c r="AA1005" s="14">
        <v>44652</v>
      </c>
      <c r="AB1005" s="20">
        <v>44592</v>
      </c>
      <c r="AC1005" s="21">
        <v>20</v>
      </c>
      <c r="AD1005" s="14">
        <v>44612</v>
      </c>
      <c r="AE1005" s="20">
        <v>44613</v>
      </c>
      <c r="AF1005" s="21">
        <v>20</v>
      </c>
      <c r="AG1005" s="14">
        <v>44633</v>
      </c>
      <c r="AH1005" s="20">
        <v>44642</v>
      </c>
      <c r="AI1005" s="21">
        <v>30</v>
      </c>
      <c r="AJ1005" s="14">
        <v>44672</v>
      </c>
      <c r="AK1005" s="21">
        <v>8</v>
      </c>
      <c r="AL1005" s="14">
        <v>44916</v>
      </c>
      <c r="AM1005" s="14">
        <v>44976</v>
      </c>
      <c r="AN1005" s="19"/>
      <c r="AO1005" s="19"/>
      <c r="AP1005" s="19"/>
      <c r="AQ1005" s="19"/>
      <c r="AR1005" s="19">
        <v>3762800</v>
      </c>
      <c r="AS1005" s="19"/>
      <c r="AT1005" s="19"/>
      <c r="AU1005" s="19">
        <v>33865200</v>
      </c>
      <c r="AV1005" s="19"/>
      <c r="AW1005" s="19"/>
      <c r="AX1005" s="19"/>
      <c r="AY1005" s="19"/>
      <c r="AZ1005" s="15">
        <f t="shared" si="71"/>
        <v>37628000</v>
      </c>
      <c r="BA1005" s="15">
        <f t="shared" si="72"/>
        <v>37628000</v>
      </c>
      <c r="BB1005" t="str">
        <f t="shared" si="73"/>
        <v>OK</v>
      </c>
      <c r="BC1005">
        <f t="shared" si="74"/>
        <v>2</v>
      </c>
      <c r="BE1005" s="17"/>
    </row>
    <row r="1006" spans="1:57" hidden="1">
      <c r="A1006" s="17"/>
      <c r="B1006" s="17" t="s">
        <v>27</v>
      </c>
      <c r="C1006" s="17" t="s">
        <v>977</v>
      </c>
      <c r="D1006" s="17" t="s">
        <v>976</v>
      </c>
      <c r="E1006" s="17" t="s">
        <v>10</v>
      </c>
      <c r="F1006" s="17" t="s">
        <v>186</v>
      </c>
      <c r="G1006">
        <v>5911</v>
      </c>
      <c r="H1006">
        <v>10</v>
      </c>
      <c r="I1006" s="19">
        <v>8180000</v>
      </c>
      <c r="J1006" s="15">
        <v>818000</v>
      </c>
      <c r="K1006" s="17"/>
      <c r="L1006" s="17">
        <v>10</v>
      </c>
      <c r="M1006" s="17" t="s">
        <v>151</v>
      </c>
      <c r="N1006" s="17" t="s">
        <v>157</v>
      </c>
      <c r="O1006" s="17" t="s">
        <v>130</v>
      </c>
      <c r="P1006" s="17" t="s">
        <v>986</v>
      </c>
      <c r="Q1006" s="17" t="s">
        <v>66</v>
      </c>
      <c r="R1006" s="17" t="s">
        <v>132</v>
      </c>
      <c r="S1006" s="17"/>
      <c r="T1006">
        <v>5911</v>
      </c>
      <c r="U1006" t="str">
        <f>IFERROR(VLOOKUP(B1006,Listas!$A$21:$B$36,2,FALSE),"")</f>
        <v>11</v>
      </c>
      <c r="V1006" s="17">
        <v>1</v>
      </c>
      <c r="W1006" t="s">
        <v>987</v>
      </c>
      <c r="X1006" s="17"/>
      <c r="Y1006" s="20">
        <v>44634</v>
      </c>
      <c r="Z1006" s="21">
        <v>18</v>
      </c>
      <c r="AA1006" s="14">
        <v>44652</v>
      </c>
      <c r="AB1006" s="20">
        <v>44592</v>
      </c>
      <c r="AC1006" s="21">
        <v>20</v>
      </c>
      <c r="AD1006" s="14">
        <v>44612</v>
      </c>
      <c r="AE1006" s="20">
        <v>44613</v>
      </c>
      <c r="AF1006" s="21">
        <v>20</v>
      </c>
      <c r="AG1006" s="14">
        <v>44633</v>
      </c>
      <c r="AH1006" s="20">
        <v>44642</v>
      </c>
      <c r="AI1006" s="21">
        <v>30</v>
      </c>
      <c r="AJ1006" s="14">
        <v>44672</v>
      </c>
      <c r="AK1006" s="21">
        <v>8</v>
      </c>
      <c r="AL1006" s="14">
        <v>44916</v>
      </c>
      <c r="AM1006" s="14">
        <v>44976</v>
      </c>
      <c r="AN1006" s="19"/>
      <c r="AO1006" s="19"/>
      <c r="AP1006" s="19"/>
      <c r="AQ1006" s="19"/>
      <c r="AR1006" s="19">
        <v>818000</v>
      </c>
      <c r="AS1006" s="19"/>
      <c r="AT1006" s="19"/>
      <c r="AU1006" s="19">
        <v>7362000</v>
      </c>
      <c r="AV1006" s="19"/>
      <c r="AW1006" s="19"/>
      <c r="AX1006" s="19"/>
      <c r="AY1006" s="19"/>
      <c r="AZ1006" s="15">
        <f t="shared" si="71"/>
        <v>8180000</v>
      </c>
      <c r="BA1006" s="15">
        <f t="shared" si="72"/>
        <v>8180000</v>
      </c>
      <c r="BB1006" t="str">
        <f t="shared" si="73"/>
        <v>OK</v>
      </c>
      <c r="BC1006">
        <f t="shared" si="74"/>
        <v>2</v>
      </c>
      <c r="BE1006" s="17"/>
    </row>
    <row r="1007" spans="1:57" hidden="1">
      <c r="A1007" s="17"/>
      <c r="B1007" s="17" t="s">
        <v>27</v>
      </c>
      <c r="C1007" s="17" t="s">
        <v>948</v>
      </c>
      <c r="D1007" s="17" t="s">
        <v>976</v>
      </c>
      <c r="E1007" s="17" t="s">
        <v>10</v>
      </c>
      <c r="F1007" s="17" t="s">
        <v>186</v>
      </c>
      <c r="G1007">
        <v>5911</v>
      </c>
      <c r="H1007">
        <v>50</v>
      </c>
      <c r="I1007" s="19">
        <v>40900000</v>
      </c>
      <c r="J1007" s="15">
        <v>818000</v>
      </c>
      <c r="K1007" s="17"/>
      <c r="L1007" s="17">
        <v>50</v>
      </c>
      <c r="M1007" s="17" t="s">
        <v>151</v>
      </c>
      <c r="N1007" s="17" t="s">
        <v>157</v>
      </c>
      <c r="O1007" s="17" t="s">
        <v>130</v>
      </c>
      <c r="P1007" s="17" t="s">
        <v>986</v>
      </c>
      <c r="Q1007" s="17" t="s">
        <v>66</v>
      </c>
      <c r="R1007" s="17" t="s">
        <v>132</v>
      </c>
      <c r="S1007" s="17"/>
      <c r="T1007">
        <v>5911</v>
      </c>
      <c r="U1007" t="str">
        <f>IFERROR(VLOOKUP(B1007,Listas!$A$21:$B$36,2,FALSE),"")</f>
        <v>11</v>
      </c>
      <c r="V1007" s="17">
        <v>1</v>
      </c>
      <c r="W1007" t="s">
        <v>987</v>
      </c>
      <c r="X1007" s="17"/>
      <c r="Y1007" s="20">
        <v>44634</v>
      </c>
      <c r="Z1007" s="21">
        <v>18</v>
      </c>
      <c r="AA1007" s="14">
        <v>44652</v>
      </c>
      <c r="AB1007" s="20">
        <v>44592</v>
      </c>
      <c r="AC1007" s="21">
        <v>20</v>
      </c>
      <c r="AD1007" s="14">
        <v>44612</v>
      </c>
      <c r="AE1007" s="20">
        <v>44615</v>
      </c>
      <c r="AF1007" s="21">
        <v>20</v>
      </c>
      <c r="AG1007" s="14">
        <v>44635</v>
      </c>
      <c r="AH1007" s="20">
        <v>44645</v>
      </c>
      <c r="AI1007" s="21">
        <v>30</v>
      </c>
      <c r="AJ1007" s="14">
        <v>44675</v>
      </c>
      <c r="AK1007" s="21">
        <v>8</v>
      </c>
      <c r="AL1007" s="14">
        <v>44919</v>
      </c>
      <c r="AM1007" s="14">
        <v>44979</v>
      </c>
      <c r="AN1007" s="19"/>
      <c r="AO1007" s="19"/>
      <c r="AP1007" s="19"/>
      <c r="AQ1007" s="19"/>
      <c r="AR1007" s="19">
        <v>4090000</v>
      </c>
      <c r="AS1007" s="19"/>
      <c r="AT1007" s="19"/>
      <c r="AU1007" s="19">
        <v>36810000</v>
      </c>
      <c r="AV1007" s="19"/>
      <c r="AW1007" s="19"/>
      <c r="AX1007" s="19"/>
      <c r="AY1007" s="19"/>
      <c r="AZ1007" s="15">
        <f t="shared" si="71"/>
        <v>40900000</v>
      </c>
      <c r="BA1007" s="15">
        <f t="shared" si="72"/>
        <v>40900000</v>
      </c>
      <c r="BB1007" t="str">
        <f t="shared" si="73"/>
        <v>OK</v>
      </c>
      <c r="BC1007">
        <f t="shared" si="74"/>
        <v>2</v>
      </c>
      <c r="BE1007" s="17"/>
    </row>
    <row r="1008" spans="1:57" hidden="1">
      <c r="A1008" s="17"/>
      <c r="B1008" s="17" t="s">
        <v>27</v>
      </c>
      <c r="C1008" s="17" t="s">
        <v>965</v>
      </c>
      <c r="D1008" s="17" t="s">
        <v>976</v>
      </c>
      <c r="E1008" s="17" t="s">
        <v>10</v>
      </c>
      <c r="F1008" s="17" t="s">
        <v>186</v>
      </c>
      <c r="G1008">
        <v>5911</v>
      </c>
      <c r="H1008">
        <v>30</v>
      </c>
      <c r="I1008" s="19">
        <v>24540000</v>
      </c>
      <c r="J1008" s="15">
        <v>818000</v>
      </c>
      <c r="K1008" s="17"/>
      <c r="L1008" s="17">
        <v>30</v>
      </c>
      <c r="M1008" s="17" t="s">
        <v>151</v>
      </c>
      <c r="N1008" s="17" t="s">
        <v>157</v>
      </c>
      <c r="O1008" s="17" t="s">
        <v>130</v>
      </c>
      <c r="P1008" s="17" t="s">
        <v>986</v>
      </c>
      <c r="Q1008" s="17" t="s">
        <v>66</v>
      </c>
      <c r="R1008" s="17" t="s">
        <v>132</v>
      </c>
      <c r="S1008" s="17"/>
      <c r="T1008">
        <v>5911</v>
      </c>
      <c r="U1008" t="str">
        <f>IFERROR(VLOOKUP(B1008,Listas!$A$21:$B$36,2,FALSE),"")</f>
        <v>11</v>
      </c>
      <c r="V1008" s="17">
        <v>1</v>
      </c>
      <c r="W1008" t="s">
        <v>987</v>
      </c>
      <c r="X1008" s="17"/>
      <c r="Y1008" s="20">
        <v>44634</v>
      </c>
      <c r="Z1008" s="21">
        <v>18</v>
      </c>
      <c r="AA1008" s="14">
        <v>44652</v>
      </c>
      <c r="AB1008" s="20">
        <v>44592</v>
      </c>
      <c r="AC1008" s="21">
        <v>20</v>
      </c>
      <c r="AD1008" s="14">
        <v>44612</v>
      </c>
      <c r="AE1008" s="20">
        <v>44615</v>
      </c>
      <c r="AF1008" s="21">
        <v>20</v>
      </c>
      <c r="AG1008" s="14">
        <v>44635</v>
      </c>
      <c r="AH1008" s="20">
        <v>44645</v>
      </c>
      <c r="AI1008" s="21">
        <v>30</v>
      </c>
      <c r="AJ1008" s="14">
        <v>44675</v>
      </c>
      <c r="AK1008" s="21">
        <v>8</v>
      </c>
      <c r="AL1008" s="14">
        <v>44919</v>
      </c>
      <c r="AM1008" s="14">
        <v>44979</v>
      </c>
      <c r="AN1008" s="19"/>
      <c r="AO1008" s="19"/>
      <c r="AP1008" s="19"/>
      <c r="AQ1008" s="19"/>
      <c r="AR1008" s="19">
        <v>2454000</v>
      </c>
      <c r="AS1008" s="19"/>
      <c r="AT1008" s="19"/>
      <c r="AU1008" s="19">
        <v>22086000</v>
      </c>
      <c r="AV1008" s="19"/>
      <c r="AW1008" s="19"/>
      <c r="AX1008" s="19"/>
      <c r="AY1008" s="19"/>
      <c r="AZ1008" s="15">
        <f t="shared" si="71"/>
        <v>24540000</v>
      </c>
      <c r="BA1008" s="15">
        <f t="shared" si="72"/>
        <v>24540000</v>
      </c>
      <c r="BB1008" t="str">
        <f t="shared" si="73"/>
        <v>OK</v>
      </c>
      <c r="BC1008">
        <f t="shared" si="74"/>
        <v>2</v>
      </c>
      <c r="BE1008" s="17"/>
    </row>
    <row r="1009" spans="1:57" hidden="1">
      <c r="A1009" s="17"/>
      <c r="B1009" s="17" t="s">
        <v>27</v>
      </c>
      <c r="C1009" s="17" t="s">
        <v>975</v>
      </c>
      <c r="D1009" s="17" t="s">
        <v>976</v>
      </c>
      <c r="E1009" s="17" t="s">
        <v>10</v>
      </c>
      <c r="F1009" s="17" t="s">
        <v>186</v>
      </c>
      <c r="G1009">
        <v>5911</v>
      </c>
      <c r="H1009">
        <v>27</v>
      </c>
      <c r="I1009" s="19">
        <v>22086000</v>
      </c>
      <c r="J1009" s="15">
        <v>818000</v>
      </c>
      <c r="K1009" s="17"/>
      <c r="L1009" s="17">
        <v>27</v>
      </c>
      <c r="M1009" s="17" t="s">
        <v>151</v>
      </c>
      <c r="N1009" s="17" t="s">
        <v>157</v>
      </c>
      <c r="O1009" s="17" t="s">
        <v>130</v>
      </c>
      <c r="P1009" s="17" t="s">
        <v>986</v>
      </c>
      <c r="Q1009" s="17" t="s">
        <v>66</v>
      </c>
      <c r="R1009" s="17" t="s">
        <v>132</v>
      </c>
      <c r="S1009" s="17"/>
      <c r="T1009">
        <v>5911</v>
      </c>
      <c r="U1009" t="str">
        <f>IFERROR(VLOOKUP(B1009,Listas!$A$21:$B$36,2,FALSE),"")</f>
        <v>11</v>
      </c>
      <c r="V1009" s="17">
        <v>1</v>
      </c>
      <c r="W1009" t="s">
        <v>987</v>
      </c>
      <c r="X1009" s="17"/>
      <c r="Y1009" s="20">
        <v>44634</v>
      </c>
      <c r="Z1009" s="21">
        <v>18</v>
      </c>
      <c r="AA1009" s="14">
        <v>44652</v>
      </c>
      <c r="AB1009" s="20">
        <v>44592</v>
      </c>
      <c r="AC1009" s="21">
        <v>20</v>
      </c>
      <c r="AD1009" s="14">
        <v>44612</v>
      </c>
      <c r="AE1009" s="20">
        <v>44615</v>
      </c>
      <c r="AF1009" s="21">
        <v>20</v>
      </c>
      <c r="AG1009" s="14">
        <v>44635</v>
      </c>
      <c r="AH1009" s="20">
        <v>44645</v>
      </c>
      <c r="AI1009" s="21">
        <v>30</v>
      </c>
      <c r="AJ1009" s="14">
        <v>44675</v>
      </c>
      <c r="AK1009" s="21">
        <v>8</v>
      </c>
      <c r="AL1009" s="14">
        <v>44919</v>
      </c>
      <c r="AM1009" s="14">
        <v>44979</v>
      </c>
      <c r="AN1009" s="19"/>
      <c r="AO1009" s="19"/>
      <c r="AP1009" s="19"/>
      <c r="AQ1009" s="19"/>
      <c r="AR1009" s="19">
        <v>2208600</v>
      </c>
      <c r="AS1009" s="19"/>
      <c r="AT1009" s="19"/>
      <c r="AU1009" s="19">
        <v>19877400</v>
      </c>
      <c r="AV1009" s="19"/>
      <c r="AW1009" s="19"/>
      <c r="AX1009" s="19"/>
      <c r="AY1009" s="19"/>
      <c r="AZ1009" s="15">
        <f t="shared" si="71"/>
        <v>22086000</v>
      </c>
      <c r="BA1009" s="15">
        <f t="shared" si="72"/>
        <v>22086000</v>
      </c>
      <c r="BB1009" t="str">
        <f t="shared" si="73"/>
        <v>OK</v>
      </c>
      <c r="BC1009">
        <f t="shared" si="74"/>
        <v>2</v>
      </c>
      <c r="BE1009" s="17"/>
    </row>
    <row r="1010" spans="1:57" hidden="1">
      <c r="A1010" s="17"/>
      <c r="B1010" s="17" t="s">
        <v>27</v>
      </c>
      <c r="C1010" s="17" t="s">
        <v>940</v>
      </c>
      <c r="D1010" s="17" t="s">
        <v>976</v>
      </c>
      <c r="E1010" s="17" t="s">
        <v>10</v>
      </c>
      <c r="F1010" s="17" t="s">
        <v>186</v>
      </c>
      <c r="G1010">
        <v>5911</v>
      </c>
      <c r="H1010">
        <v>15</v>
      </c>
      <c r="I1010" s="19">
        <v>12270000</v>
      </c>
      <c r="J1010" s="15">
        <v>818000</v>
      </c>
      <c r="K1010" s="17"/>
      <c r="L1010" s="17">
        <v>15</v>
      </c>
      <c r="M1010" s="17" t="s">
        <v>151</v>
      </c>
      <c r="N1010" s="17" t="s">
        <v>157</v>
      </c>
      <c r="O1010" s="17" t="s">
        <v>130</v>
      </c>
      <c r="P1010" s="17" t="s">
        <v>986</v>
      </c>
      <c r="Q1010" s="17" t="s">
        <v>66</v>
      </c>
      <c r="R1010" s="17" t="s">
        <v>132</v>
      </c>
      <c r="S1010" s="17"/>
      <c r="T1010">
        <v>5911</v>
      </c>
      <c r="U1010" t="str">
        <f>IFERROR(VLOOKUP(B1010,Listas!$A$21:$B$36,2,FALSE),"")</f>
        <v>11</v>
      </c>
      <c r="V1010" s="17">
        <v>1</v>
      </c>
      <c r="W1010" t="s">
        <v>987</v>
      </c>
      <c r="X1010" s="17"/>
      <c r="Y1010" s="20">
        <v>44634</v>
      </c>
      <c r="Z1010" s="21">
        <v>18</v>
      </c>
      <c r="AA1010" s="14">
        <v>44652</v>
      </c>
      <c r="AB1010" s="20">
        <v>44592</v>
      </c>
      <c r="AC1010" s="21">
        <v>20</v>
      </c>
      <c r="AD1010" s="14">
        <v>44612</v>
      </c>
      <c r="AE1010" s="20">
        <v>44615</v>
      </c>
      <c r="AF1010" s="21">
        <v>20</v>
      </c>
      <c r="AG1010" s="14">
        <v>44635</v>
      </c>
      <c r="AH1010" s="20">
        <v>44645</v>
      </c>
      <c r="AI1010" s="21">
        <v>30</v>
      </c>
      <c r="AJ1010" s="14">
        <v>44675</v>
      </c>
      <c r="AK1010" s="21">
        <v>8</v>
      </c>
      <c r="AL1010" s="14">
        <v>44919</v>
      </c>
      <c r="AM1010" s="14">
        <v>44979</v>
      </c>
      <c r="AN1010" s="19"/>
      <c r="AO1010" s="19"/>
      <c r="AP1010" s="19"/>
      <c r="AQ1010" s="19"/>
      <c r="AR1010" s="19">
        <v>1227000</v>
      </c>
      <c r="AS1010" s="19"/>
      <c r="AT1010" s="19"/>
      <c r="AU1010" s="19">
        <v>11043000</v>
      </c>
      <c r="AV1010" s="19"/>
      <c r="AW1010" s="19"/>
      <c r="AX1010" s="19"/>
      <c r="AY1010" s="19"/>
      <c r="AZ1010" s="15">
        <f t="shared" si="71"/>
        <v>12270000</v>
      </c>
      <c r="BA1010" s="15">
        <f t="shared" si="72"/>
        <v>12270000</v>
      </c>
      <c r="BB1010" t="str">
        <f t="shared" si="73"/>
        <v>OK</v>
      </c>
      <c r="BC1010">
        <f t="shared" si="74"/>
        <v>2</v>
      </c>
      <c r="BE1010" s="17"/>
    </row>
    <row r="1011" spans="1:57" hidden="1">
      <c r="A1011" s="17"/>
      <c r="B1011" s="17" t="s">
        <v>27</v>
      </c>
      <c r="C1011" s="17" t="s">
        <v>961</v>
      </c>
      <c r="D1011" s="17" t="s">
        <v>976</v>
      </c>
      <c r="E1011" s="17" t="s">
        <v>10</v>
      </c>
      <c r="F1011" s="17" t="s">
        <v>186</v>
      </c>
      <c r="G1011">
        <v>5911</v>
      </c>
      <c r="H1011">
        <v>12</v>
      </c>
      <c r="I1011" s="19">
        <v>9816000</v>
      </c>
      <c r="J1011" s="15">
        <v>818000</v>
      </c>
      <c r="K1011" s="17"/>
      <c r="L1011" s="17">
        <v>12</v>
      </c>
      <c r="M1011" s="17" t="s">
        <v>151</v>
      </c>
      <c r="N1011" s="17" t="s">
        <v>157</v>
      </c>
      <c r="O1011" s="17" t="s">
        <v>130</v>
      </c>
      <c r="P1011" s="17" t="s">
        <v>986</v>
      </c>
      <c r="Q1011" s="17" t="s">
        <v>66</v>
      </c>
      <c r="R1011" s="17" t="s">
        <v>132</v>
      </c>
      <c r="S1011" s="17"/>
      <c r="T1011">
        <v>5911</v>
      </c>
      <c r="U1011" t="str">
        <f>IFERROR(VLOOKUP(B1011,Listas!$A$21:$B$36,2,FALSE),"")</f>
        <v>11</v>
      </c>
      <c r="V1011" s="17">
        <v>1</v>
      </c>
      <c r="W1011" t="s">
        <v>987</v>
      </c>
      <c r="X1011" s="17"/>
      <c r="Y1011" s="20">
        <v>44634</v>
      </c>
      <c r="Z1011" s="21">
        <v>18</v>
      </c>
      <c r="AA1011" s="14">
        <v>44652</v>
      </c>
      <c r="AB1011" s="20">
        <v>44592</v>
      </c>
      <c r="AC1011" s="21">
        <v>20</v>
      </c>
      <c r="AD1011" s="14">
        <v>44612</v>
      </c>
      <c r="AE1011" s="20">
        <v>44615</v>
      </c>
      <c r="AF1011" s="21">
        <v>20</v>
      </c>
      <c r="AG1011" s="14">
        <v>44635</v>
      </c>
      <c r="AH1011" s="20">
        <v>44645</v>
      </c>
      <c r="AI1011" s="21">
        <v>30</v>
      </c>
      <c r="AJ1011" s="14">
        <v>44675</v>
      </c>
      <c r="AK1011" s="21">
        <v>8</v>
      </c>
      <c r="AL1011" s="14">
        <v>44919</v>
      </c>
      <c r="AM1011" s="14">
        <v>44979</v>
      </c>
      <c r="AN1011" s="19"/>
      <c r="AO1011" s="19"/>
      <c r="AP1011" s="19"/>
      <c r="AQ1011" s="19"/>
      <c r="AR1011" s="19">
        <v>981600</v>
      </c>
      <c r="AS1011" s="19"/>
      <c r="AT1011" s="19"/>
      <c r="AU1011" s="19">
        <v>8834400</v>
      </c>
      <c r="AV1011" s="19"/>
      <c r="AW1011" s="19"/>
      <c r="AX1011" s="19"/>
      <c r="AY1011" s="19"/>
      <c r="AZ1011" s="15">
        <f t="shared" si="71"/>
        <v>9816000</v>
      </c>
      <c r="BA1011" s="15">
        <f t="shared" si="72"/>
        <v>9816000</v>
      </c>
      <c r="BB1011" t="str">
        <f t="shared" si="73"/>
        <v>OK</v>
      </c>
      <c r="BC1011">
        <f t="shared" si="74"/>
        <v>2</v>
      </c>
      <c r="BE1011" s="17"/>
    </row>
    <row r="1012" spans="1:57" hidden="1">
      <c r="A1012" s="17"/>
      <c r="B1012" s="17" t="s">
        <v>27</v>
      </c>
      <c r="C1012" s="17" t="s">
        <v>984</v>
      </c>
      <c r="D1012" s="17" t="s">
        <v>976</v>
      </c>
      <c r="E1012" s="17" t="s">
        <v>10</v>
      </c>
      <c r="F1012" s="17" t="s">
        <v>186</v>
      </c>
      <c r="G1012">
        <v>5911</v>
      </c>
      <c r="H1012">
        <v>8</v>
      </c>
      <c r="I1012" s="19">
        <v>6544000</v>
      </c>
      <c r="J1012" s="15">
        <v>818000</v>
      </c>
      <c r="K1012" s="17"/>
      <c r="L1012" s="17">
        <v>8</v>
      </c>
      <c r="M1012" s="17" t="s">
        <v>151</v>
      </c>
      <c r="N1012" s="17" t="s">
        <v>157</v>
      </c>
      <c r="O1012" s="17" t="s">
        <v>130</v>
      </c>
      <c r="P1012" s="17" t="s">
        <v>986</v>
      </c>
      <c r="Q1012" s="17" t="s">
        <v>66</v>
      </c>
      <c r="R1012" s="17" t="s">
        <v>132</v>
      </c>
      <c r="S1012" s="17"/>
      <c r="T1012">
        <v>5911</v>
      </c>
      <c r="U1012" t="str">
        <f>IFERROR(VLOOKUP(B1012,Listas!$A$21:$B$36,2,FALSE),"")</f>
        <v>11</v>
      </c>
      <c r="V1012" s="17">
        <v>1</v>
      </c>
      <c r="W1012" t="s">
        <v>987</v>
      </c>
      <c r="X1012" s="17"/>
      <c r="Y1012" s="20">
        <v>44634</v>
      </c>
      <c r="Z1012" s="21">
        <v>18</v>
      </c>
      <c r="AA1012" s="14">
        <v>44652</v>
      </c>
      <c r="AB1012" s="20">
        <v>44592</v>
      </c>
      <c r="AC1012" s="21">
        <v>20</v>
      </c>
      <c r="AD1012" s="14">
        <v>44612</v>
      </c>
      <c r="AE1012" s="20">
        <v>44615</v>
      </c>
      <c r="AF1012" s="21">
        <v>20</v>
      </c>
      <c r="AG1012" s="14">
        <v>44635</v>
      </c>
      <c r="AH1012" s="20">
        <v>44645</v>
      </c>
      <c r="AI1012" s="21">
        <v>30</v>
      </c>
      <c r="AJ1012" s="14">
        <v>44675</v>
      </c>
      <c r="AK1012" s="21">
        <v>8</v>
      </c>
      <c r="AL1012" s="14">
        <v>44919</v>
      </c>
      <c r="AM1012" s="14">
        <v>44979</v>
      </c>
      <c r="AN1012" s="19"/>
      <c r="AO1012" s="19"/>
      <c r="AP1012" s="19"/>
      <c r="AQ1012" s="19"/>
      <c r="AR1012" s="19">
        <v>654400</v>
      </c>
      <c r="AS1012" s="19"/>
      <c r="AT1012" s="19"/>
      <c r="AU1012" s="19">
        <v>5889600</v>
      </c>
      <c r="AV1012" s="19"/>
      <c r="AW1012" s="19"/>
      <c r="AX1012" s="19"/>
      <c r="AY1012" s="19"/>
      <c r="AZ1012" s="15">
        <f t="shared" si="71"/>
        <v>6544000</v>
      </c>
      <c r="BA1012" s="15">
        <f t="shared" si="72"/>
        <v>6544000</v>
      </c>
      <c r="BB1012" t="str">
        <f t="shared" si="73"/>
        <v>OK</v>
      </c>
      <c r="BC1012">
        <f t="shared" si="74"/>
        <v>2</v>
      </c>
      <c r="BE1012" s="17"/>
    </row>
    <row r="1013" spans="1:57" hidden="1">
      <c r="A1013" s="17"/>
      <c r="B1013" s="17" t="s">
        <v>29</v>
      </c>
      <c r="C1013" s="17" t="s">
        <v>988</v>
      </c>
      <c r="D1013" s="17" t="s">
        <v>988</v>
      </c>
      <c r="E1013" s="17" t="s">
        <v>5</v>
      </c>
      <c r="F1013" s="17" t="s">
        <v>127</v>
      </c>
      <c r="G1013">
        <v>3882</v>
      </c>
      <c r="H1013">
        <v>21</v>
      </c>
      <c r="I1013" s="19">
        <v>12606887</v>
      </c>
      <c r="J1013" s="15">
        <v>600327.95238095243</v>
      </c>
      <c r="K1013" s="17">
        <v>21</v>
      </c>
      <c r="L1013" s="17"/>
      <c r="M1013" s="17" t="s">
        <v>128</v>
      </c>
      <c r="N1013" s="17" t="s">
        <v>129</v>
      </c>
      <c r="O1013" s="17" t="s">
        <v>237</v>
      </c>
      <c r="P1013" s="17" t="s">
        <v>989</v>
      </c>
      <c r="Q1013" s="17" t="s">
        <v>64</v>
      </c>
      <c r="R1013" s="17" t="s">
        <v>132</v>
      </c>
      <c r="S1013" s="17" t="s">
        <v>254</v>
      </c>
      <c r="T1013" t="str">
        <f t="shared" ref="T1013:T1034" si="75">CONCATENATE(G1013,S1013)</f>
        <v>388203</v>
      </c>
      <c r="U1013" t="s">
        <v>990</v>
      </c>
      <c r="V1013" s="17" t="s">
        <v>253</v>
      </c>
      <c r="W1013" t="str">
        <f t="shared" ref="W1013:W1034" si="76">CONCATENATE(U1013,"-",T1013,"-",V1013,"-22")</f>
        <v>12-388203-01-22</v>
      </c>
      <c r="X1013" s="17"/>
      <c r="Y1013" s="20"/>
      <c r="Z1013" s="21"/>
      <c r="AA1013" s="14" t="s">
        <v>134</v>
      </c>
      <c r="AB1013" s="20">
        <v>44606</v>
      </c>
      <c r="AC1013" s="21">
        <v>10</v>
      </c>
      <c r="AD1013" s="14">
        <v>44616</v>
      </c>
      <c r="AE1013" s="20">
        <v>44620</v>
      </c>
      <c r="AF1013" s="21">
        <v>8</v>
      </c>
      <c r="AG1013" s="14">
        <v>44628</v>
      </c>
      <c r="AH1013" s="20">
        <v>44641</v>
      </c>
      <c r="AI1013" s="21">
        <v>30</v>
      </c>
      <c r="AJ1013" s="14">
        <v>44671</v>
      </c>
      <c r="AK1013" s="21">
        <v>10</v>
      </c>
      <c r="AL1013" s="14">
        <v>44977</v>
      </c>
      <c r="AM1013" s="14">
        <v>45037</v>
      </c>
      <c r="AN1013" s="19"/>
      <c r="AO1013" s="19"/>
      <c r="AP1013" s="19"/>
      <c r="AQ1013" s="19">
        <v>1260688.7000000002</v>
      </c>
      <c r="AR1013" s="19"/>
      <c r="AS1013" s="19"/>
      <c r="AT1013" s="19">
        <v>11346198.300000001</v>
      </c>
      <c r="AU1013" s="19"/>
      <c r="AV1013" s="19"/>
      <c r="AW1013" s="19"/>
      <c r="AX1013" s="19"/>
      <c r="AY1013" s="19"/>
      <c r="AZ1013" s="15">
        <f t="shared" si="71"/>
        <v>12606887</v>
      </c>
      <c r="BA1013" s="15">
        <f t="shared" si="72"/>
        <v>12606887</v>
      </c>
      <c r="BB1013" t="str">
        <f t="shared" si="73"/>
        <v>OK</v>
      </c>
      <c r="BC1013">
        <f t="shared" si="74"/>
        <v>2</v>
      </c>
      <c r="BE1013" s="17"/>
    </row>
    <row r="1014" spans="1:57" hidden="1">
      <c r="A1014" s="17"/>
      <c r="B1014" s="17" t="s">
        <v>29</v>
      </c>
      <c r="C1014" s="17" t="s">
        <v>988</v>
      </c>
      <c r="D1014" s="17" t="s">
        <v>988</v>
      </c>
      <c r="E1014" s="17" t="s">
        <v>5</v>
      </c>
      <c r="F1014" s="17" t="s">
        <v>137</v>
      </c>
      <c r="G1014">
        <v>3881</v>
      </c>
      <c r="H1014">
        <v>40</v>
      </c>
      <c r="I1014" s="19">
        <v>24013080</v>
      </c>
      <c r="J1014" s="15">
        <v>600327</v>
      </c>
      <c r="K1014" s="17">
        <v>40</v>
      </c>
      <c r="L1014" s="17"/>
      <c r="M1014" s="17" t="s">
        <v>128</v>
      </c>
      <c r="N1014" s="17" t="s">
        <v>129</v>
      </c>
      <c r="O1014" s="17" t="s">
        <v>237</v>
      </c>
      <c r="P1014" s="17" t="s">
        <v>991</v>
      </c>
      <c r="Q1014" s="17" t="s">
        <v>64</v>
      </c>
      <c r="R1014" s="17" t="s">
        <v>132</v>
      </c>
      <c r="S1014" s="17" t="s">
        <v>253</v>
      </c>
      <c r="T1014" t="str">
        <f t="shared" si="75"/>
        <v>388101</v>
      </c>
      <c r="U1014" t="s">
        <v>990</v>
      </c>
      <c r="V1014" s="17" t="s">
        <v>253</v>
      </c>
      <c r="W1014" t="str">
        <f t="shared" si="76"/>
        <v>12-388101-01-22</v>
      </c>
      <c r="X1014" s="17"/>
      <c r="Y1014" s="20"/>
      <c r="Z1014" s="21"/>
      <c r="AA1014" s="14" t="s">
        <v>134</v>
      </c>
      <c r="AB1014" s="20">
        <v>44599</v>
      </c>
      <c r="AC1014" s="21">
        <v>10</v>
      </c>
      <c r="AD1014" s="14">
        <v>44609</v>
      </c>
      <c r="AE1014" s="20">
        <v>44613</v>
      </c>
      <c r="AF1014" s="21">
        <v>8</v>
      </c>
      <c r="AG1014" s="14">
        <v>44621</v>
      </c>
      <c r="AH1014" s="20">
        <v>44635</v>
      </c>
      <c r="AI1014" s="21">
        <v>30</v>
      </c>
      <c r="AJ1014" s="14">
        <v>44665</v>
      </c>
      <c r="AK1014" s="21">
        <v>10</v>
      </c>
      <c r="AL1014" s="14">
        <v>44971</v>
      </c>
      <c r="AM1014" s="14">
        <v>45031</v>
      </c>
      <c r="AN1014" s="19"/>
      <c r="AO1014" s="19"/>
      <c r="AP1014" s="19"/>
      <c r="AQ1014" s="19">
        <v>2401308</v>
      </c>
      <c r="AR1014" s="19"/>
      <c r="AS1014" s="19"/>
      <c r="AT1014" s="19">
        <v>21611772</v>
      </c>
      <c r="AU1014" s="19"/>
      <c r="AV1014" s="19"/>
      <c r="AW1014" s="19"/>
      <c r="AX1014" s="19"/>
      <c r="AY1014" s="19"/>
      <c r="AZ1014" s="15">
        <f t="shared" si="71"/>
        <v>24013080</v>
      </c>
      <c r="BA1014" s="15">
        <f t="shared" si="72"/>
        <v>24013080</v>
      </c>
      <c r="BB1014" t="str">
        <f t="shared" si="73"/>
        <v>OK</v>
      </c>
      <c r="BC1014">
        <f t="shared" si="74"/>
        <v>2</v>
      </c>
      <c r="BE1014" s="17"/>
    </row>
    <row r="1015" spans="1:57" hidden="1">
      <c r="A1015" s="17"/>
      <c r="B1015" s="17" t="s">
        <v>29</v>
      </c>
      <c r="C1015" s="17" t="s">
        <v>992</v>
      </c>
      <c r="D1015" s="17" t="s">
        <v>992</v>
      </c>
      <c r="E1015" s="17" t="s">
        <v>5</v>
      </c>
      <c r="F1015" s="17" t="s">
        <v>137</v>
      </c>
      <c r="G1015">
        <v>3881</v>
      </c>
      <c r="H1015">
        <v>40</v>
      </c>
      <c r="I1015" s="19">
        <v>24013060</v>
      </c>
      <c r="J1015" s="15">
        <v>600326.5</v>
      </c>
      <c r="K1015" s="17">
        <v>40</v>
      </c>
      <c r="L1015" s="17"/>
      <c r="M1015" s="17" t="s">
        <v>128</v>
      </c>
      <c r="N1015" s="17" t="s">
        <v>129</v>
      </c>
      <c r="O1015" s="17" t="s">
        <v>237</v>
      </c>
      <c r="P1015" s="17" t="s">
        <v>993</v>
      </c>
      <c r="Q1015" s="17" t="s">
        <v>64</v>
      </c>
      <c r="R1015" s="17" t="s">
        <v>132</v>
      </c>
      <c r="S1015" s="17" t="s">
        <v>253</v>
      </c>
      <c r="T1015" t="str">
        <f t="shared" si="75"/>
        <v>388101</v>
      </c>
      <c r="U1015" t="s">
        <v>990</v>
      </c>
      <c r="V1015" s="17" t="s">
        <v>271</v>
      </c>
      <c r="W1015" t="str">
        <f t="shared" si="76"/>
        <v>12-388101-02-22</v>
      </c>
      <c r="X1015" s="17"/>
      <c r="Y1015" s="20"/>
      <c r="Z1015" s="21"/>
      <c r="AA1015" s="14" t="s">
        <v>134</v>
      </c>
      <c r="AB1015" s="20">
        <v>44599</v>
      </c>
      <c r="AC1015" s="21">
        <v>10</v>
      </c>
      <c r="AD1015" s="14">
        <v>44609</v>
      </c>
      <c r="AE1015" s="20">
        <v>44613</v>
      </c>
      <c r="AF1015" s="21">
        <v>8</v>
      </c>
      <c r="AG1015" s="14">
        <v>44621</v>
      </c>
      <c r="AH1015" s="20">
        <v>44635</v>
      </c>
      <c r="AI1015" s="21">
        <v>30</v>
      </c>
      <c r="AJ1015" s="14">
        <v>44665</v>
      </c>
      <c r="AK1015" s="21">
        <v>10</v>
      </c>
      <c r="AL1015" s="14">
        <v>44971</v>
      </c>
      <c r="AM1015" s="14">
        <v>45031</v>
      </c>
      <c r="AN1015" s="19"/>
      <c r="AO1015" s="19"/>
      <c r="AP1015" s="19"/>
      <c r="AQ1015" s="19">
        <v>2401306</v>
      </c>
      <c r="AR1015" s="19"/>
      <c r="AS1015" s="19"/>
      <c r="AT1015" s="19">
        <v>21611754</v>
      </c>
      <c r="AU1015" s="19"/>
      <c r="AV1015" s="19"/>
      <c r="AW1015" s="19"/>
      <c r="AX1015" s="19"/>
      <c r="AY1015" s="19"/>
      <c r="AZ1015" s="15">
        <f t="shared" si="71"/>
        <v>24013060</v>
      </c>
      <c r="BA1015" s="15">
        <f t="shared" si="72"/>
        <v>24013060</v>
      </c>
      <c r="BB1015" t="str">
        <f t="shared" si="73"/>
        <v>OK</v>
      </c>
      <c r="BC1015">
        <f t="shared" si="74"/>
        <v>2</v>
      </c>
      <c r="BE1015" s="17"/>
    </row>
    <row r="1016" spans="1:57" hidden="1">
      <c r="A1016" s="17"/>
      <c r="B1016" s="17" t="s">
        <v>29</v>
      </c>
      <c r="C1016" s="17" t="s">
        <v>994</v>
      </c>
      <c r="D1016" s="17" t="s">
        <v>994</v>
      </c>
      <c r="E1016" s="17" t="s">
        <v>5</v>
      </c>
      <c r="F1016" s="17" t="s">
        <v>137</v>
      </c>
      <c r="G1016">
        <v>3881</v>
      </c>
      <c r="H1016">
        <v>20</v>
      </c>
      <c r="I1016" s="19">
        <v>12006540</v>
      </c>
      <c r="J1016" s="15">
        <v>600327</v>
      </c>
      <c r="K1016" s="17">
        <v>20</v>
      </c>
      <c r="L1016" s="17"/>
      <c r="M1016" s="17" t="s">
        <v>128</v>
      </c>
      <c r="N1016" s="17" t="s">
        <v>129</v>
      </c>
      <c r="O1016" s="17" t="s">
        <v>237</v>
      </c>
      <c r="P1016" s="17" t="s">
        <v>995</v>
      </c>
      <c r="Q1016" s="17" t="s">
        <v>64</v>
      </c>
      <c r="R1016" s="17" t="s">
        <v>132</v>
      </c>
      <c r="S1016" s="17" t="s">
        <v>253</v>
      </c>
      <c r="T1016" t="str">
        <f t="shared" si="75"/>
        <v>388101</v>
      </c>
      <c r="U1016" t="s">
        <v>990</v>
      </c>
      <c r="V1016" s="17" t="s">
        <v>254</v>
      </c>
      <c r="W1016" t="str">
        <f t="shared" si="76"/>
        <v>12-388101-03-22</v>
      </c>
      <c r="X1016" s="17"/>
      <c r="Y1016" s="20"/>
      <c r="Z1016" s="21"/>
      <c r="AA1016" s="14" t="s">
        <v>134</v>
      </c>
      <c r="AB1016" s="20">
        <v>44599</v>
      </c>
      <c r="AC1016" s="21">
        <v>10</v>
      </c>
      <c r="AD1016" s="14">
        <v>44609</v>
      </c>
      <c r="AE1016" s="20">
        <v>44613</v>
      </c>
      <c r="AF1016" s="21">
        <v>8</v>
      </c>
      <c r="AG1016" s="14">
        <v>44621</v>
      </c>
      <c r="AH1016" s="20">
        <v>44635</v>
      </c>
      <c r="AI1016" s="21">
        <v>30</v>
      </c>
      <c r="AJ1016" s="14">
        <v>44665</v>
      </c>
      <c r="AK1016" s="21">
        <v>10</v>
      </c>
      <c r="AL1016" s="14">
        <v>44971</v>
      </c>
      <c r="AM1016" s="14">
        <v>45031</v>
      </c>
      <c r="AN1016" s="19"/>
      <c r="AO1016" s="19"/>
      <c r="AP1016" s="19"/>
      <c r="AQ1016" s="19">
        <v>1200654</v>
      </c>
      <c r="AR1016" s="19"/>
      <c r="AS1016" s="19"/>
      <c r="AT1016" s="19">
        <v>10805886</v>
      </c>
      <c r="AU1016" s="19"/>
      <c r="AV1016" s="19"/>
      <c r="AW1016" s="19"/>
      <c r="AX1016" s="19"/>
      <c r="AY1016" s="19"/>
      <c r="AZ1016" s="15">
        <f t="shared" si="71"/>
        <v>12006540</v>
      </c>
      <c r="BA1016" s="15">
        <f t="shared" si="72"/>
        <v>12006540</v>
      </c>
      <c r="BB1016" t="str">
        <f t="shared" si="73"/>
        <v>OK</v>
      </c>
      <c r="BC1016">
        <f t="shared" si="74"/>
        <v>2</v>
      </c>
      <c r="BE1016" s="17"/>
    </row>
    <row r="1017" spans="1:57" hidden="1">
      <c r="A1017" s="17"/>
      <c r="B1017" s="17" t="s">
        <v>29</v>
      </c>
      <c r="C1017" s="17" t="s">
        <v>988</v>
      </c>
      <c r="D1017" s="17" t="s">
        <v>988</v>
      </c>
      <c r="E1017" s="17" t="s">
        <v>5</v>
      </c>
      <c r="F1017" s="17" t="s">
        <v>137</v>
      </c>
      <c r="G1017">
        <v>3881</v>
      </c>
      <c r="H1017">
        <v>40</v>
      </c>
      <c r="I1017" s="19">
        <v>24013080</v>
      </c>
      <c r="J1017" s="15">
        <v>600327</v>
      </c>
      <c r="K1017" s="17">
        <v>40</v>
      </c>
      <c r="L1017" s="17"/>
      <c r="M1017" s="17" t="s">
        <v>128</v>
      </c>
      <c r="N1017" s="17" t="s">
        <v>129</v>
      </c>
      <c r="O1017" s="17" t="s">
        <v>237</v>
      </c>
      <c r="P1017" s="17" t="s">
        <v>996</v>
      </c>
      <c r="Q1017" s="17" t="s">
        <v>64</v>
      </c>
      <c r="R1017" s="17" t="s">
        <v>132</v>
      </c>
      <c r="S1017" s="17" t="s">
        <v>271</v>
      </c>
      <c r="T1017" t="str">
        <f t="shared" si="75"/>
        <v>388102</v>
      </c>
      <c r="U1017" t="s">
        <v>990</v>
      </c>
      <c r="V1017" s="17" t="s">
        <v>253</v>
      </c>
      <c r="W1017" t="str">
        <f t="shared" si="76"/>
        <v>12-388102-01-22</v>
      </c>
      <c r="X1017" s="17"/>
      <c r="Y1017" s="20"/>
      <c r="Z1017" s="21"/>
      <c r="AA1017" s="14" t="s">
        <v>134</v>
      </c>
      <c r="AB1017" s="20">
        <v>44601</v>
      </c>
      <c r="AC1017" s="21">
        <v>10</v>
      </c>
      <c r="AD1017" s="14">
        <v>44611</v>
      </c>
      <c r="AE1017" s="20">
        <v>44613</v>
      </c>
      <c r="AF1017" s="21">
        <v>8</v>
      </c>
      <c r="AG1017" s="14">
        <v>44621</v>
      </c>
      <c r="AH1017" s="20">
        <v>44635</v>
      </c>
      <c r="AI1017" s="21">
        <v>30</v>
      </c>
      <c r="AJ1017" s="14">
        <v>44665</v>
      </c>
      <c r="AK1017" s="21">
        <v>10</v>
      </c>
      <c r="AL1017" s="14">
        <v>44971</v>
      </c>
      <c r="AM1017" s="14">
        <v>45031</v>
      </c>
      <c r="AN1017" s="19"/>
      <c r="AO1017" s="19"/>
      <c r="AP1017" s="19"/>
      <c r="AQ1017" s="19">
        <v>2401308</v>
      </c>
      <c r="AR1017" s="19"/>
      <c r="AS1017" s="19"/>
      <c r="AT1017" s="19">
        <v>21611772</v>
      </c>
      <c r="AU1017" s="19"/>
      <c r="AV1017" s="19"/>
      <c r="AW1017" s="19"/>
      <c r="AX1017" s="19"/>
      <c r="AY1017" s="19"/>
      <c r="AZ1017" s="15">
        <f t="shared" si="71"/>
        <v>24013080</v>
      </c>
      <c r="BA1017" s="15">
        <f t="shared" si="72"/>
        <v>24013080</v>
      </c>
      <c r="BB1017" t="str">
        <f t="shared" si="73"/>
        <v>OK</v>
      </c>
      <c r="BC1017">
        <f t="shared" si="74"/>
        <v>2</v>
      </c>
      <c r="BE1017" s="17"/>
    </row>
    <row r="1018" spans="1:57" hidden="1">
      <c r="A1018" s="17"/>
      <c r="B1018" s="17" t="s">
        <v>29</v>
      </c>
      <c r="C1018" s="17" t="s">
        <v>992</v>
      </c>
      <c r="D1018" s="17" t="s">
        <v>992</v>
      </c>
      <c r="E1018" s="17" t="s">
        <v>140</v>
      </c>
      <c r="F1018" s="17" t="s">
        <v>141</v>
      </c>
      <c r="G1018">
        <v>3701</v>
      </c>
      <c r="H1018">
        <v>2</v>
      </c>
      <c r="I1018" s="19">
        <v>4176000</v>
      </c>
      <c r="J1018" s="15">
        <v>2088000</v>
      </c>
      <c r="K1018" s="17">
        <v>2</v>
      </c>
      <c r="L1018" s="17"/>
      <c r="M1018" s="17" t="s">
        <v>128</v>
      </c>
      <c r="N1018" s="17" t="s">
        <v>142</v>
      </c>
      <c r="O1018" s="17" t="s">
        <v>130</v>
      </c>
      <c r="P1018" s="17" t="s">
        <v>997</v>
      </c>
      <c r="Q1018" s="17" t="s">
        <v>63</v>
      </c>
      <c r="R1018" s="17" t="s">
        <v>132</v>
      </c>
      <c r="S1018" s="17" t="s">
        <v>253</v>
      </c>
      <c r="T1018" t="str">
        <f t="shared" si="75"/>
        <v>370101</v>
      </c>
      <c r="U1018" t="s">
        <v>990</v>
      </c>
      <c r="V1018" s="17" t="s">
        <v>253</v>
      </c>
      <c r="W1018" t="str">
        <f t="shared" si="76"/>
        <v>12-370101-01-22</v>
      </c>
      <c r="X1018" s="17"/>
      <c r="Y1018" s="20"/>
      <c r="Z1018" s="21"/>
      <c r="AA1018" s="14" t="s">
        <v>134</v>
      </c>
      <c r="AB1018" s="20">
        <v>44634</v>
      </c>
      <c r="AC1018" s="21">
        <v>10</v>
      </c>
      <c r="AD1018" s="14">
        <v>44644</v>
      </c>
      <c r="AE1018" s="20">
        <v>44648</v>
      </c>
      <c r="AF1018" s="21">
        <v>8</v>
      </c>
      <c r="AG1018" s="14">
        <v>44656</v>
      </c>
      <c r="AH1018" s="20">
        <v>44669</v>
      </c>
      <c r="AI1018" s="21">
        <v>30</v>
      </c>
      <c r="AJ1018" s="14">
        <v>44699</v>
      </c>
      <c r="AK1018" s="21">
        <v>6</v>
      </c>
      <c r="AL1018" s="14">
        <v>44883</v>
      </c>
      <c r="AM1018" s="14">
        <v>44943</v>
      </c>
      <c r="AN1018" s="19"/>
      <c r="AO1018" s="19"/>
      <c r="AP1018" s="19"/>
      <c r="AQ1018" s="19"/>
      <c r="AR1018" s="19">
        <v>4176000</v>
      </c>
      <c r="AS1018" s="19"/>
      <c r="AT1018" s="19"/>
      <c r="AU1018" s="19"/>
      <c r="AV1018" s="19"/>
      <c r="AW1018" s="19"/>
      <c r="AX1018" s="19"/>
      <c r="AY1018" s="19"/>
      <c r="AZ1018" s="15">
        <f t="shared" si="71"/>
        <v>4176000</v>
      </c>
      <c r="BA1018" s="15">
        <f t="shared" si="72"/>
        <v>4176000</v>
      </c>
      <c r="BB1018" t="str">
        <f t="shared" si="73"/>
        <v>OK</v>
      </c>
      <c r="BC1018">
        <f t="shared" si="74"/>
        <v>1</v>
      </c>
      <c r="BE1018" s="17"/>
    </row>
    <row r="1019" spans="1:57" hidden="1">
      <c r="A1019" s="17"/>
      <c r="B1019" s="17" t="s">
        <v>29</v>
      </c>
      <c r="C1019" s="17" t="s">
        <v>988</v>
      </c>
      <c r="D1019" s="17" t="s">
        <v>998</v>
      </c>
      <c r="E1019" s="17" t="s">
        <v>6</v>
      </c>
      <c r="F1019" s="17" t="s">
        <v>150</v>
      </c>
      <c r="G1019">
        <v>7233</v>
      </c>
      <c r="H1019">
        <v>1</v>
      </c>
      <c r="I1019" s="19">
        <v>35700000</v>
      </c>
      <c r="J1019" s="15">
        <v>35700000</v>
      </c>
      <c r="K1019" s="17">
        <v>1</v>
      </c>
      <c r="L1019" s="17"/>
      <c r="M1019" s="17" t="s">
        <v>151</v>
      </c>
      <c r="N1019" s="17" t="s">
        <v>152</v>
      </c>
      <c r="O1019" s="17" t="s">
        <v>130</v>
      </c>
      <c r="P1019" s="17" t="s">
        <v>999</v>
      </c>
      <c r="Q1019" s="17" t="s">
        <v>64</v>
      </c>
      <c r="R1019" s="17" t="s">
        <v>132</v>
      </c>
      <c r="S1019" s="17" t="s">
        <v>253</v>
      </c>
      <c r="T1019" t="str">
        <f t="shared" si="75"/>
        <v>723301</v>
      </c>
      <c r="U1019" t="s">
        <v>990</v>
      </c>
      <c r="V1019" s="17" t="s">
        <v>253</v>
      </c>
      <c r="W1019" t="str">
        <f t="shared" si="76"/>
        <v>12-723301-01-22</v>
      </c>
      <c r="X1019" s="17"/>
      <c r="Y1019" s="20"/>
      <c r="Z1019" s="21"/>
      <c r="AA1019" s="14" t="s">
        <v>134</v>
      </c>
      <c r="AB1019" s="20">
        <v>44585</v>
      </c>
      <c r="AC1019" s="21">
        <v>10</v>
      </c>
      <c r="AD1019" s="14">
        <v>44595</v>
      </c>
      <c r="AE1019" s="20">
        <v>44599</v>
      </c>
      <c r="AF1019" s="21">
        <v>8</v>
      </c>
      <c r="AG1019" s="14">
        <v>44607</v>
      </c>
      <c r="AH1019" s="20">
        <v>44606</v>
      </c>
      <c r="AI1019" s="21">
        <v>30</v>
      </c>
      <c r="AJ1019" s="14">
        <v>44636</v>
      </c>
      <c r="AK1019" s="21">
        <v>11</v>
      </c>
      <c r="AL1019" s="14">
        <v>44973</v>
      </c>
      <c r="AM1019" s="14">
        <v>45033</v>
      </c>
      <c r="AN1019" s="19"/>
      <c r="AO1019" s="19"/>
      <c r="AP1019" s="19">
        <v>3570000</v>
      </c>
      <c r="AQ1019" s="19"/>
      <c r="AR1019" s="19"/>
      <c r="AS1019" s="19">
        <v>32130000</v>
      </c>
      <c r="AT1019" s="19"/>
      <c r="AU1019" s="19"/>
      <c r="AV1019" s="19"/>
      <c r="AW1019" s="19"/>
      <c r="AX1019" s="19"/>
      <c r="AY1019" s="19"/>
      <c r="AZ1019" s="15">
        <f t="shared" si="71"/>
        <v>35700000</v>
      </c>
      <c r="BA1019" s="15">
        <f t="shared" si="72"/>
        <v>35700000</v>
      </c>
      <c r="BB1019" t="str">
        <f t="shared" si="73"/>
        <v>OK</v>
      </c>
      <c r="BC1019">
        <f t="shared" si="74"/>
        <v>2</v>
      </c>
      <c r="BE1019" s="17"/>
    </row>
    <row r="1020" spans="1:57" hidden="1">
      <c r="A1020" s="17"/>
      <c r="B1020" s="17" t="s">
        <v>29</v>
      </c>
      <c r="C1020" s="17" t="s">
        <v>988</v>
      </c>
      <c r="D1020" s="17" t="s">
        <v>988</v>
      </c>
      <c r="E1020" s="17" t="s">
        <v>8</v>
      </c>
      <c r="F1020" s="17" t="s">
        <v>156</v>
      </c>
      <c r="G1020">
        <v>4883</v>
      </c>
      <c r="H1020">
        <v>45</v>
      </c>
      <c r="I1020" s="19">
        <v>45000000</v>
      </c>
      <c r="J1020" s="15">
        <v>1000000</v>
      </c>
      <c r="K1020" s="17">
        <v>45</v>
      </c>
      <c r="L1020" s="17"/>
      <c r="M1020" s="17" t="s">
        <v>128</v>
      </c>
      <c r="N1020" s="17" t="s">
        <v>157</v>
      </c>
      <c r="O1020" s="17" t="s">
        <v>130</v>
      </c>
      <c r="P1020" s="17" t="s">
        <v>1000</v>
      </c>
      <c r="Q1020" s="17" t="s">
        <v>66</v>
      </c>
      <c r="R1020" s="17" t="s">
        <v>132</v>
      </c>
      <c r="S1020" s="17" t="s">
        <v>253</v>
      </c>
      <c r="T1020" t="str">
        <f t="shared" si="75"/>
        <v>488301</v>
      </c>
      <c r="U1020" t="s">
        <v>990</v>
      </c>
      <c r="V1020" s="17" t="s">
        <v>253</v>
      </c>
      <c r="W1020" t="str">
        <f t="shared" si="76"/>
        <v>12-488301-01-22</v>
      </c>
      <c r="X1020" s="17"/>
      <c r="Y1020" s="20">
        <v>44634</v>
      </c>
      <c r="Z1020" s="21">
        <v>21</v>
      </c>
      <c r="AA1020" s="14">
        <v>44655</v>
      </c>
      <c r="AB1020" s="20">
        <v>44609</v>
      </c>
      <c r="AC1020" s="21">
        <v>10</v>
      </c>
      <c r="AD1020" s="14">
        <v>44619</v>
      </c>
      <c r="AE1020" s="20">
        <v>44621</v>
      </c>
      <c r="AF1020" s="21">
        <v>8</v>
      </c>
      <c r="AG1020" s="14">
        <v>44629</v>
      </c>
      <c r="AH1020" s="20">
        <v>44641</v>
      </c>
      <c r="AI1020" s="21">
        <v>30</v>
      </c>
      <c r="AJ1020" s="14">
        <v>44671</v>
      </c>
      <c r="AK1020" s="21">
        <v>9</v>
      </c>
      <c r="AL1020" s="14">
        <v>44946</v>
      </c>
      <c r="AM1020" s="14">
        <v>45006</v>
      </c>
      <c r="AN1020" s="19"/>
      <c r="AO1020" s="19"/>
      <c r="AP1020" s="19"/>
      <c r="AQ1020" s="19">
        <v>4500000</v>
      </c>
      <c r="AR1020" s="19"/>
      <c r="AS1020" s="19"/>
      <c r="AT1020" s="19">
        <v>40500000</v>
      </c>
      <c r="AU1020" s="19"/>
      <c r="AV1020" s="19"/>
      <c r="AW1020" s="19"/>
      <c r="AX1020" s="19"/>
      <c r="AY1020" s="19"/>
      <c r="AZ1020" s="15">
        <f t="shared" si="71"/>
        <v>45000000</v>
      </c>
      <c r="BA1020" s="15">
        <f t="shared" si="72"/>
        <v>45000000</v>
      </c>
      <c r="BB1020" t="str">
        <f t="shared" si="73"/>
        <v>OK</v>
      </c>
      <c r="BC1020">
        <f t="shared" si="74"/>
        <v>2</v>
      </c>
      <c r="BE1020" s="17"/>
    </row>
    <row r="1021" spans="1:57" hidden="1">
      <c r="A1021" s="17"/>
      <c r="B1021" s="17" t="s">
        <v>29</v>
      </c>
      <c r="C1021" s="17" t="s">
        <v>992</v>
      </c>
      <c r="D1021" s="17" t="s">
        <v>992</v>
      </c>
      <c r="E1021" s="17" t="s">
        <v>8</v>
      </c>
      <c r="F1021" s="17" t="s">
        <v>156</v>
      </c>
      <c r="G1021">
        <v>4883</v>
      </c>
      <c r="H1021">
        <v>32</v>
      </c>
      <c r="I1021" s="19">
        <v>32000000</v>
      </c>
      <c r="J1021" s="15">
        <v>1000000</v>
      </c>
      <c r="K1021" s="17">
        <v>32</v>
      </c>
      <c r="L1021" s="17"/>
      <c r="M1021" s="17" t="s">
        <v>151</v>
      </c>
      <c r="N1021" s="17" t="s">
        <v>157</v>
      </c>
      <c r="O1021" s="17" t="s">
        <v>130</v>
      </c>
      <c r="P1021" s="17" t="s">
        <v>1001</v>
      </c>
      <c r="Q1021" s="17" t="s">
        <v>66</v>
      </c>
      <c r="R1021" s="17" t="s">
        <v>132</v>
      </c>
      <c r="S1021" s="17" t="s">
        <v>271</v>
      </c>
      <c r="T1021" t="str">
        <f t="shared" si="75"/>
        <v>488302</v>
      </c>
      <c r="U1021" t="s">
        <v>990</v>
      </c>
      <c r="V1021" s="17" t="s">
        <v>253</v>
      </c>
      <c r="W1021" t="str">
        <f t="shared" si="76"/>
        <v>12-488302-01-22</v>
      </c>
      <c r="X1021" s="17"/>
      <c r="Y1021" s="20">
        <v>44634</v>
      </c>
      <c r="Z1021" s="21">
        <v>21</v>
      </c>
      <c r="AA1021" s="14">
        <v>44655</v>
      </c>
      <c r="AB1021" s="20">
        <v>44609</v>
      </c>
      <c r="AC1021" s="21">
        <v>10</v>
      </c>
      <c r="AD1021" s="14">
        <v>44619</v>
      </c>
      <c r="AE1021" s="20">
        <v>44621</v>
      </c>
      <c r="AF1021" s="21">
        <v>8</v>
      </c>
      <c r="AG1021" s="14">
        <v>44629</v>
      </c>
      <c r="AH1021" s="20">
        <v>44636</v>
      </c>
      <c r="AI1021" s="21">
        <v>30</v>
      </c>
      <c r="AJ1021" s="14">
        <v>44666</v>
      </c>
      <c r="AK1021" s="21">
        <v>9</v>
      </c>
      <c r="AL1021" s="14">
        <v>44941</v>
      </c>
      <c r="AM1021" s="14">
        <v>45001</v>
      </c>
      <c r="AN1021" s="19"/>
      <c r="AO1021" s="19"/>
      <c r="AP1021" s="19"/>
      <c r="AQ1021" s="19">
        <v>3200000</v>
      </c>
      <c r="AR1021" s="19"/>
      <c r="AS1021" s="19"/>
      <c r="AT1021" s="19">
        <v>28800000</v>
      </c>
      <c r="AU1021" s="19"/>
      <c r="AV1021" s="19"/>
      <c r="AW1021" s="19"/>
      <c r="AX1021" s="19"/>
      <c r="AY1021" s="19"/>
      <c r="AZ1021" s="15">
        <f t="shared" si="71"/>
        <v>32000000</v>
      </c>
      <c r="BA1021" s="15">
        <f t="shared" si="72"/>
        <v>32000000</v>
      </c>
      <c r="BB1021" t="str">
        <f t="shared" si="73"/>
        <v>OK</v>
      </c>
      <c r="BC1021">
        <f t="shared" si="74"/>
        <v>2</v>
      </c>
      <c r="BE1021" s="17"/>
    </row>
    <row r="1022" spans="1:57" hidden="1">
      <c r="A1022" s="17"/>
      <c r="B1022" s="17" t="s">
        <v>29</v>
      </c>
      <c r="C1022" s="17" t="s">
        <v>994</v>
      </c>
      <c r="D1022" s="17" t="s">
        <v>1002</v>
      </c>
      <c r="E1022" s="17" t="s">
        <v>8</v>
      </c>
      <c r="F1022" s="17" t="s">
        <v>156</v>
      </c>
      <c r="G1022">
        <v>4883</v>
      </c>
      <c r="H1022">
        <v>15</v>
      </c>
      <c r="I1022" s="19">
        <v>15000000</v>
      </c>
      <c r="J1022" s="15">
        <v>1000000</v>
      </c>
      <c r="K1022" s="17">
        <v>15</v>
      </c>
      <c r="L1022" s="17"/>
      <c r="M1022" s="17" t="s">
        <v>151</v>
      </c>
      <c r="N1022" s="17" t="s">
        <v>157</v>
      </c>
      <c r="O1022" s="17" t="s">
        <v>130</v>
      </c>
      <c r="P1022" s="17" t="s">
        <v>1003</v>
      </c>
      <c r="Q1022" s="17" t="s">
        <v>66</v>
      </c>
      <c r="R1022" s="17" t="s">
        <v>132</v>
      </c>
      <c r="S1022" s="17" t="s">
        <v>254</v>
      </c>
      <c r="T1022" t="str">
        <f t="shared" si="75"/>
        <v>488303</v>
      </c>
      <c r="U1022" t="s">
        <v>990</v>
      </c>
      <c r="V1022" s="17" t="s">
        <v>253</v>
      </c>
      <c r="W1022" t="str">
        <f t="shared" si="76"/>
        <v>12-488303-01-22</v>
      </c>
      <c r="X1022" s="17"/>
      <c r="Y1022" s="20">
        <v>44634</v>
      </c>
      <c r="Z1022" s="21">
        <v>21</v>
      </c>
      <c r="AA1022" s="14">
        <v>44655</v>
      </c>
      <c r="AB1022" s="20">
        <v>44613</v>
      </c>
      <c r="AC1022" s="21">
        <v>10</v>
      </c>
      <c r="AD1022" s="14">
        <v>44623</v>
      </c>
      <c r="AE1022" s="20">
        <v>44627</v>
      </c>
      <c r="AF1022" s="21">
        <v>8</v>
      </c>
      <c r="AG1022" s="14">
        <v>44635</v>
      </c>
      <c r="AH1022" s="20">
        <v>44643</v>
      </c>
      <c r="AI1022" s="21">
        <v>30</v>
      </c>
      <c r="AJ1022" s="14">
        <v>44673</v>
      </c>
      <c r="AK1022" s="21">
        <v>9</v>
      </c>
      <c r="AL1022" s="14">
        <v>44948</v>
      </c>
      <c r="AM1022" s="14">
        <v>45008</v>
      </c>
      <c r="AN1022" s="19"/>
      <c r="AO1022" s="19"/>
      <c r="AP1022" s="19"/>
      <c r="AQ1022" s="19">
        <v>1500000</v>
      </c>
      <c r="AR1022" s="19"/>
      <c r="AS1022" s="19"/>
      <c r="AT1022" s="19">
        <v>13500000</v>
      </c>
      <c r="AU1022" s="19"/>
      <c r="AV1022" s="19"/>
      <c r="AW1022" s="19"/>
      <c r="AX1022" s="19"/>
      <c r="AY1022" s="19"/>
      <c r="AZ1022" s="15">
        <f t="shared" si="71"/>
        <v>15000000</v>
      </c>
      <c r="BA1022" s="15">
        <f t="shared" si="72"/>
        <v>15000000</v>
      </c>
      <c r="BB1022" t="str">
        <f t="shared" si="73"/>
        <v>OK</v>
      </c>
      <c r="BC1022">
        <f t="shared" si="74"/>
        <v>2</v>
      </c>
      <c r="BE1022" s="17"/>
    </row>
    <row r="1023" spans="1:57" hidden="1">
      <c r="A1023" s="17"/>
      <c r="B1023" s="17" t="s">
        <v>29</v>
      </c>
      <c r="C1023" s="17" t="s">
        <v>1004</v>
      </c>
      <c r="D1023" s="17" t="s">
        <v>1002</v>
      </c>
      <c r="E1023" s="17" t="s">
        <v>8</v>
      </c>
      <c r="F1023" s="17" t="s">
        <v>156</v>
      </c>
      <c r="G1023">
        <v>4883</v>
      </c>
      <c r="H1023">
        <v>10</v>
      </c>
      <c r="I1023" s="19">
        <v>10000000</v>
      </c>
      <c r="J1023" s="15">
        <v>1000000</v>
      </c>
      <c r="K1023" s="17">
        <v>10</v>
      </c>
      <c r="L1023" s="17"/>
      <c r="M1023" s="17" t="s">
        <v>151</v>
      </c>
      <c r="N1023" s="17" t="s">
        <v>157</v>
      </c>
      <c r="O1023" s="17" t="s">
        <v>130</v>
      </c>
      <c r="P1023" s="17" t="s">
        <v>1003</v>
      </c>
      <c r="Q1023" s="17" t="s">
        <v>66</v>
      </c>
      <c r="R1023" s="17" t="s">
        <v>132</v>
      </c>
      <c r="S1023" s="17" t="s">
        <v>254</v>
      </c>
      <c r="T1023" t="str">
        <f t="shared" si="75"/>
        <v>488303</v>
      </c>
      <c r="U1023" t="s">
        <v>990</v>
      </c>
      <c r="V1023" s="17" t="s">
        <v>253</v>
      </c>
      <c r="W1023" t="str">
        <f t="shared" si="76"/>
        <v>12-488303-01-22</v>
      </c>
      <c r="X1023" s="17"/>
      <c r="Y1023" s="20">
        <v>44634</v>
      </c>
      <c r="Z1023" s="21">
        <v>21</v>
      </c>
      <c r="AA1023" s="14">
        <v>44655</v>
      </c>
      <c r="AB1023" s="20">
        <v>44613</v>
      </c>
      <c r="AC1023" s="21">
        <v>10</v>
      </c>
      <c r="AD1023" s="14">
        <v>44623</v>
      </c>
      <c r="AE1023" s="20">
        <v>44627</v>
      </c>
      <c r="AF1023" s="21">
        <v>8</v>
      </c>
      <c r="AG1023" s="14">
        <v>44635</v>
      </c>
      <c r="AH1023" s="20">
        <v>44643</v>
      </c>
      <c r="AI1023" s="21">
        <v>30</v>
      </c>
      <c r="AJ1023" s="14">
        <v>44673</v>
      </c>
      <c r="AK1023" s="21">
        <v>9</v>
      </c>
      <c r="AL1023" s="14">
        <v>44948</v>
      </c>
      <c r="AM1023" s="14">
        <v>45008</v>
      </c>
      <c r="AN1023" s="19"/>
      <c r="AO1023" s="19"/>
      <c r="AP1023" s="19"/>
      <c r="AQ1023" s="19">
        <v>1000000</v>
      </c>
      <c r="AR1023" s="19"/>
      <c r="AS1023" s="19"/>
      <c r="AT1023" s="19">
        <v>9000000</v>
      </c>
      <c r="AU1023" s="19"/>
      <c r="AV1023" s="19"/>
      <c r="AW1023" s="19"/>
      <c r="AX1023" s="19"/>
      <c r="AY1023" s="19"/>
      <c r="AZ1023" s="15">
        <f t="shared" si="71"/>
        <v>10000000</v>
      </c>
      <c r="BA1023" s="15">
        <f t="shared" si="72"/>
        <v>10000000</v>
      </c>
      <c r="BB1023" t="str">
        <f t="shared" si="73"/>
        <v>OK</v>
      </c>
      <c r="BC1023">
        <f t="shared" si="74"/>
        <v>2</v>
      </c>
      <c r="BE1023" s="17"/>
    </row>
    <row r="1024" spans="1:57" hidden="1">
      <c r="A1024" s="17"/>
      <c r="B1024" s="17" t="s">
        <v>29</v>
      </c>
      <c r="C1024" s="17" t="s">
        <v>988</v>
      </c>
      <c r="D1024" s="17" t="s">
        <v>988</v>
      </c>
      <c r="E1024" s="17" t="s">
        <v>8</v>
      </c>
      <c r="F1024" s="17" t="s">
        <v>156</v>
      </c>
      <c r="G1024">
        <v>4883</v>
      </c>
      <c r="H1024">
        <v>30</v>
      </c>
      <c r="I1024" s="19">
        <v>30000000</v>
      </c>
      <c r="J1024" s="15">
        <v>1000000</v>
      </c>
      <c r="K1024" s="17">
        <v>30</v>
      </c>
      <c r="L1024" s="17"/>
      <c r="M1024" s="17" t="s">
        <v>128</v>
      </c>
      <c r="N1024" s="17" t="s">
        <v>157</v>
      </c>
      <c r="O1024" s="17" t="s">
        <v>130</v>
      </c>
      <c r="P1024" s="17" t="s">
        <v>1005</v>
      </c>
      <c r="Q1024" s="17" t="s">
        <v>66</v>
      </c>
      <c r="R1024" s="17" t="s">
        <v>132</v>
      </c>
      <c r="S1024" s="17" t="s">
        <v>1006</v>
      </c>
      <c r="T1024" t="str">
        <f t="shared" si="75"/>
        <v>488304</v>
      </c>
      <c r="U1024" t="s">
        <v>990</v>
      </c>
      <c r="V1024" s="17" t="s">
        <v>253</v>
      </c>
      <c r="W1024" t="str">
        <f t="shared" si="76"/>
        <v>12-488304-01-22</v>
      </c>
      <c r="X1024" s="17"/>
      <c r="Y1024" s="20">
        <v>44634</v>
      </c>
      <c r="Z1024" s="21">
        <v>21</v>
      </c>
      <c r="AA1024" s="14">
        <v>44655</v>
      </c>
      <c r="AB1024" s="20">
        <v>44615</v>
      </c>
      <c r="AC1024" s="21">
        <v>10</v>
      </c>
      <c r="AD1024" s="14">
        <v>44625</v>
      </c>
      <c r="AE1024" s="20">
        <v>44628</v>
      </c>
      <c r="AF1024" s="21">
        <v>8</v>
      </c>
      <c r="AG1024" s="14">
        <v>44636</v>
      </c>
      <c r="AH1024" s="20">
        <v>44648</v>
      </c>
      <c r="AI1024" s="21">
        <v>30</v>
      </c>
      <c r="AJ1024" s="14">
        <v>44678</v>
      </c>
      <c r="AK1024" s="21">
        <v>9</v>
      </c>
      <c r="AL1024" s="14">
        <v>44953</v>
      </c>
      <c r="AM1024" s="14">
        <v>45013</v>
      </c>
      <c r="AN1024" s="19"/>
      <c r="AO1024" s="19"/>
      <c r="AP1024" s="19"/>
      <c r="AQ1024" s="19">
        <v>3000000</v>
      </c>
      <c r="AR1024" s="19"/>
      <c r="AS1024" s="19"/>
      <c r="AT1024" s="19">
        <v>27000000</v>
      </c>
      <c r="AU1024" s="19"/>
      <c r="AV1024" s="19"/>
      <c r="AW1024" s="19"/>
      <c r="AX1024" s="19"/>
      <c r="AY1024" s="19"/>
      <c r="AZ1024" s="15">
        <f t="shared" si="71"/>
        <v>30000000</v>
      </c>
      <c r="BA1024" s="15">
        <f t="shared" si="72"/>
        <v>30000000</v>
      </c>
      <c r="BB1024" t="str">
        <f t="shared" si="73"/>
        <v>OK</v>
      </c>
      <c r="BC1024">
        <f t="shared" si="74"/>
        <v>2</v>
      </c>
      <c r="BE1024" s="17"/>
    </row>
    <row r="1025" spans="1:57" hidden="1">
      <c r="A1025" s="17"/>
      <c r="B1025" s="17" t="s">
        <v>29</v>
      </c>
      <c r="C1025" s="17" t="s">
        <v>988</v>
      </c>
      <c r="D1025" s="17" t="s">
        <v>988</v>
      </c>
      <c r="E1025" s="17" t="s">
        <v>8</v>
      </c>
      <c r="F1025" s="17" t="s">
        <v>160</v>
      </c>
      <c r="G1025">
        <v>4881</v>
      </c>
      <c r="H1025">
        <v>50</v>
      </c>
      <c r="I1025" s="19">
        <v>50000000</v>
      </c>
      <c r="J1025" s="15">
        <v>1000000</v>
      </c>
      <c r="K1025" s="17">
        <v>50</v>
      </c>
      <c r="L1025" s="17"/>
      <c r="M1025" s="17" t="s">
        <v>128</v>
      </c>
      <c r="N1025" s="17" t="s">
        <v>157</v>
      </c>
      <c r="O1025" s="17" t="s">
        <v>130</v>
      </c>
      <c r="P1025" s="17" t="s">
        <v>1007</v>
      </c>
      <c r="Q1025" s="17" t="s">
        <v>66</v>
      </c>
      <c r="R1025" s="17" t="s">
        <v>132</v>
      </c>
      <c r="S1025" s="17" t="s">
        <v>253</v>
      </c>
      <c r="T1025" t="str">
        <f t="shared" si="75"/>
        <v>488101</v>
      </c>
      <c r="U1025" t="s">
        <v>990</v>
      </c>
      <c r="V1025" s="17" t="s">
        <v>253</v>
      </c>
      <c r="W1025" t="str">
        <f t="shared" si="76"/>
        <v>12-488101-01-22</v>
      </c>
      <c r="X1025" s="17"/>
      <c r="Y1025" s="20">
        <v>44634</v>
      </c>
      <c r="Z1025" s="21">
        <v>21</v>
      </c>
      <c r="AA1025" s="14">
        <v>44655</v>
      </c>
      <c r="AB1025" s="20">
        <v>44594</v>
      </c>
      <c r="AC1025" s="21">
        <v>10</v>
      </c>
      <c r="AD1025" s="14">
        <v>44604</v>
      </c>
      <c r="AE1025" s="20">
        <v>44607</v>
      </c>
      <c r="AF1025" s="21">
        <v>8</v>
      </c>
      <c r="AG1025" s="14">
        <v>44615</v>
      </c>
      <c r="AH1025" s="20">
        <v>44627</v>
      </c>
      <c r="AI1025" s="21">
        <v>30</v>
      </c>
      <c r="AJ1025" s="14">
        <v>44657</v>
      </c>
      <c r="AK1025" s="21">
        <v>9</v>
      </c>
      <c r="AL1025" s="14">
        <v>44932</v>
      </c>
      <c r="AM1025" s="14">
        <v>44992</v>
      </c>
      <c r="AN1025" s="19"/>
      <c r="AO1025" s="19"/>
      <c r="AP1025" s="19"/>
      <c r="AQ1025" s="19">
        <v>5000000</v>
      </c>
      <c r="AR1025" s="19"/>
      <c r="AS1025" s="19"/>
      <c r="AT1025" s="19">
        <v>45000000</v>
      </c>
      <c r="AU1025" s="19"/>
      <c r="AV1025" s="19"/>
      <c r="AW1025" s="19"/>
      <c r="AX1025" s="19"/>
      <c r="AY1025" s="19"/>
      <c r="AZ1025" s="15">
        <f t="shared" si="71"/>
        <v>50000000</v>
      </c>
      <c r="BA1025" s="15">
        <f t="shared" si="72"/>
        <v>50000000</v>
      </c>
      <c r="BB1025" t="str">
        <f t="shared" si="73"/>
        <v>OK</v>
      </c>
      <c r="BC1025">
        <f t="shared" si="74"/>
        <v>2</v>
      </c>
      <c r="BE1025" s="17"/>
    </row>
    <row r="1026" spans="1:57" hidden="1">
      <c r="A1026" s="17"/>
      <c r="B1026" s="17" t="s">
        <v>29</v>
      </c>
      <c r="C1026" s="17" t="s">
        <v>992</v>
      </c>
      <c r="D1026" s="17" t="s">
        <v>992</v>
      </c>
      <c r="E1026" s="17" t="s">
        <v>8</v>
      </c>
      <c r="F1026" s="17" t="s">
        <v>160</v>
      </c>
      <c r="G1026">
        <v>4881</v>
      </c>
      <c r="H1026">
        <v>35</v>
      </c>
      <c r="I1026" s="19">
        <v>35000000</v>
      </c>
      <c r="J1026" s="15">
        <v>1000000</v>
      </c>
      <c r="K1026" s="17">
        <v>35</v>
      </c>
      <c r="L1026" s="17"/>
      <c r="M1026" s="17" t="s">
        <v>128</v>
      </c>
      <c r="N1026" s="17" t="s">
        <v>157</v>
      </c>
      <c r="O1026" s="17" t="s">
        <v>130</v>
      </c>
      <c r="P1026" s="17" t="s">
        <v>1008</v>
      </c>
      <c r="Q1026" s="17" t="s">
        <v>66</v>
      </c>
      <c r="R1026" s="17" t="s">
        <v>132</v>
      </c>
      <c r="S1026" s="17" t="s">
        <v>253</v>
      </c>
      <c r="T1026" t="str">
        <f t="shared" si="75"/>
        <v>488101</v>
      </c>
      <c r="U1026" t="s">
        <v>990</v>
      </c>
      <c r="V1026" s="17" t="s">
        <v>271</v>
      </c>
      <c r="W1026" t="str">
        <f t="shared" si="76"/>
        <v>12-488101-02-22</v>
      </c>
      <c r="X1026" s="17"/>
      <c r="Y1026" s="20">
        <v>44634</v>
      </c>
      <c r="Z1026" s="21">
        <v>21</v>
      </c>
      <c r="AA1026" s="14">
        <v>44655</v>
      </c>
      <c r="AB1026" s="20">
        <v>44594</v>
      </c>
      <c r="AC1026" s="21">
        <v>10</v>
      </c>
      <c r="AD1026" s="14">
        <v>44604</v>
      </c>
      <c r="AE1026" s="20">
        <v>44607</v>
      </c>
      <c r="AF1026" s="21">
        <v>8</v>
      </c>
      <c r="AG1026" s="14">
        <v>44615</v>
      </c>
      <c r="AH1026" s="20">
        <v>44627</v>
      </c>
      <c r="AI1026" s="21">
        <v>30</v>
      </c>
      <c r="AJ1026" s="14">
        <v>44657</v>
      </c>
      <c r="AK1026" s="21">
        <v>9</v>
      </c>
      <c r="AL1026" s="14">
        <v>44932</v>
      </c>
      <c r="AM1026" s="14">
        <v>44992</v>
      </c>
      <c r="AN1026" s="19"/>
      <c r="AO1026" s="19"/>
      <c r="AP1026" s="19"/>
      <c r="AQ1026" s="19">
        <v>3500000</v>
      </c>
      <c r="AR1026" s="19"/>
      <c r="AS1026" s="19"/>
      <c r="AT1026" s="19">
        <v>31500000</v>
      </c>
      <c r="AU1026" s="19"/>
      <c r="AV1026" s="19"/>
      <c r="AW1026" s="19"/>
      <c r="AX1026" s="19"/>
      <c r="AY1026" s="19"/>
      <c r="AZ1026" s="15">
        <f t="shared" ref="AZ1026:AZ1089" si="77">IF((SUM(AN1026:AY1026)=0),"---",(SUM(AN1026:AY1026)))</f>
        <v>35000000</v>
      </c>
      <c r="BA1026" s="15">
        <f t="shared" ref="BA1026:BA1089" si="78">I1026</f>
        <v>35000000</v>
      </c>
      <c r="BB1026" t="str">
        <f t="shared" ref="BB1026:BB1089" si="79">IF(OR(BA1026="---",AZ1026="---"),"---",IF(BA1026-AZ1026=0,"OK","REVISAR"))</f>
        <v>OK</v>
      </c>
      <c r="BC1026">
        <f t="shared" ref="BC1026:BC1089" si="80">COUNT(AN1026:AY1026)</f>
        <v>2</v>
      </c>
      <c r="BE1026" s="17"/>
    </row>
    <row r="1027" spans="1:57" hidden="1">
      <c r="A1027" s="17"/>
      <c r="B1027" s="17" t="s">
        <v>29</v>
      </c>
      <c r="C1027" s="17" t="s">
        <v>994</v>
      </c>
      <c r="D1027" s="17" t="s">
        <v>994</v>
      </c>
      <c r="E1027" s="17" t="s">
        <v>8</v>
      </c>
      <c r="F1027" s="17" t="s">
        <v>160</v>
      </c>
      <c r="G1027">
        <v>4881</v>
      </c>
      <c r="H1027">
        <v>25</v>
      </c>
      <c r="I1027" s="19">
        <v>25000000</v>
      </c>
      <c r="J1027" s="15">
        <v>1000000</v>
      </c>
      <c r="K1027" s="17">
        <v>25</v>
      </c>
      <c r="L1027" s="17"/>
      <c r="M1027" s="17" t="s">
        <v>151</v>
      </c>
      <c r="N1027" s="17" t="s">
        <v>157</v>
      </c>
      <c r="O1027" s="17" t="s">
        <v>130</v>
      </c>
      <c r="P1027" s="17" t="s">
        <v>1008</v>
      </c>
      <c r="Q1027" s="17" t="s">
        <v>66</v>
      </c>
      <c r="R1027" s="17" t="s">
        <v>132</v>
      </c>
      <c r="S1027" s="17" t="s">
        <v>253</v>
      </c>
      <c r="T1027" t="str">
        <f t="shared" si="75"/>
        <v>488101</v>
      </c>
      <c r="U1027" t="s">
        <v>990</v>
      </c>
      <c r="V1027" s="17" t="s">
        <v>254</v>
      </c>
      <c r="W1027" t="str">
        <f t="shared" si="76"/>
        <v>12-488101-03-22</v>
      </c>
      <c r="X1027" s="17"/>
      <c r="Y1027" s="20">
        <v>44634</v>
      </c>
      <c r="Z1027" s="21">
        <v>21</v>
      </c>
      <c r="AA1027" s="14">
        <v>44655</v>
      </c>
      <c r="AB1027" s="20">
        <v>44594</v>
      </c>
      <c r="AC1027" s="21">
        <v>10</v>
      </c>
      <c r="AD1027" s="14">
        <v>44604</v>
      </c>
      <c r="AE1027" s="20">
        <v>44607</v>
      </c>
      <c r="AF1027" s="21">
        <v>8</v>
      </c>
      <c r="AG1027" s="14">
        <v>44615</v>
      </c>
      <c r="AH1027" s="20">
        <v>44624</v>
      </c>
      <c r="AI1027" s="21">
        <v>30</v>
      </c>
      <c r="AJ1027" s="14">
        <v>44654</v>
      </c>
      <c r="AK1027" s="21">
        <v>9</v>
      </c>
      <c r="AL1027" s="14">
        <v>44929</v>
      </c>
      <c r="AM1027" s="14">
        <v>44989</v>
      </c>
      <c r="AN1027" s="19"/>
      <c r="AO1027" s="19"/>
      <c r="AP1027" s="19"/>
      <c r="AQ1027" s="19">
        <v>2500000</v>
      </c>
      <c r="AR1027" s="19"/>
      <c r="AS1027" s="19"/>
      <c r="AT1027" s="19">
        <v>22500000</v>
      </c>
      <c r="AU1027" s="19"/>
      <c r="AV1027" s="19"/>
      <c r="AW1027" s="19"/>
      <c r="AX1027" s="19"/>
      <c r="AY1027" s="19"/>
      <c r="AZ1027" s="15">
        <f t="shared" si="77"/>
        <v>25000000</v>
      </c>
      <c r="BA1027" s="15">
        <f t="shared" si="78"/>
        <v>25000000</v>
      </c>
      <c r="BB1027" t="str">
        <f t="shared" si="79"/>
        <v>OK</v>
      </c>
      <c r="BC1027">
        <f t="shared" si="80"/>
        <v>2</v>
      </c>
      <c r="BE1027" s="17"/>
    </row>
    <row r="1028" spans="1:57" hidden="1">
      <c r="A1028" s="17"/>
      <c r="B1028" s="17" t="s">
        <v>29</v>
      </c>
      <c r="C1028" s="17" t="s">
        <v>988</v>
      </c>
      <c r="D1028" s="17" t="s">
        <v>988</v>
      </c>
      <c r="E1028" s="17" t="s">
        <v>8</v>
      </c>
      <c r="F1028" s="17" t="s">
        <v>160</v>
      </c>
      <c r="G1028">
        <v>4881</v>
      </c>
      <c r="H1028">
        <v>30</v>
      </c>
      <c r="I1028" s="19">
        <v>30000000</v>
      </c>
      <c r="J1028" s="15">
        <v>1000000</v>
      </c>
      <c r="K1028" s="17">
        <v>30</v>
      </c>
      <c r="L1028" s="17"/>
      <c r="M1028" s="17" t="s">
        <v>128</v>
      </c>
      <c r="N1028" s="17" t="s">
        <v>157</v>
      </c>
      <c r="O1028" s="17" t="s">
        <v>274</v>
      </c>
      <c r="P1028" s="17" t="s">
        <v>1009</v>
      </c>
      <c r="Q1028" s="17" t="s">
        <v>66</v>
      </c>
      <c r="R1028" s="17" t="s">
        <v>132</v>
      </c>
      <c r="S1028" s="17" t="s">
        <v>271</v>
      </c>
      <c r="T1028" t="str">
        <f t="shared" si="75"/>
        <v>488102</v>
      </c>
      <c r="U1028" t="s">
        <v>990</v>
      </c>
      <c r="V1028" s="17" t="s">
        <v>253</v>
      </c>
      <c r="W1028" t="str">
        <f t="shared" si="76"/>
        <v>12-488102-01-22</v>
      </c>
      <c r="X1028" s="17"/>
      <c r="Y1028" s="20">
        <v>44634</v>
      </c>
      <c r="Z1028" s="21">
        <v>21</v>
      </c>
      <c r="AA1028" s="14">
        <v>44655</v>
      </c>
      <c r="AB1028" s="20">
        <v>44596</v>
      </c>
      <c r="AC1028" s="21">
        <v>10</v>
      </c>
      <c r="AD1028" s="14">
        <v>44606</v>
      </c>
      <c r="AE1028" s="20">
        <v>44608</v>
      </c>
      <c r="AF1028" s="21">
        <v>8</v>
      </c>
      <c r="AG1028" s="14">
        <v>44616</v>
      </c>
      <c r="AH1028" s="20">
        <v>44630</v>
      </c>
      <c r="AI1028" s="21">
        <v>30</v>
      </c>
      <c r="AJ1028" s="14">
        <v>44660</v>
      </c>
      <c r="AK1028" s="21">
        <v>9</v>
      </c>
      <c r="AL1028" s="14">
        <v>44935</v>
      </c>
      <c r="AM1028" s="14">
        <v>44995</v>
      </c>
      <c r="AN1028" s="19"/>
      <c r="AO1028" s="19"/>
      <c r="AP1028" s="19"/>
      <c r="AQ1028" s="19">
        <v>3000000</v>
      </c>
      <c r="AR1028" s="19"/>
      <c r="AS1028" s="19"/>
      <c r="AT1028" s="19">
        <v>27000000</v>
      </c>
      <c r="AU1028" s="19"/>
      <c r="AV1028" s="19"/>
      <c r="AW1028" s="19"/>
      <c r="AX1028" s="19"/>
      <c r="AY1028" s="19"/>
      <c r="AZ1028" s="15">
        <f t="shared" si="77"/>
        <v>30000000</v>
      </c>
      <c r="BA1028" s="15">
        <f t="shared" si="78"/>
        <v>30000000</v>
      </c>
      <c r="BB1028" t="str">
        <f t="shared" si="79"/>
        <v>OK</v>
      </c>
      <c r="BC1028">
        <f t="shared" si="80"/>
        <v>2</v>
      </c>
      <c r="BE1028" s="17"/>
    </row>
    <row r="1029" spans="1:57" hidden="1">
      <c r="A1029" s="17"/>
      <c r="B1029" s="17" t="s">
        <v>29</v>
      </c>
      <c r="C1029" s="17" t="s">
        <v>988</v>
      </c>
      <c r="D1029" s="17" t="s">
        <v>988</v>
      </c>
      <c r="E1029" s="17" t="s">
        <v>8</v>
      </c>
      <c r="F1029" s="17" t="s">
        <v>160</v>
      </c>
      <c r="G1029">
        <v>4881</v>
      </c>
      <c r="H1029">
        <v>15</v>
      </c>
      <c r="I1029" s="19">
        <v>15000000</v>
      </c>
      <c r="J1029" s="15">
        <v>1000000</v>
      </c>
      <c r="K1029" s="17">
        <v>15</v>
      </c>
      <c r="L1029" s="17"/>
      <c r="M1029" s="17" t="s">
        <v>128</v>
      </c>
      <c r="N1029" s="17" t="s">
        <v>157</v>
      </c>
      <c r="O1029" s="17" t="s">
        <v>179</v>
      </c>
      <c r="P1029" s="17" t="s">
        <v>1010</v>
      </c>
      <c r="Q1029" s="17" t="s">
        <v>64</v>
      </c>
      <c r="R1029" s="17" t="s">
        <v>132</v>
      </c>
      <c r="S1029" s="17" t="s">
        <v>254</v>
      </c>
      <c r="T1029" t="str">
        <f t="shared" si="75"/>
        <v>488103</v>
      </c>
      <c r="U1029" t="s">
        <v>990</v>
      </c>
      <c r="V1029" s="17" t="s">
        <v>253</v>
      </c>
      <c r="W1029" t="str">
        <f t="shared" si="76"/>
        <v>12-488103-01-22</v>
      </c>
      <c r="X1029" s="17"/>
      <c r="Y1029" s="20"/>
      <c r="Z1029" s="21"/>
      <c r="AA1029" s="14" t="s">
        <v>134</v>
      </c>
      <c r="AB1029" s="20">
        <v>44600</v>
      </c>
      <c r="AC1029" s="21">
        <v>10</v>
      </c>
      <c r="AD1029" s="14">
        <v>44610</v>
      </c>
      <c r="AE1029" s="20">
        <v>44613</v>
      </c>
      <c r="AF1029" s="21">
        <v>8</v>
      </c>
      <c r="AG1029" s="14">
        <v>44621</v>
      </c>
      <c r="AH1029" s="20">
        <v>44634</v>
      </c>
      <c r="AI1029" s="21">
        <v>30</v>
      </c>
      <c r="AJ1029" s="14">
        <v>44664</v>
      </c>
      <c r="AK1029" s="21">
        <v>9</v>
      </c>
      <c r="AL1029" s="14">
        <v>44939</v>
      </c>
      <c r="AM1029" s="14">
        <v>44999</v>
      </c>
      <c r="AN1029" s="19"/>
      <c r="AO1029" s="19"/>
      <c r="AP1029" s="19"/>
      <c r="AQ1029" s="19">
        <v>1500000</v>
      </c>
      <c r="AR1029" s="19"/>
      <c r="AS1029" s="19"/>
      <c r="AT1029" s="19">
        <v>13500000</v>
      </c>
      <c r="AU1029" s="19"/>
      <c r="AV1029" s="19"/>
      <c r="AW1029" s="19"/>
      <c r="AX1029" s="19"/>
      <c r="AY1029" s="19"/>
      <c r="AZ1029" s="15">
        <f t="shared" si="77"/>
        <v>15000000</v>
      </c>
      <c r="BA1029" s="15">
        <f t="shared" si="78"/>
        <v>15000000</v>
      </c>
      <c r="BB1029" t="str">
        <f t="shared" si="79"/>
        <v>OK</v>
      </c>
      <c r="BC1029">
        <f t="shared" si="80"/>
        <v>2</v>
      </c>
      <c r="BE1029" s="17"/>
    </row>
    <row r="1030" spans="1:57" hidden="1">
      <c r="A1030" s="17"/>
      <c r="B1030" s="17" t="s">
        <v>29</v>
      </c>
      <c r="C1030" s="17" t="s">
        <v>988</v>
      </c>
      <c r="D1030" s="17" t="s">
        <v>988</v>
      </c>
      <c r="E1030" s="17" t="s">
        <v>9</v>
      </c>
      <c r="F1030" s="17" t="s">
        <v>175</v>
      </c>
      <c r="G1030">
        <v>5811</v>
      </c>
      <c r="H1030">
        <v>71</v>
      </c>
      <c r="I1030" s="19">
        <v>62835000</v>
      </c>
      <c r="J1030" s="15">
        <v>885000</v>
      </c>
      <c r="K1030" s="17">
        <v>71</v>
      </c>
      <c r="L1030" s="17"/>
      <c r="M1030" s="17" t="s">
        <v>151</v>
      </c>
      <c r="N1030" s="17" t="s">
        <v>157</v>
      </c>
      <c r="O1030" s="17" t="s">
        <v>130</v>
      </c>
      <c r="P1030" s="17" t="s">
        <v>1011</v>
      </c>
      <c r="Q1030" s="17" t="s">
        <v>66</v>
      </c>
      <c r="R1030" s="17" t="s">
        <v>132</v>
      </c>
      <c r="S1030" s="17" t="s">
        <v>253</v>
      </c>
      <c r="T1030" t="str">
        <f t="shared" si="75"/>
        <v>581101</v>
      </c>
      <c r="U1030" t="s">
        <v>990</v>
      </c>
      <c r="V1030" s="17" t="s">
        <v>253</v>
      </c>
      <c r="W1030" t="str">
        <f t="shared" si="76"/>
        <v>12-581101-01-22</v>
      </c>
      <c r="X1030" s="17"/>
      <c r="Y1030" s="20">
        <v>44634</v>
      </c>
      <c r="Z1030" s="21">
        <v>21</v>
      </c>
      <c r="AA1030" s="14">
        <v>44655</v>
      </c>
      <c r="AB1030" s="20">
        <v>44590</v>
      </c>
      <c r="AC1030" s="21">
        <v>10</v>
      </c>
      <c r="AD1030" s="14">
        <v>44600</v>
      </c>
      <c r="AE1030" s="20">
        <v>44602</v>
      </c>
      <c r="AF1030" s="21">
        <v>8</v>
      </c>
      <c r="AG1030" s="14">
        <v>44610</v>
      </c>
      <c r="AH1030" s="20">
        <v>44617</v>
      </c>
      <c r="AI1030" s="21">
        <v>30</v>
      </c>
      <c r="AJ1030" s="14">
        <v>44647</v>
      </c>
      <c r="AK1030" s="21">
        <v>8</v>
      </c>
      <c r="AL1030" s="14">
        <v>44892</v>
      </c>
      <c r="AM1030" s="14">
        <v>44952</v>
      </c>
      <c r="AN1030" s="19"/>
      <c r="AO1030" s="19"/>
      <c r="AP1030" s="19">
        <v>6283500</v>
      </c>
      <c r="AQ1030" s="19"/>
      <c r="AR1030" s="19"/>
      <c r="AS1030" s="19">
        <v>56551500</v>
      </c>
      <c r="AT1030" s="19"/>
      <c r="AU1030" s="19"/>
      <c r="AV1030" s="19"/>
      <c r="AW1030" s="19"/>
      <c r="AX1030" s="19"/>
      <c r="AY1030" s="19"/>
      <c r="AZ1030" s="15">
        <f t="shared" si="77"/>
        <v>62835000</v>
      </c>
      <c r="BA1030" s="15">
        <f t="shared" si="78"/>
        <v>62835000</v>
      </c>
      <c r="BB1030" t="str">
        <f t="shared" si="79"/>
        <v>OK</v>
      </c>
      <c r="BC1030">
        <f t="shared" si="80"/>
        <v>2</v>
      </c>
      <c r="BE1030" s="17"/>
    </row>
    <row r="1031" spans="1:57" hidden="1">
      <c r="A1031" s="17"/>
      <c r="B1031" s="17" t="s">
        <v>29</v>
      </c>
      <c r="C1031" s="17" t="s">
        <v>992</v>
      </c>
      <c r="D1031" s="17" t="s">
        <v>992</v>
      </c>
      <c r="E1031" s="17" t="s">
        <v>9</v>
      </c>
      <c r="F1031" s="17" t="s">
        <v>175</v>
      </c>
      <c r="G1031">
        <v>5811</v>
      </c>
      <c r="H1031">
        <v>45</v>
      </c>
      <c r="I1031" s="19">
        <v>39825000</v>
      </c>
      <c r="J1031" s="15">
        <v>885000</v>
      </c>
      <c r="K1031" s="17">
        <v>45</v>
      </c>
      <c r="L1031" s="17"/>
      <c r="M1031" s="17" t="s">
        <v>151</v>
      </c>
      <c r="N1031" s="17" t="s">
        <v>157</v>
      </c>
      <c r="O1031" s="17" t="s">
        <v>130</v>
      </c>
      <c r="P1031" s="17" t="s">
        <v>1012</v>
      </c>
      <c r="Q1031" s="17" t="s">
        <v>66</v>
      </c>
      <c r="R1031" s="17" t="s">
        <v>132</v>
      </c>
      <c r="S1031" s="17" t="s">
        <v>253</v>
      </c>
      <c r="T1031" t="str">
        <f t="shared" si="75"/>
        <v>581101</v>
      </c>
      <c r="U1031" t="s">
        <v>990</v>
      </c>
      <c r="V1031" s="17" t="s">
        <v>271</v>
      </c>
      <c r="W1031" t="str">
        <f t="shared" si="76"/>
        <v>12-581101-02-22</v>
      </c>
      <c r="X1031" s="17"/>
      <c r="Y1031" s="20">
        <v>44634</v>
      </c>
      <c r="Z1031" s="21">
        <v>21</v>
      </c>
      <c r="AA1031" s="14">
        <v>44655</v>
      </c>
      <c r="AB1031" s="20">
        <v>44590</v>
      </c>
      <c r="AC1031" s="21">
        <v>10</v>
      </c>
      <c r="AD1031" s="14">
        <v>44600</v>
      </c>
      <c r="AE1031" s="20">
        <v>44602</v>
      </c>
      <c r="AF1031" s="21">
        <v>8</v>
      </c>
      <c r="AG1031" s="14">
        <v>44610</v>
      </c>
      <c r="AH1031" s="20">
        <v>44617</v>
      </c>
      <c r="AI1031" s="21">
        <v>30</v>
      </c>
      <c r="AJ1031" s="14">
        <v>44647</v>
      </c>
      <c r="AK1031" s="21">
        <v>8</v>
      </c>
      <c r="AL1031" s="14">
        <v>44892</v>
      </c>
      <c r="AM1031" s="14">
        <v>44952</v>
      </c>
      <c r="AN1031" s="19"/>
      <c r="AO1031" s="19"/>
      <c r="AP1031" s="19">
        <v>3982500</v>
      </c>
      <c r="AQ1031" s="19"/>
      <c r="AR1031" s="19"/>
      <c r="AS1031" s="19">
        <v>35842500</v>
      </c>
      <c r="AT1031" s="19"/>
      <c r="AU1031" s="19"/>
      <c r="AV1031" s="19"/>
      <c r="AW1031" s="19"/>
      <c r="AX1031" s="19"/>
      <c r="AY1031" s="19"/>
      <c r="AZ1031" s="15">
        <f t="shared" si="77"/>
        <v>39825000</v>
      </c>
      <c r="BA1031" s="15">
        <f t="shared" si="78"/>
        <v>39825000</v>
      </c>
      <c r="BB1031" t="str">
        <f t="shared" si="79"/>
        <v>OK</v>
      </c>
      <c r="BC1031">
        <f t="shared" si="80"/>
        <v>2</v>
      </c>
      <c r="BE1031" s="17"/>
    </row>
    <row r="1032" spans="1:57" hidden="1">
      <c r="A1032" s="17"/>
      <c r="B1032" s="17" t="s">
        <v>29</v>
      </c>
      <c r="C1032" s="17" t="s">
        <v>994</v>
      </c>
      <c r="D1032" s="17" t="s">
        <v>994</v>
      </c>
      <c r="E1032" s="17" t="s">
        <v>9</v>
      </c>
      <c r="F1032" s="17" t="s">
        <v>175</v>
      </c>
      <c r="G1032">
        <v>5811</v>
      </c>
      <c r="H1032">
        <v>20</v>
      </c>
      <c r="I1032" s="19">
        <v>17700000</v>
      </c>
      <c r="J1032" s="15">
        <v>885000</v>
      </c>
      <c r="K1032" s="17">
        <v>15</v>
      </c>
      <c r="L1032" s="17">
        <v>5</v>
      </c>
      <c r="M1032" s="17" t="s">
        <v>151</v>
      </c>
      <c r="N1032" s="17" t="s">
        <v>157</v>
      </c>
      <c r="O1032" s="17" t="s">
        <v>130</v>
      </c>
      <c r="P1032" s="17" t="s">
        <v>1013</v>
      </c>
      <c r="Q1032" s="17" t="s">
        <v>66</v>
      </c>
      <c r="R1032" s="17" t="s">
        <v>132</v>
      </c>
      <c r="S1032" s="17" t="s">
        <v>253</v>
      </c>
      <c r="T1032" t="str">
        <f t="shared" si="75"/>
        <v>581101</v>
      </c>
      <c r="U1032" t="s">
        <v>990</v>
      </c>
      <c r="V1032" s="17" t="s">
        <v>254</v>
      </c>
      <c r="W1032" t="str">
        <f t="shared" si="76"/>
        <v>12-581101-03-22</v>
      </c>
      <c r="X1032" s="17"/>
      <c r="Y1032" s="20">
        <v>44634</v>
      </c>
      <c r="Z1032" s="21">
        <v>21</v>
      </c>
      <c r="AA1032" s="14">
        <v>44655</v>
      </c>
      <c r="AB1032" s="20">
        <v>44590</v>
      </c>
      <c r="AC1032" s="21">
        <v>10</v>
      </c>
      <c r="AD1032" s="14">
        <v>44600</v>
      </c>
      <c r="AE1032" s="20">
        <v>44602</v>
      </c>
      <c r="AF1032" s="21">
        <v>8</v>
      </c>
      <c r="AG1032" s="14">
        <v>44610</v>
      </c>
      <c r="AH1032" s="20">
        <v>44617</v>
      </c>
      <c r="AI1032" s="21">
        <v>30</v>
      </c>
      <c r="AJ1032" s="14">
        <v>44647</v>
      </c>
      <c r="AK1032" s="21">
        <v>8</v>
      </c>
      <c r="AL1032" s="14">
        <v>44892</v>
      </c>
      <c r="AM1032" s="14">
        <v>44952</v>
      </c>
      <c r="AN1032" s="19"/>
      <c r="AO1032" s="19"/>
      <c r="AP1032" s="19">
        <v>1770000</v>
      </c>
      <c r="AQ1032" s="19"/>
      <c r="AR1032" s="19"/>
      <c r="AS1032" s="19">
        <v>15930000</v>
      </c>
      <c r="AT1032" s="19"/>
      <c r="AU1032" s="19"/>
      <c r="AV1032" s="19"/>
      <c r="AW1032" s="19"/>
      <c r="AX1032" s="19"/>
      <c r="AY1032" s="19"/>
      <c r="AZ1032" s="15">
        <f t="shared" si="77"/>
        <v>17700000</v>
      </c>
      <c r="BA1032" s="15">
        <f t="shared" si="78"/>
        <v>17700000</v>
      </c>
      <c r="BB1032" t="str">
        <f t="shared" si="79"/>
        <v>OK</v>
      </c>
      <c r="BC1032">
        <f t="shared" si="80"/>
        <v>2</v>
      </c>
      <c r="BE1032" s="17"/>
    </row>
    <row r="1033" spans="1:57" hidden="1">
      <c r="A1033" s="17"/>
      <c r="B1033" s="17" t="s">
        <v>29</v>
      </c>
      <c r="C1033" s="17" t="s">
        <v>988</v>
      </c>
      <c r="D1033" s="17" t="s">
        <v>988</v>
      </c>
      <c r="E1033" s="17" t="s">
        <v>10</v>
      </c>
      <c r="F1033" s="17" t="s">
        <v>186</v>
      </c>
      <c r="G1033">
        <v>5911</v>
      </c>
      <c r="H1033">
        <v>49</v>
      </c>
      <c r="I1033" s="19">
        <v>40082000</v>
      </c>
      <c r="J1033" s="15">
        <v>818000</v>
      </c>
      <c r="K1033" s="17"/>
      <c r="L1033" s="17">
        <v>49</v>
      </c>
      <c r="M1033" s="17" t="s">
        <v>151</v>
      </c>
      <c r="N1033" s="17" t="s">
        <v>157</v>
      </c>
      <c r="O1033" s="17" t="s">
        <v>130</v>
      </c>
      <c r="P1033" s="17" t="s">
        <v>1014</v>
      </c>
      <c r="Q1033" s="17" t="s">
        <v>66</v>
      </c>
      <c r="R1033" s="17" t="s">
        <v>132</v>
      </c>
      <c r="S1033" s="17" t="s">
        <v>253</v>
      </c>
      <c r="T1033" t="str">
        <f t="shared" si="75"/>
        <v>591101</v>
      </c>
      <c r="U1033" t="s">
        <v>990</v>
      </c>
      <c r="V1033" s="17" t="s">
        <v>253</v>
      </c>
      <c r="W1033" t="str">
        <f t="shared" si="76"/>
        <v>12-591101-01-22</v>
      </c>
      <c r="X1033" s="17"/>
      <c r="Y1033" s="20">
        <v>44634</v>
      </c>
      <c r="Z1033" s="21">
        <v>21</v>
      </c>
      <c r="AA1033" s="14">
        <v>44655</v>
      </c>
      <c r="AB1033" s="20">
        <v>44587</v>
      </c>
      <c r="AC1033" s="21">
        <v>10</v>
      </c>
      <c r="AD1033" s="14">
        <v>44597</v>
      </c>
      <c r="AE1033" s="20">
        <v>44599</v>
      </c>
      <c r="AF1033" s="21">
        <v>8</v>
      </c>
      <c r="AG1033" s="14">
        <v>44607</v>
      </c>
      <c r="AH1033" s="20">
        <v>44614</v>
      </c>
      <c r="AI1033" s="21">
        <v>30</v>
      </c>
      <c r="AJ1033" s="14">
        <v>44644</v>
      </c>
      <c r="AK1033" s="21">
        <v>8</v>
      </c>
      <c r="AL1033" s="14">
        <v>44889</v>
      </c>
      <c r="AM1033" s="14">
        <v>44949</v>
      </c>
      <c r="AN1033" s="19"/>
      <c r="AO1033" s="19"/>
      <c r="AP1033" s="19">
        <v>4008200</v>
      </c>
      <c r="AQ1033" s="19"/>
      <c r="AR1033" s="19"/>
      <c r="AS1033" s="19">
        <v>36073800</v>
      </c>
      <c r="AT1033" s="19"/>
      <c r="AU1033" s="19"/>
      <c r="AV1033" s="19"/>
      <c r="AW1033" s="19"/>
      <c r="AX1033" s="19"/>
      <c r="AY1033" s="19"/>
      <c r="AZ1033" s="15">
        <f t="shared" si="77"/>
        <v>40082000</v>
      </c>
      <c r="BA1033" s="15">
        <f t="shared" si="78"/>
        <v>40082000</v>
      </c>
      <c r="BB1033" t="str">
        <f t="shared" si="79"/>
        <v>OK</v>
      </c>
      <c r="BC1033">
        <f t="shared" si="80"/>
        <v>2</v>
      </c>
      <c r="BE1033" s="17"/>
    </row>
    <row r="1034" spans="1:57" hidden="1">
      <c r="A1034" s="17"/>
      <c r="B1034" s="17" t="s">
        <v>29</v>
      </c>
      <c r="C1034" s="17" t="s">
        <v>992</v>
      </c>
      <c r="D1034" s="17" t="s">
        <v>992</v>
      </c>
      <c r="E1034" s="17" t="s">
        <v>10</v>
      </c>
      <c r="F1034" s="17" t="s">
        <v>186</v>
      </c>
      <c r="G1034">
        <v>5911</v>
      </c>
      <c r="H1034">
        <v>48</v>
      </c>
      <c r="I1034" s="19">
        <v>39264000</v>
      </c>
      <c r="J1034" s="15">
        <v>818000</v>
      </c>
      <c r="K1034" s="17"/>
      <c r="L1034" s="17">
        <v>48</v>
      </c>
      <c r="M1034" s="17" t="s">
        <v>151</v>
      </c>
      <c r="N1034" s="17" t="s">
        <v>157</v>
      </c>
      <c r="O1034" s="17" t="s">
        <v>130</v>
      </c>
      <c r="P1034" s="17" t="s">
        <v>1015</v>
      </c>
      <c r="Q1034" s="17" t="s">
        <v>66</v>
      </c>
      <c r="R1034" s="17" t="s">
        <v>132</v>
      </c>
      <c r="S1034" s="17" t="s">
        <v>253</v>
      </c>
      <c r="T1034" t="str">
        <f t="shared" si="75"/>
        <v>591101</v>
      </c>
      <c r="U1034" t="s">
        <v>990</v>
      </c>
      <c r="V1034" s="17" t="s">
        <v>271</v>
      </c>
      <c r="W1034" t="str">
        <f t="shared" si="76"/>
        <v>12-591101-02-22</v>
      </c>
      <c r="X1034" s="17"/>
      <c r="Y1034" s="20">
        <v>44634</v>
      </c>
      <c r="Z1034" s="21">
        <v>21</v>
      </c>
      <c r="AA1034" s="14">
        <v>44655</v>
      </c>
      <c r="AB1034" s="20">
        <v>44587</v>
      </c>
      <c r="AC1034" s="21">
        <v>10</v>
      </c>
      <c r="AD1034" s="14">
        <v>44597</v>
      </c>
      <c r="AE1034" s="20">
        <v>44599</v>
      </c>
      <c r="AF1034" s="21">
        <v>8</v>
      </c>
      <c r="AG1034" s="14">
        <v>44607</v>
      </c>
      <c r="AH1034" s="20">
        <v>44614</v>
      </c>
      <c r="AI1034" s="21">
        <v>30</v>
      </c>
      <c r="AJ1034" s="14">
        <v>44644</v>
      </c>
      <c r="AK1034" s="21">
        <v>8</v>
      </c>
      <c r="AL1034" s="14">
        <v>44889</v>
      </c>
      <c r="AM1034" s="14">
        <v>44949</v>
      </c>
      <c r="AN1034" s="19"/>
      <c r="AO1034" s="19"/>
      <c r="AP1034" s="19">
        <v>3926400</v>
      </c>
      <c r="AQ1034" s="19"/>
      <c r="AR1034" s="19"/>
      <c r="AS1034" s="19">
        <v>35337600</v>
      </c>
      <c r="AT1034" s="19"/>
      <c r="AU1034" s="19"/>
      <c r="AV1034" s="19"/>
      <c r="AW1034" s="19"/>
      <c r="AX1034" s="19"/>
      <c r="AY1034" s="19"/>
      <c r="AZ1034" s="15">
        <f t="shared" si="77"/>
        <v>39264000</v>
      </c>
      <c r="BA1034" s="15">
        <f t="shared" si="78"/>
        <v>39264000</v>
      </c>
      <c r="BB1034" t="str">
        <f t="shared" si="79"/>
        <v>OK</v>
      </c>
      <c r="BC1034">
        <f t="shared" si="80"/>
        <v>2</v>
      </c>
      <c r="BE1034" s="17"/>
    </row>
    <row r="1035" spans="1:57" hidden="1">
      <c r="B1035" t="s">
        <v>30</v>
      </c>
      <c r="C1035" t="s">
        <v>1016</v>
      </c>
      <c r="D1035" t="s">
        <v>1017</v>
      </c>
      <c r="E1035" t="s">
        <v>5</v>
      </c>
      <c r="F1035" t="s">
        <v>127</v>
      </c>
      <c r="G1035">
        <v>3882</v>
      </c>
      <c r="H1035">
        <v>42</v>
      </c>
      <c r="I1035" s="45">
        <v>23100000</v>
      </c>
      <c r="J1035" s="45">
        <v>550000</v>
      </c>
      <c r="K1035">
        <v>42</v>
      </c>
      <c r="M1035" t="s">
        <v>128</v>
      </c>
      <c r="N1035" t="s">
        <v>129</v>
      </c>
      <c r="O1035" t="s">
        <v>130</v>
      </c>
      <c r="P1035" t="s">
        <v>1018</v>
      </c>
      <c r="Q1035" t="s">
        <v>64</v>
      </c>
      <c r="R1035" t="s">
        <v>1019</v>
      </c>
      <c r="S1035">
        <v>1</v>
      </c>
      <c r="T1035">
        <v>388201</v>
      </c>
      <c r="V1035" s="17">
        <v>1</v>
      </c>
      <c r="W1035" t="s">
        <v>1020</v>
      </c>
      <c r="AA1035" t="s">
        <v>134</v>
      </c>
      <c r="AD1035" t="s">
        <v>134</v>
      </c>
      <c r="AG1035" t="s">
        <v>134</v>
      </c>
      <c r="AJ1035" s="14">
        <v>44617</v>
      </c>
      <c r="AK1035" s="16">
        <v>8</v>
      </c>
      <c r="AL1035" s="14">
        <v>44859</v>
      </c>
      <c r="AM1035" s="14">
        <v>44919</v>
      </c>
      <c r="AP1035" s="45">
        <v>4620000</v>
      </c>
      <c r="AS1035" s="45">
        <v>18480000</v>
      </c>
      <c r="AZ1035" s="15">
        <f t="shared" si="77"/>
        <v>23100000</v>
      </c>
      <c r="BA1035" s="15">
        <f t="shared" si="78"/>
        <v>23100000</v>
      </c>
      <c r="BB1035" t="str">
        <f t="shared" si="79"/>
        <v>OK</v>
      </c>
      <c r="BC1035">
        <f t="shared" si="80"/>
        <v>2</v>
      </c>
    </row>
    <row r="1036" spans="1:57">
      <c r="B1036" t="s">
        <v>30</v>
      </c>
      <c r="C1036" t="s">
        <v>1021</v>
      </c>
      <c r="D1036" t="s">
        <v>1017</v>
      </c>
      <c r="E1036" t="s">
        <v>5</v>
      </c>
      <c r="F1036" t="s">
        <v>127</v>
      </c>
      <c r="G1036">
        <v>3882</v>
      </c>
      <c r="H1036">
        <v>24</v>
      </c>
      <c r="I1036" s="45">
        <v>13200000</v>
      </c>
      <c r="J1036" s="45">
        <v>550000</v>
      </c>
      <c r="K1036">
        <v>24</v>
      </c>
      <c r="M1036" t="s">
        <v>128</v>
      </c>
      <c r="N1036" t="s">
        <v>129</v>
      </c>
      <c r="O1036" t="s">
        <v>130</v>
      </c>
      <c r="P1036" t="s">
        <v>1018</v>
      </c>
      <c r="Q1036" t="s">
        <v>64</v>
      </c>
      <c r="R1036" t="s">
        <v>1019</v>
      </c>
      <c r="S1036">
        <v>1</v>
      </c>
      <c r="T1036">
        <v>388201</v>
      </c>
      <c r="V1036" s="17">
        <v>1</v>
      </c>
      <c r="W1036" t="s">
        <v>1020</v>
      </c>
      <c r="AA1036" t="s">
        <v>134</v>
      </c>
      <c r="AD1036" t="s">
        <v>134</v>
      </c>
      <c r="AG1036" t="s">
        <v>134</v>
      </c>
      <c r="AJ1036" s="14">
        <v>44617</v>
      </c>
      <c r="AK1036" s="16">
        <v>8</v>
      </c>
      <c r="AL1036" s="14">
        <v>44859</v>
      </c>
      <c r="AM1036" s="14">
        <v>44919</v>
      </c>
      <c r="AP1036" s="45">
        <v>2640000</v>
      </c>
      <c r="AS1036" s="45">
        <v>10560000</v>
      </c>
      <c r="AZ1036" s="15">
        <f t="shared" si="77"/>
        <v>13200000</v>
      </c>
      <c r="BA1036" s="15">
        <f t="shared" si="78"/>
        <v>13200000</v>
      </c>
      <c r="BB1036" t="str">
        <f t="shared" si="79"/>
        <v>OK</v>
      </c>
      <c r="BC1036">
        <f t="shared" si="80"/>
        <v>2</v>
      </c>
    </row>
    <row r="1037" spans="1:57" hidden="1">
      <c r="B1037" t="s">
        <v>30</v>
      </c>
      <c r="C1037" t="s">
        <v>1022</v>
      </c>
      <c r="D1037" t="s">
        <v>1023</v>
      </c>
      <c r="E1037" t="s">
        <v>5</v>
      </c>
      <c r="F1037" t="s">
        <v>127</v>
      </c>
      <c r="G1037">
        <v>3882</v>
      </c>
      <c r="H1037">
        <v>22</v>
      </c>
      <c r="I1037" s="45">
        <v>12100000</v>
      </c>
      <c r="J1037" s="45">
        <v>550000</v>
      </c>
      <c r="K1037">
        <v>22</v>
      </c>
      <c r="M1037" t="s">
        <v>128</v>
      </c>
      <c r="N1037" t="s">
        <v>129</v>
      </c>
      <c r="O1037" t="s">
        <v>130</v>
      </c>
      <c r="P1037" t="s">
        <v>1018</v>
      </c>
      <c r="Q1037" t="s">
        <v>64</v>
      </c>
      <c r="R1037" t="s">
        <v>1019</v>
      </c>
      <c r="S1037">
        <v>1</v>
      </c>
      <c r="T1037">
        <v>388201</v>
      </c>
      <c r="V1037" s="17">
        <v>2</v>
      </c>
      <c r="W1037" t="s">
        <v>1024</v>
      </c>
      <c r="AA1037" t="s">
        <v>134</v>
      </c>
      <c r="AD1037" t="s">
        <v>134</v>
      </c>
      <c r="AG1037" t="s">
        <v>134</v>
      </c>
      <c r="AJ1037" s="14">
        <v>44617</v>
      </c>
      <c r="AK1037" s="16">
        <v>8</v>
      </c>
      <c r="AL1037" s="14">
        <v>44859</v>
      </c>
      <c r="AM1037" s="14">
        <v>44919</v>
      </c>
      <c r="AP1037" s="45">
        <v>2420000</v>
      </c>
      <c r="AS1037" s="45">
        <v>9680000</v>
      </c>
      <c r="AZ1037" s="15">
        <f t="shared" si="77"/>
        <v>12100000</v>
      </c>
      <c r="BA1037" s="15">
        <f t="shared" si="78"/>
        <v>12100000</v>
      </c>
      <c r="BB1037" t="str">
        <f t="shared" si="79"/>
        <v>OK</v>
      </c>
      <c r="BC1037">
        <f t="shared" si="80"/>
        <v>2</v>
      </c>
    </row>
    <row r="1038" spans="1:57" hidden="1">
      <c r="B1038" t="s">
        <v>30</v>
      </c>
      <c r="C1038" t="s">
        <v>1025</v>
      </c>
      <c r="D1038" t="s">
        <v>1023</v>
      </c>
      <c r="E1038" t="s">
        <v>5</v>
      </c>
      <c r="F1038" t="s">
        <v>127</v>
      </c>
      <c r="G1038">
        <v>3882</v>
      </c>
      <c r="H1038">
        <v>20</v>
      </c>
      <c r="I1038" s="45">
        <v>11000000</v>
      </c>
      <c r="J1038" s="45">
        <v>550000</v>
      </c>
      <c r="K1038">
        <v>20</v>
      </c>
      <c r="M1038" t="s">
        <v>128</v>
      </c>
      <c r="N1038" t="s">
        <v>129</v>
      </c>
      <c r="O1038" t="s">
        <v>130</v>
      </c>
      <c r="P1038" t="s">
        <v>1018</v>
      </c>
      <c r="Q1038" t="s">
        <v>64</v>
      </c>
      <c r="R1038" t="s">
        <v>1019</v>
      </c>
      <c r="S1038">
        <v>1</v>
      </c>
      <c r="T1038">
        <v>388201</v>
      </c>
      <c r="V1038" s="17">
        <v>2</v>
      </c>
      <c r="W1038" t="s">
        <v>1024</v>
      </c>
      <c r="AA1038" t="s">
        <v>134</v>
      </c>
      <c r="AD1038" t="s">
        <v>134</v>
      </c>
      <c r="AG1038" t="s">
        <v>134</v>
      </c>
      <c r="AJ1038" s="14">
        <v>44617</v>
      </c>
      <c r="AK1038" s="16">
        <v>8</v>
      </c>
      <c r="AL1038" s="14">
        <v>44859</v>
      </c>
      <c r="AM1038" s="14">
        <v>44919</v>
      </c>
      <c r="AP1038" s="45">
        <v>2200000</v>
      </c>
      <c r="AS1038" s="45">
        <v>8800000</v>
      </c>
      <c r="AZ1038" s="15">
        <f t="shared" si="77"/>
        <v>11000000</v>
      </c>
      <c r="BA1038" s="15">
        <f t="shared" si="78"/>
        <v>11000000</v>
      </c>
      <c r="BB1038" t="str">
        <f t="shared" si="79"/>
        <v>OK</v>
      </c>
      <c r="BC1038">
        <f t="shared" si="80"/>
        <v>2</v>
      </c>
    </row>
    <row r="1039" spans="1:57" hidden="1">
      <c r="B1039" t="s">
        <v>30</v>
      </c>
      <c r="C1039" t="s">
        <v>1026</v>
      </c>
      <c r="D1039" t="s">
        <v>1023</v>
      </c>
      <c r="E1039" t="s">
        <v>5</v>
      </c>
      <c r="F1039" t="s">
        <v>127</v>
      </c>
      <c r="G1039">
        <v>3882</v>
      </c>
      <c r="H1039">
        <v>15</v>
      </c>
      <c r="I1039" s="45">
        <v>8250000</v>
      </c>
      <c r="J1039" s="45">
        <v>550000</v>
      </c>
      <c r="K1039">
        <v>15</v>
      </c>
      <c r="M1039" t="s">
        <v>128</v>
      </c>
      <c r="N1039" t="s">
        <v>129</v>
      </c>
      <c r="O1039" t="s">
        <v>130</v>
      </c>
      <c r="P1039" t="s">
        <v>1018</v>
      </c>
      <c r="Q1039" t="s">
        <v>64</v>
      </c>
      <c r="R1039" t="s">
        <v>1019</v>
      </c>
      <c r="S1039">
        <v>1</v>
      </c>
      <c r="T1039">
        <v>388201</v>
      </c>
      <c r="V1039" s="17">
        <v>2</v>
      </c>
      <c r="W1039" t="s">
        <v>1024</v>
      </c>
      <c r="AA1039" t="s">
        <v>134</v>
      </c>
      <c r="AD1039" t="s">
        <v>134</v>
      </c>
      <c r="AG1039" t="s">
        <v>134</v>
      </c>
      <c r="AJ1039" s="14">
        <v>44617</v>
      </c>
      <c r="AK1039" s="16">
        <v>8</v>
      </c>
      <c r="AL1039" s="14">
        <v>44859</v>
      </c>
      <c r="AM1039" s="14">
        <v>44919</v>
      </c>
      <c r="AP1039" s="45">
        <v>1650000</v>
      </c>
      <c r="AS1039" s="45">
        <v>6600000</v>
      </c>
      <c r="AZ1039" s="15">
        <f t="shared" si="77"/>
        <v>8250000</v>
      </c>
      <c r="BA1039" s="15">
        <f t="shared" si="78"/>
        <v>8250000</v>
      </c>
      <c r="BB1039" t="str">
        <f t="shared" si="79"/>
        <v>OK</v>
      </c>
      <c r="BC1039">
        <f t="shared" si="80"/>
        <v>2</v>
      </c>
    </row>
    <row r="1040" spans="1:57" hidden="1">
      <c r="B1040" t="s">
        <v>30</v>
      </c>
      <c r="C1040" t="s">
        <v>1027</v>
      </c>
      <c r="D1040" t="s">
        <v>1028</v>
      </c>
      <c r="E1040" t="s">
        <v>5</v>
      </c>
      <c r="F1040" t="s">
        <v>127</v>
      </c>
      <c r="G1040">
        <v>3882</v>
      </c>
      <c r="H1040">
        <v>19</v>
      </c>
      <c r="I1040" s="45">
        <v>10450000</v>
      </c>
      <c r="J1040" s="45">
        <v>550000</v>
      </c>
      <c r="K1040">
        <v>19</v>
      </c>
      <c r="M1040" t="s">
        <v>128</v>
      </c>
      <c r="N1040" t="s">
        <v>129</v>
      </c>
      <c r="O1040" t="s">
        <v>130</v>
      </c>
      <c r="P1040" t="s">
        <v>1018</v>
      </c>
      <c r="Q1040" t="s">
        <v>64</v>
      </c>
      <c r="R1040" t="s">
        <v>1019</v>
      </c>
      <c r="S1040">
        <v>1</v>
      </c>
      <c r="T1040">
        <v>388201</v>
      </c>
      <c r="V1040" s="17">
        <v>3</v>
      </c>
      <c r="W1040" t="s">
        <v>1029</v>
      </c>
      <c r="AA1040" t="s">
        <v>134</v>
      </c>
      <c r="AD1040" t="s">
        <v>134</v>
      </c>
      <c r="AG1040" t="s">
        <v>134</v>
      </c>
      <c r="AJ1040" s="14">
        <v>44617</v>
      </c>
      <c r="AK1040" s="16">
        <v>8</v>
      </c>
      <c r="AL1040" s="14">
        <v>44859</v>
      </c>
      <c r="AM1040" s="14">
        <v>44919</v>
      </c>
      <c r="AP1040" s="45">
        <v>2090000</v>
      </c>
      <c r="AS1040" s="45">
        <v>8360000</v>
      </c>
      <c r="AZ1040" s="15">
        <f t="shared" si="77"/>
        <v>10450000</v>
      </c>
      <c r="BA1040" s="15">
        <f t="shared" si="78"/>
        <v>10450000</v>
      </c>
      <c r="BB1040" t="str">
        <f t="shared" si="79"/>
        <v>OK</v>
      </c>
      <c r="BC1040">
        <f t="shared" si="80"/>
        <v>2</v>
      </c>
    </row>
    <row r="1041" spans="2:55" hidden="1">
      <c r="B1041" t="s">
        <v>30</v>
      </c>
      <c r="C1041" t="s">
        <v>1030</v>
      </c>
      <c r="D1041" t="s">
        <v>1028</v>
      </c>
      <c r="E1041" t="s">
        <v>5</v>
      </c>
      <c r="F1041" t="s">
        <v>127</v>
      </c>
      <c r="G1041">
        <v>3882</v>
      </c>
      <c r="H1041">
        <v>18</v>
      </c>
      <c r="I1041" s="45">
        <v>9900000</v>
      </c>
      <c r="J1041" s="45">
        <v>550000</v>
      </c>
      <c r="K1041">
        <v>18</v>
      </c>
      <c r="M1041" t="s">
        <v>128</v>
      </c>
      <c r="N1041" t="s">
        <v>129</v>
      </c>
      <c r="O1041" t="s">
        <v>130</v>
      </c>
      <c r="P1041" t="s">
        <v>1018</v>
      </c>
      <c r="Q1041" t="s">
        <v>64</v>
      </c>
      <c r="R1041" t="s">
        <v>1019</v>
      </c>
      <c r="S1041">
        <v>1</v>
      </c>
      <c r="T1041">
        <v>388201</v>
      </c>
      <c r="V1041" s="17">
        <v>3</v>
      </c>
      <c r="W1041" t="s">
        <v>1029</v>
      </c>
      <c r="AA1041" t="s">
        <v>134</v>
      </c>
      <c r="AD1041" t="s">
        <v>134</v>
      </c>
      <c r="AG1041" t="s">
        <v>134</v>
      </c>
      <c r="AJ1041" s="14">
        <v>44617</v>
      </c>
      <c r="AK1041" s="16">
        <v>8</v>
      </c>
      <c r="AL1041" s="14">
        <v>44859</v>
      </c>
      <c r="AM1041" s="14">
        <v>44919</v>
      </c>
      <c r="AP1041" s="45">
        <v>1980000</v>
      </c>
      <c r="AS1041" s="45">
        <v>7920000</v>
      </c>
      <c r="AZ1041" s="15">
        <f t="shared" si="77"/>
        <v>9900000</v>
      </c>
      <c r="BA1041" s="15">
        <f t="shared" si="78"/>
        <v>9900000</v>
      </c>
      <c r="BB1041" t="str">
        <f t="shared" si="79"/>
        <v>OK</v>
      </c>
      <c r="BC1041">
        <f t="shared" si="80"/>
        <v>2</v>
      </c>
    </row>
    <row r="1042" spans="2:55" hidden="1">
      <c r="B1042" t="s">
        <v>30</v>
      </c>
      <c r="C1042" t="s">
        <v>1031</v>
      </c>
      <c r="D1042" t="s">
        <v>1028</v>
      </c>
      <c r="E1042" t="s">
        <v>5</v>
      </c>
      <c r="F1042" t="s">
        <v>127</v>
      </c>
      <c r="G1042">
        <v>3882</v>
      </c>
      <c r="H1042">
        <v>18</v>
      </c>
      <c r="I1042" s="45">
        <v>9900000</v>
      </c>
      <c r="J1042" s="45">
        <v>550000</v>
      </c>
      <c r="K1042">
        <v>18</v>
      </c>
      <c r="M1042" t="s">
        <v>128</v>
      </c>
      <c r="N1042" t="s">
        <v>129</v>
      </c>
      <c r="O1042" t="s">
        <v>130</v>
      </c>
      <c r="P1042" t="s">
        <v>1018</v>
      </c>
      <c r="Q1042" t="s">
        <v>64</v>
      </c>
      <c r="R1042" t="s">
        <v>1019</v>
      </c>
      <c r="S1042">
        <v>1</v>
      </c>
      <c r="T1042">
        <v>388201</v>
      </c>
      <c r="V1042" s="17">
        <v>3</v>
      </c>
      <c r="W1042" t="s">
        <v>1029</v>
      </c>
      <c r="AA1042" t="s">
        <v>134</v>
      </c>
      <c r="AD1042" t="s">
        <v>134</v>
      </c>
      <c r="AG1042" t="s">
        <v>134</v>
      </c>
      <c r="AJ1042" s="14">
        <v>44617</v>
      </c>
      <c r="AK1042" s="16">
        <v>8</v>
      </c>
      <c r="AL1042" s="14">
        <v>44859</v>
      </c>
      <c r="AM1042" s="14">
        <v>44919</v>
      </c>
      <c r="AP1042" s="45">
        <v>1980000</v>
      </c>
      <c r="AS1042" s="45">
        <v>7920000</v>
      </c>
      <c r="AZ1042" s="15">
        <f t="shared" si="77"/>
        <v>9900000</v>
      </c>
      <c r="BA1042" s="15">
        <f t="shared" si="78"/>
        <v>9900000</v>
      </c>
      <c r="BB1042" t="str">
        <f t="shared" si="79"/>
        <v>OK</v>
      </c>
      <c r="BC1042">
        <f t="shared" si="80"/>
        <v>2</v>
      </c>
    </row>
    <row r="1043" spans="2:55" hidden="1">
      <c r="B1043" t="s">
        <v>30</v>
      </c>
      <c r="C1043" t="s">
        <v>1032</v>
      </c>
      <c r="D1043" t="s">
        <v>1033</v>
      </c>
      <c r="E1043" t="s">
        <v>5</v>
      </c>
      <c r="F1043" t="s">
        <v>127</v>
      </c>
      <c r="G1043">
        <v>3882</v>
      </c>
      <c r="H1043">
        <v>20</v>
      </c>
      <c r="I1043" s="45">
        <v>11000000</v>
      </c>
      <c r="J1043" s="45">
        <v>550000</v>
      </c>
      <c r="K1043">
        <v>20</v>
      </c>
      <c r="M1043" t="s">
        <v>128</v>
      </c>
      <c r="N1043" t="s">
        <v>129</v>
      </c>
      <c r="O1043" t="s">
        <v>130</v>
      </c>
      <c r="P1043" t="s">
        <v>1018</v>
      </c>
      <c r="Q1043" t="s">
        <v>64</v>
      </c>
      <c r="R1043" t="s">
        <v>1019</v>
      </c>
      <c r="S1043">
        <v>1</v>
      </c>
      <c r="T1043">
        <v>388201</v>
      </c>
      <c r="V1043" s="17">
        <v>4</v>
      </c>
      <c r="W1043" t="s">
        <v>1034</v>
      </c>
      <c r="AA1043" t="s">
        <v>134</v>
      </c>
      <c r="AD1043" t="s">
        <v>134</v>
      </c>
      <c r="AG1043" t="s">
        <v>134</v>
      </c>
      <c r="AJ1043" s="14">
        <v>44617</v>
      </c>
      <c r="AK1043" s="16">
        <v>8</v>
      </c>
      <c r="AL1043" s="14">
        <v>44859</v>
      </c>
      <c r="AM1043" s="14">
        <v>44919</v>
      </c>
      <c r="AP1043" s="45">
        <v>2200000</v>
      </c>
      <c r="AS1043" s="45">
        <v>8800000</v>
      </c>
      <c r="AZ1043" s="15">
        <f t="shared" si="77"/>
        <v>11000000</v>
      </c>
      <c r="BA1043" s="15">
        <f t="shared" si="78"/>
        <v>11000000</v>
      </c>
      <c r="BB1043" t="str">
        <f t="shared" si="79"/>
        <v>OK</v>
      </c>
      <c r="BC1043">
        <f t="shared" si="80"/>
        <v>2</v>
      </c>
    </row>
    <row r="1044" spans="2:55" hidden="1">
      <c r="B1044" t="s">
        <v>30</v>
      </c>
      <c r="C1044" t="s">
        <v>1035</v>
      </c>
      <c r="D1044" t="s">
        <v>1033</v>
      </c>
      <c r="E1044" t="s">
        <v>5</v>
      </c>
      <c r="F1044" t="s">
        <v>127</v>
      </c>
      <c r="G1044">
        <v>3882</v>
      </c>
      <c r="H1044">
        <v>18</v>
      </c>
      <c r="I1044" s="45">
        <v>9900000</v>
      </c>
      <c r="J1044" s="45">
        <v>550000</v>
      </c>
      <c r="K1044">
        <v>18</v>
      </c>
      <c r="M1044" t="s">
        <v>128</v>
      </c>
      <c r="N1044" t="s">
        <v>129</v>
      </c>
      <c r="O1044" t="s">
        <v>130</v>
      </c>
      <c r="P1044" t="s">
        <v>1018</v>
      </c>
      <c r="Q1044" t="s">
        <v>64</v>
      </c>
      <c r="R1044" t="s">
        <v>1019</v>
      </c>
      <c r="S1044">
        <v>1</v>
      </c>
      <c r="T1044">
        <v>388201</v>
      </c>
      <c r="V1044" s="17">
        <v>4</v>
      </c>
      <c r="W1044" t="s">
        <v>1034</v>
      </c>
      <c r="AA1044" t="s">
        <v>134</v>
      </c>
      <c r="AD1044" t="s">
        <v>134</v>
      </c>
      <c r="AG1044" t="s">
        <v>134</v>
      </c>
      <c r="AJ1044" s="14">
        <v>44617</v>
      </c>
      <c r="AK1044" s="16">
        <v>8</v>
      </c>
      <c r="AL1044" s="14">
        <v>44859</v>
      </c>
      <c r="AM1044" s="14">
        <v>44919</v>
      </c>
      <c r="AP1044" s="45">
        <v>1980000</v>
      </c>
      <c r="AS1044" s="45">
        <v>7920000</v>
      </c>
      <c r="AZ1044" s="15">
        <f t="shared" si="77"/>
        <v>9900000</v>
      </c>
      <c r="BA1044" s="15">
        <f t="shared" si="78"/>
        <v>9900000</v>
      </c>
      <c r="BB1044" t="str">
        <f t="shared" si="79"/>
        <v>OK</v>
      </c>
      <c r="BC1044">
        <f t="shared" si="80"/>
        <v>2</v>
      </c>
    </row>
    <row r="1045" spans="2:55" hidden="1">
      <c r="B1045" t="s">
        <v>30</v>
      </c>
      <c r="C1045" t="s">
        <v>1036</v>
      </c>
      <c r="D1045" t="s">
        <v>1033</v>
      </c>
      <c r="E1045" t="s">
        <v>5</v>
      </c>
      <c r="F1045" t="s">
        <v>127</v>
      </c>
      <c r="G1045">
        <v>3882</v>
      </c>
      <c r="H1045">
        <v>16</v>
      </c>
      <c r="I1045" s="45">
        <v>8800000</v>
      </c>
      <c r="J1045" s="45">
        <v>550000</v>
      </c>
      <c r="K1045">
        <v>16</v>
      </c>
      <c r="M1045" t="s">
        <v>128</v>
      </c>
      <c r="N1045" t="s">
        <v>129</v>
      </c>
      <c r="O1045" t="s">
        <v>130</v>
      </c>
      <c r="P1045" t="s">
        <v>1018</v>
      </c>
      <c r="Q1045" t="s">
        <v>64</v>
      </c>
      <c r="R1045" t="s">
        <v>1019</v>
      </c>
      <c r="S1045">
        <v>1</v>
      </c>
      <c r="T1045">
        <v>388201</v>
      </c>
      <c r="V1045" s="17">
        <v>4</v>
      </c>
      <c r="W1045" t="s">
        <v>1034</v>
      </c>
      <c r="AA1045" t="s">
        <v>134</v>
      </c>
      <c r="AD1045" t="s">
        <v>134</v>
      </c>
      <c r="AG1045" t="s">
        <v>134</v>
      </c>
      <c r="AJ1045" s="14">
        <v>44617</v>
      </c>
      <c r="AK1045" s="16">
        <v>8</v>
      </c>
      <c r="AL1045" s="14">
        <v>44859</v>
      </c>
      <c r="AM1045" s="14">
        <v>44919</v>
      </c>
      <c r="AP1045" s="45">
        <v>1760000</v>
      </c>
      <c r="AS1045" s="45">
        <v>7040000</v>
      </c>
      <c r="AZ1045" s="15">
        <f t="shared" si="77"/>
        <v>8800000</v>
      </c>
      <c r="BA1045" s="15">
        <f t="shared" si="78"/>
        <v>8800000</v>
      </c>
      <c r="BB1045" t="str">
        <f t="shared" si="79"/>
        <v>OK</v>
      </c>
      <c r="BC1045">
        <f t="shared" si="80"/>
        <v>2</v>
      </c>
    </row>
    <row r="1046" spans="2:55" hidden="1">
      <c r="B1046" t="s">
        <v>30</v>
      </c>
      <c r="C1046" t="s">
        <v>1037</v>
      </c>
      <c r="D1046" t="s">
        <v>1038</v>
      </c>
      <c r="E1046" t="s">
        <v>5</v>
      </c>
      <c r="F1046" t="s">
        <v>127</v>
      </c>
      <c r="G1046">
        <v>3882</v>
      </c>
      <c r="H1046">
        <v>19</v>
      </c>
      <c r="I1046" s="45">
        <v>10450000</v>
      </c>
      <c r="J1046" s="45">
        <v>550000</v>
      </c>
      <c r="K1046">
        <v>19</v>
      </c>
      <c r="M1046" t="s">
        <v>128</v>
      </c>
      <c r="N1046" t="s">
        <v>129</v>
      </c>
      <c r="O1046" t="s">
        <v>130</v>
      </c>
      <c r="P1046" t="s">
        <v>1018</v>
      </c>
      <c r="Q1046" t="s">
        <v>64</v>
      </c>
      <c r="R1046" t="s">
        <v>1019</v>
      </c>
      <c r="S1046">
        <v>1</v>
      </c>
      <c r="T1046">
        <v>388201</v>
      </c>
      <c r="V1046" s="17">
        <v>5</v>
      </c>
      <c r="W1046" t="s">
        <v>1039</v>
      </c>
      <c r="AA1046" t="s">
        <v>134</v>
      </c>
      <c r="AD1046" t="s">
        <v>134</v>
      </c>
      <c r="AG1046" t="s">
        <v>134</v>
      </c>
      <c r="AJ1046" s="14">
        <v>44617</v>
      </c>
      <c r="AK1046" s="16">
        <v>8</v>
      </c>
      <c r="AL1046" s="14">
        <v>44859</v>
      </c>
      <c r="AM1046" s="14">
        <v>44919</v>
      </c>
      <c r="AP1046" s="45">
        <v>2090000</v>
      </c>
      <c r="AS1046" s="45">
        <v>8360000</v>
      </c>
      <c r="AZ1046" s="15">
        <f t="shared" si="77"/>
        <v>10450000</v>
      </c>
      <c r="BA1046" s="15">
        <f t="shared" si="78"/>
        <v>10450000</v>
      </c>
      <c r="BB1046" t="str">
        <f t="shared" si="79"/>
        <v>OK</v>
      </c>
      <c r="BC1046">
        <f t="shared" si="80"/>
        <v>2</v>
      </c>
    </row>
    <row r="1047" spans="2:55" hidden="1">
      <c r="B1047" t="s">
        <v>30</v>
      </c>
      <c r="C1047" t="s">
        <v>1040</v>
      </c>
      <c r="D1047" t="s">
        <v>1038</v>
      </c>
      <c r="E1047" t="s">
        <v>5</v>
      </c>
      <c r="F1047" t="s">
        <v>127</v>
      </c>
      <c r="G1047">
        <v>3882</v>
      </c>
      <c r="H1047">
        <v>18</v>
      </c>
      <c r="I1047" s="45">
        <v>9900000</v>
      </c>
      <c r="J1047" s="45">
        <v>550000</v>
      </c>
      <c r="K1047">
        <v>18</v>
      </c>
      <c r="M1047" t="s">
        <v>128</v>
      </c>
      <c r="N1047" t="s">
        <v>129</v>
      </c>
      <c r="O1047" t="s">
        <v>130</v>
      </c>
      <c r="P1047" t="s">
        <v>1018</v>
      </c>
      <c r="Q1047" t="s">
        <v>64</v>
      </c>
      <c r="R1047" t="s">
        <v>1019</v>
      </c>
      <c r="S1047">
        <v>1</v>
      </c>
      <c r="T1047">
        <v>388201</v>
      </c>
      <c r="V1047" s="17">
        <v>5</v>
      </c>
      <c r="W1047" t="s">
        <v>1039</v>
      </c>
      <c r="AA1047" t="s">
        <v>134</v>
      </c>
      <c r="AD1047" t="s">
        <v>134</v>
      </c>
      <c r="AG1047" t="s">
        <v>134</v>
      </c>
      <c r="AJ1047" s="14">
        <v>44617</v>
      </c>
      <c r="AK1047" s="16">
        <v>8</v>
      </c>
      <c r="AL1047" s="14">
        <v>44859</v>
      </c>
      <c r="AM1047" s="14">
        <v>44919</v>
      </c>
      <c r="AP1047" s="45">
        <v>1980000</v>
      </c>
      <c r="AS1047" s="45">
        <v>7920000</v>
      </c>
      <c r="AZ1047" s="15">
        <f t="shared" si="77"/>
        <v>9900000</v>
      </c>
      <c r="BA1047" s="15">
        <f t="shared" si="78"/>
        <v>9900000</v>
      </c>
      <c r="BB1047" t="str">
        <f t="shared" si="79"/>
        <v>OK</v>
      </c>
      <c r="BC1047">
        <f t="shared" si="80"/>
        <v>2</v>
      </c>
    </row>
    <row r="1048" spans="2:55" hidden="1">
      <c r="B1048" t="s">
        <v>30</v>
      </c>
      <c r="C1048" t="s">
        <v>1041</v>
      </c>
      <c r="D1048" t="s">
        <v>1038</v>
      </c>
      <c r="E1048" t="s">
        <v>5</v>
      </c>
      <c r="F1048" t="s">
        <v>127</v>
      </c>
      <c r="G1048">
        <v>3882</v>
      </c>
      <c r="H1048">
        <v>16</v>
      </c>
      <c r="I1048" s="45">
        <v>8800000</v>
      </c>
      <c r="J1048" s="45">
        <v>550000</v>
      </c>
      <c r="K1048">
        <v>16</v>
      </c>
      <c r="M1048" t="s">
        <v>128</v>
      </c>
      <c r="N1048" t="s">
        <v>129</v>
      </c>
      <c r="O1048" t="s">
        <v>130</v>
      </c>
      <c r="P1048" t="s">
        <v>1018</v>
      </c>
      <c r="Q1048" t="s">
        <v>64</v>
      </c>
      <c r="R1048" t="s">
        <v>1019</v>
      </c>
      <c r="S1048">
        <v>1</v>
      </c>
      <c r="T1048">
        <v>388201</v>
      </c>
      <c r="V1048" s="17">
        <v>5</v>
      </c>
      <c r="W1048" t="s">
        <v>1039</v>
      </c>
      <c r="AA1048" t="s">
        <v>134</v>
      </c>
      <c r="AD1048" t="s">
        <v>134</v>
      </c>
      <c r="AG1048" t="s">
        <v>134</v>
      </c>
      <c r="AJ1048" s="14">
        <v>44617</v>
      </c>
      <c r="AK1048" s="16">
        <v>8</v>
      </c>
      <c r="AL1048" s="14">
        <v>44859</v>
      </c>
      <c r="AM1048" s="14">
        <v>44919</v>
      </c>
      <c r="AP1048" s="45">
        <v>1760000</v>
      </c>
      <c r="AS1048" s="45">
        <v>7040000</v>
      </c>
      <c r="AZ1048" s="15">
        <f t="shared" si="77"/>
        <v>8800000</v>
      </c>
      <c r="BA1048" s="15">
        <f t="shared" si="78"/>
        <v>8800000</v>
      </c>
      <c r="BB1048" t="str">
        <f t="shared" si="79"/>
        <v>OK</v>
      </c>
      <c r="BC1048">
        <f t="shared" si="80"/>
        <v>2</v>
      </c>
    </row>
    <row r="1049" spans="2:55" hidden="1">
      <c r="B1049" t="s">
        <v>30</v>
      </c>
      <c r="C1049" t="s">
        <v>1042</v>
      </c>
      <c r="D1049" t="s">
        <v>1043</v>
      </c>
      <c r="E1049" t="s">
        <v>5</v>
      </c>
      <c r="F1049" t="s">
        <v>137</v>
      </c>
      <c r="G1049">
        <v>3881</v>
      </c>
      <c r="H1049">
        <v>25</v>
      </c>
      <c r="I1049" s="45">
        <v>15635050</v>
      </c>
      <c r="J1049" s="45">
        <v>625402</v>
      </c>
      <c r="K1049">
        <v>25</v>
      </c>
      <c r="M1049" t="s">
        <v>128</v>
      </c>
      <c r="N1049" t="s">
        <v>129</v>
      </c>
      <c r="O1049" t="s">
        <v>130</v>
      </c>
      <c r="P1049" t="s">
        <v>1018</v>
      </c>
      <c r="Q1049" t="s">
        <v>64</v>
      </c>
      <c r="R1049" t="s">
        <v>132</v>
      </c>
      <c r="S1049">
        <v>1</v>
      </c>
      <c r="T1049">
        <v>388101</v>
      </c>
      <c r="V1049" s="17">
        <v>1</v>
      </c>
      <c r="W1049" t="s">
        <v>1044</v>
      </c>
      <c r="AA1049" t="s">
        <v>134</v>
      </c>
      <c r="AB1049" s="14">
        <v>44616</v>
      </c>
      <c r="AC1049">
        <v>20</v>
      </c>
      <c r="AD1049" s="14">
        <v>44636</v>
      </c>
      <c r="AG1049" t="s">
        <v>134</v>
      </c>
      <c r="AH1049" s="14">
        <v>44672</v>
      </c>
      <c r="AI1049">
        <v>15</v>
      </c>
      <c r="AJ1049" s="14">
        <v>44687</v>
      </c>
      <c r="AK1049" s="16">
        <v>10</v>
      </c>
      <c r="AL1049" s="14">
        <v>44991</v>
      </c>
      <c r="AM1049" s="14">
        <v>45051</v>
      </c>
      <c r="AR1049" s="45">
        <v>3127010</v>
      </c>
      <c r="AU1049" s="45">
        <v>12508040</v>
      </c>
      <c r="AZ1049" s="15">
        <f t="shared" si="77"/>
        <v>15635050</v>
      </c>
      <c r="BA1049" s="15">
        <f t="shared" si="78"/>
        <v>15635050</v>
      </c>
      <c r="BB1049" t="str">
        <f t="shared" si="79"/>
        <v>OK</v>
      </c>
      <c r="BC1049">
        <f t="shared" si="80"/>
        <v>2</v>
      </c>
    </row>
    <row r="1050" spans="2:55" hidden="1">
      <c r="B1050" t="s">
        <v>30</v>
      </c>
      <c r="C1050" t="s">
        <v>1045</v>
      </c>
      <c r="D1050" t="s">
        <v>1043</v>
      </c>
      <c r="E1050" t="s">
        <v>5</v>
      </c>
      <c r="F1050" t="s">
        <v>137</v>
      </c>
      <c r="G1050">
        <v>3881</v>
      </c>
      <c r="H1050">
        <v>25</v>
      </c>
      <c r="I1050" s="45">
        <v>15635050</v>
      </c>
      <c r="J1050" s="45">
        <v>625402</v>
      </c>
      <c r="K1050">
        <v>25</v>
      </c>
      <c r="M1050" t="s">
        <v>128</v>
      </c>
      <c r="N1050" t="s">
        <v>129</v>
      </c>
      <c r="O1050" t="s">
        <v>130</v>
      </c>
      <c r="P1050" t="s">
        <v>1018</v>
      </c>
      <c r="Q1050" t="s">
        <v>64</v>
      </c>
      <c r="R1050" t="s">
        <v>132</v>
      </c>
      <c r="S1050">
        <v>1</v>
      </c>
      <c r="T1050">
        <v>388101</v>
      </c>
      <c r="V1050" s="17">
        <v>1</v>
      </c>
      <c r="W1050" t="s">
        <v>1044</v>
      </c>
      <c r="AA1050" t="s">
        <v>134</v>
      </c>
      <c r="AB1050" s="14">
        <v>44616</v>
      </c>
      <c r="AC1050">
        <v>20</v>
      </c>
      <c r="AD1050" s="14">
        <v>44636</v>
      </c>
      <c r="AG1050" t="s">
        <v>134</v>
      </c>
      <c r="AH1050" s="14">
        <v>44672</v>
      </c>
      <c r="AI1050">
        <v>15</v>
      </c>
      <c r="AJ1050" s="14">
        <v>44687</v>
      </c>
      <c r="AK1050" s="16">
        <v>10</v>
      </c>
      <c r="AL1050" s="14">
        <v>44991</v>
      </c>
      <c r="AM1050" s="14">
        <v>45051</v>
      </c>
      <c r="AR1050" s="45">
        <v>3127010</v>
      </c>
      <c r="AU1050" s="45">
        <v>12508040</v>
      </c>
      <c r="AZ1050" s="15">
        <f t="shared" si="77"/>
        <v>15635050</v>
      </c>
      <c r="BA1050" s="15">
        <f t="shared" si="78"/>
        <v>15635050</v>
      </c>
      <c r="BB1050" t="str">
        <f t="shared" si="79"/>
        <v>OK</v>
      </c>
      <c r="BC1050">
        <f t="shared" si="80"/>
        <v>2</v>
      </c>
    </row>
    <row r="1051" spans="2:55" hidden="1">
      <c r="B1051" t="s">
        <v>30</v>
      </c>
      <c r="C1051" t="s">
        <v>1046</v>
      </c>
      <c r="D1051" t="s">
        <v>1047</v>
      </c>
      <c r="E1051" t="s">
        <v>5</v>
      </c>
      <c r="F1051" t="s">
        <v>137</v>
      </c>
      <c r="G1051">
        <v>3881</v>
      </c>
      <c r="H1051">
        <v>18</v>
      </c>
      <c r="I1051" s="45">
        <v>11257218</v>
      </c>
      <c r="J1051" s="45">
        <v>625401</v>
      </c>
      <c r="K1051">
        <v>18</v>
      </c>
      <c r="M1051" t="s">
        <v>128</v>
      </c>
      <c r="N1051" t="s">
        <v>129</v>
      </c>
      <c r="O1051" t="s">
        <v>130</v>
      </c>
      <c r="P1051" t="s">
        <v>1018</v>
      </c>
      <c r="Q1051" t="s">
        <v>64</v>
      </c>
      <c r="R1051" t="s">
        <v>132</v>
      </c>
      <c r="S1051">
        <v>1</v>
      </c>
      <c r="T1051">
        <v>388101</v>
      </c>
      <c r="V1051" s="17">
        <v>2</v>
      </c>
      <c r="W1051" t="s">
        <v>1048</v>
      </c>
      <c r="AA1051" t="s">
        <v>134</v>
      </c>
      <c r="AB1051" s="14">
        <v>44616</v>
      </c>
      <c r="AC1051">
        <v>20</v>
      </c>
      <c r="AD1051" s="14">
        <v>44636</v>
      </c>
      <c r="AG1051" t="s">
        <v>134</v>
      </c>
      <c r="AH1051" s="14">
        <v>44672</v>
      </c>
      <c r="AI1051">
        <v>15</v>
      </c>
      <c r="AJ1051" s="14">
        <v>44687</v>
      </c>
      <c r="AK1051" s="16">
        <v>10</v>
      </c>
      <c r="AL1051" s="14">
        <v>44991</v>
      </c>
      <c r="AM1051" s="14">
        <v>45051</v>
      </c>
      <c r="AR1051" s="45">
        <v>2251444</v>
      </c>
      <c r="AU1051" s="45">
        <v>9005774</v>
      </c>
      <c r="AZ1051" s="15">
        <f t="shared" si="77"/>
        <v>11257218</v>
      </c>
      <c r="BA1051" s="15">
        <f t="shared" si="78"/>
        <v>11257218</v>
      </c>
      <c r="BB1051" t="str">
        <f t="shared" si="79"/>
        <v>OK</v>
      </c>
      <c r="BC1051">
        <f t="shared" si="80"/>
        <v>2</v>
      </c>
    </row>
    <row r="1052" spans="2:55" hidden="1">
      <c r="B1052" t="s">
        <v>30</v>
      </c>
      <c r="C1052" t="s">
        <v>1049</v>
      </c>
      <c r="D1052" t="s">
        <v>1047</v>
      </c>
      <c r="E1052" t="s">
        <v>5</v>
      </c>
      <c r="F1052" t="s">
        <v>137</v>
      </c>
      <c r="G1052">
        <v>3881</v>
      </c>
      <c r="H1052">
        <v>17</v>
      </c>
      <c r="I1052" s="45">
        <v>10631817</v>
      </c>
      <c r="J1052" s="45">
        <v>625401</v>
      </c>
      <c r="K1052">
        <v>17</v>
      </c>
      <c r="M1052" t="s">
        <v>128</v>
      </c>
      <c r="N1052" t="s">
        <v>129</v>
      </c>
      <c r="O1052" t="s">
        <v>130</v>
      </c>
      <c r="P1052" t="s">
        <v>1018</v>
      </c>
      <c r="Q1052" t="s">
        <v>64</v>
      </c>
      <c r="R1052" t="s">
        <v>132</v>
      </c>
      <c r="S1052">
        <v>1</v>
      </c>
      <c r="T1052">
        <v>388101</v>
      </c>
      <c r="V1052" s="17">
        <v>2</v>
      </c>
      <c r="W1052" t="s">
        <v>1048</v>
      </c>
      <c r="AA1052" t="s">
        <v>134</v>
      </c>
      <c r="AB1052" s="14">
        <v>44616</v>
      </c>
      <c r="AC1052">
        <v>20</v>
      </c>
      <c r="AD1052" s="14">
        <v>44636</v>
      </c>
      <c r="AG1052" t="s">
        <v>134</v>
      </c>
      <c r="AH1052" s="14">
        <v>44672</v>
      </c>
      <c r="AI1052">
        <v>15</v>
      </c>
      <c r="AJ1052" s="14">
        <v>44687</v>
      </c>
      <c r="AK1052" s="16">
        <v>10</v>
      </c>
      <c r="AL1052" s="14">
        <v>44991</v>
      </c>
      <c r="AM1052" s="14">
        <v>45051</v>
      </c>
      <c r="AR1052" s="45">
        <v>2126363</v>
      </c>
      <c r="AU1052" s="45">
        <v>8505454</v>
      </c>
      <c r="AZ1052" s="15">
        <f t="shared" si="77"/>
        <v>10631817</v>
      </c>
      <c r="BA1052" s="15">
        <f t="shared" si="78"/>
        <v>10631817</v>
      </c>
      <c r="BB1052" t="str">
        <f t="shared" si="79"/>
        <v>OK</v>
      </c>
      <c r="BC1052">
        <f t="shared" si="80"/>
        <v>2</v>
      </c>
    </row>
    <row r="1053" spans="2:55" hidden="1">
      <c r="B1053" t="s">
        <v>30</v>
      </c>
      <c r="C1053" t="s">
        <v>1050</v>
      </c>
      <c r="D1053" t="s">
        <v>1047</v>
      </c>
      <c r="E1053" t="s">
        <v>5</v>
      </c>
      <c r="F1053" t="s">
        <v>137</v>
      </c>
      <c r="G1053">
        <v>3881</v>
      </c>
      <c r="H1053">
        <v>16</v>
      </c>
      <c r="I1053" s="45">
        <v>10006416</v>
      </c>
      <c r="J1053" s="45">
        <v>625401</v>
      </c>
      <c r="K1053">
        <v>16</v>
      </c>
      <c r="M1053" t="s">
        <v>128</v>
      </c>
      <c r="N1053" t="s">
        <v>129</v>
      </c>
      <c r="O1053" t="s">
        <v>130</v>
      </c>
      <c r="P1053" t="s">
        <v>1018</v>
      </c>
      <c r="Q1053" t="s">
        <v>64</v>
      </c>
      <c r="R1053" t="s">
        <v>132</v>
      </c>
      <c r="S1053">
        <v>1</v>
      </c>
      <c r="T1053">
        <v>388101</v>
      </c>
      <c r="V1053" s="17">
        <v>2</v>
      </c>
      <c r="W1053" t="s">
        <v>1048</v>
      </c>
      <c r="AA1053" t="s">
        <v>134</v>
      </c>
      <c r="AB1053" s="14">
        <v>44616</v>
      </c>
      <c r="AC1053">
        <v>20</v>
      </c>
      <c r="AD1053" s="14">
        <v>44636</v>
      </c>
      <c r="AG1053" t="s">
        <v>134</v>
      </c>
      <c r="AH1053" s="14">
        <v>44672</v>
      </c>
      <c r="AI1053">
        <v>15</v>
      </c>
      <c r="AJ1053" s="14">
        <v>44687</v>
      </c>
      <c r="AK1053" s="16">
        <v>10</v>
      </c>
      <c r="AL1053" s="14">
        <v>44991</v>
      </c>
      <c r="AM1053" s="14">
        <v>45051</v>
      </c>
      <c r="AR1053" s="45">
        <v>2001283</v>
      </c>
      <c r="AU1053" s="45">
        <v>8005133</v>
      </c>
      <c r="AZ1053" s="15">
        <f t="shared" si="77"/>
        <v>10006416</v>
      </c>
      <c r="BA1053" s="15">
        <f t="shared" si="78"/>
        <v>10006416</v>
      </c>
      <c r="BB1053" t="str">
        <f t="shared" si="79"/>
        <v>OK</v>
      </c>
      <c r="BC1053">
        <f t="shared" si="80"/>
        <v>2</v>
      </c>
    </row>
    <row r="1054" spans="2:55" hidden="1">
      <c r="B1054" t="s">
        <v>30</v>
      </c>
      <c r="C1054" t="s">
        <v>1051</v>
      </c>
      <c r="D1054" t="s">
        <v>1052</v>
      </c>
      <c r="E1054" t="s">
        <v>5</v>
      </c>
      <c r="F1054" t="s">
        <v>137</v>
      </c>
      <c r="G1054">
        <v>3881</v>
      </c>
      <c r="H1054">
        <v>18</v>
      </c>
      <c r="I1054" s="45">
        <v>11257218</v>
      </c>
      <c r="J1054" s="45">
        <v>625401</v>
      </c>
      <c r="K1054">
        <v>18</v>
      </c>
      <c r="M1054" t="s">
        <v>128</v>
      </c>
      <c r="N1054" t="s">
        <v>129</v>
      </c>
      <c r="O1054" t="s">
        <v>130</v>
      </c>
      <c r="P1054" t="s">
        <v>1018</v>
      </c>
      <c r="Q1054" t="s">
        <v>64</v>
      </c>
      <c r="R1054" t="s">
        <v>132</v>
      </c>
      <c r="S1054">
        <v>1</v>
      </c>
      <c r="T1054">
        <v>388101</v>
      </c>
      <c r="V1054" s="17">
        <v>3</v>
      </c>
      <c r="W1054" t="s">
        <v>1053</v>
      </c>
      <c r="AA1054" t="s">
        <v>134</v>
      </c>
      <c r="AB1054" s="14">
        <v>44616</v>
      </c>
      <c r="AC1054">
        <v>20</v>
      </c>
      <c r="AD1054" s="14">
        <v>44636</v>
      </c>
      <c r="AG1054" t="s">
        <v>134</v>
      </c>
      <c r="AH1054" s="14">
        <v>44672</v>
      </c>
      <c r="AI1054">
        <v>15</v>
      </c>
      <c r="AJ1054" s="14">
        <v>44687</v>
      </c>
      <c r="AK1054" s="16">
        <v>10</v>
      </c>
      <c r="AL1054" s="14">
        <v>44991</v>
      </c>
      <c r="AM1054" s="14">
        <v>45051</v>
      </c>
      <c r="AR1054" s="45">
        <v>2251444</v>
      </c>
      <c r="AU1054" s="45">
        <v>9005774</v>
      </c>
      <c r="AZ1054" s="15">
        <f t="shared" si="77"/>
        <v>11257218</v>
      </c>
      <c r="BA1054" s="15">
        <f t="shared" si="78"/>
        <v>11257218</v>
      </c>
      <c r="BB1054" t="str">
        <f t="shared" si="79"/>
        <v>OK</v>
      </c>
      <c r="BC1054">
        <f t="shared" si="80"/>
        <v>2</v>
      </c>
    </row>
    <row r="1055" spans="2:55" hidden="1">
      <c r="B1055" t="s">
        <v>30</v>
      </c>
      <c r="C1055" t="s">
        <v>1052</v>
      </c>
      <c r="D1055" t="s">
        <v>1052</v>
      </c>
      <c r="E1055" t="s">
        <v>5</v>
      </c>
      <c r="F1055" t="s">
        <v>137</v>
      </c>
      <c r="G1055">
        <v>3881</v>
      </c>
      <c r="H1055">
        <v>20</v>
      </c>
      <c r="I1055" s="45">
        <v>12508020</v>
      </c>
      <c r="J1055" s="45">
        <v>625401</v>
      </c>
      <c r="K1055">
        <v>20</v>
      </c>
      <c r="M1055" t="s">
        <v>128</v>
      </c>
      <c r="N1055" t="s">
        <v>129</v>
      </c>
      <c r="O1055" t="s">
        <v>130</v>
      </c>
      <c r="P1055" t="s">
        <v>1018</v>
      </c>
      <c r="Q1055" t="s">
        <v>64</v>
      </c>
      <c r="R1055" t="s">
        <v>132</v>
      </c>
      <c r="S1055">
        <v>1</v>
      </c>
      <c r="T1055">
        <v>388101</v>
      </c>
      <c r="V1055" s="17">
        <v>3</v>
      </c>
      <c r="W1055" t="s">
        <v>1053</v>
      </c>
      <c r="AA1055" t="s">
        <v>134</v>
      </c>
      <c r="AB1055" s="14">
        <v>44616</v>
      </c>
      <c r="AC1055">
        <v>20</v>
      </c>
      <c r="AD1055" s="14">
        <v>44636</v>
      </c>
      <c r="AG1055" t="s">
        <v>134</v>
      </c>
      <c r="AH1055" s="14">
        <v>44672</v>
      </c>
      <c r="AI1055">
        <v>15</v>
      </c>
      <c r="AJ1055" s="14">
        <v>44687</v>
      </c>
      <c r="AK1055" s="16">
        <v>10</v>
      </c>
      <c r="AL1055" s="14">
        <v>44991</v>
      </c>
      <c r="AM1055" s="14">
        <v>45051</v>
      </c>
      <c r="AR1055" s="45">
        <v>2501604</v>
      </c>
      <c r="AU1055" s="45">
        <v>10006416</v>
      </c>
      <c r="AZ1055" s="15">
        <f t="shared" si="77"/>
        <v>12508020</v>
      </c>
      <c r="BA1055" s="15">
        <f t="shared" si="78"/>
        <v>12508020</v>
      </c>
      <c r="BB1055" t="str">
        <f t="shared" si="79"/>
        <v>OK</v>
      </c>
      <c r="BC1055">
        <f t="shared" si="80"/>
        <v>2</v>
      </c>
    </row>
    <row r="1056" spans="2:55" hidden="1">
      <c r="B1056" t="s">
        <v>30</v>
      </c>
      <c r="C1056" t="s">
        <v>1054</v>
      </c>
      <c r="D1056" t="s">
        <v>1052</v>
      </c>
      <c r="E1056" t="s">
        <v>5</v>
      </c>
      <c r="F1056" t="s">
        <v>137</v>
      </c>
      <c r="G1056">
        <v>3881</v>
      </c>
      <c r="H1056">
        <v>16</v>
      </c>
      <c r="I1056" s="45">
        <v>10006416</v>
      </c>
      <c r="J1056" s="45">
        <v>625401</v>
      </c>
      <c r="K1056">
        <v>16</v>
      </c>
      <c r="M1056" t="s">
        <v>128</v>
      </c>
      <c r="N1056" t="s">
        <v>129</v>
      </c>
      <c r="O1056" t="s">
        <v>130</v>
      </c>
      <c r="P1056" t="s">
        <v>1018</v>
      </c>
      <c r="Q1056" t="s">
        <v>64</v>
      </c>
      <c r="R1056" t="s">
        <v>132</v>
      </c>
      <c r="S1056">
        <v>1</v>
      </c>
      <c r="T1056">
        <v>388101</v>
      </c>
      <c r="V1056" s="17">
        <v>3</v>
      </c>
      <c r="W1056" t="s">
        <v>1053</v>
      </c>
      <c r="AA1056" t="s">
        <v>134</v>
      </c>
      <c r="AB1056" s="14">
        <v>44616</v>
      </c>
      <c r="AC1056">
        <v>20</v>
      </c>
      <c r="AD1056" s="14">
        <v>44636</v>
      </c>
      <c r="AG1056" t="s">
        <v>134</v>
      </c>
      <c r="AH1056" s="14">
        <v>44672</v>
      </c>
      <c r="AI1056">
        <v>15</v>
      </c>
      <c r="AJ1056" s="14">
        <v>44687</v>
      </c>
      <c r="AK1056" s="16">
        <v>10</v>
      </c>
      <c r="AL1056" s="14">
        <v>44991</v>
      </c>
      <c r="AM1056" s="14">
        <v>45051</v>
      </c>
      <c r="AR1056" s="45">
        <v>2001283</v>
      </c>
      <c r="AU1056" s="45">
        <v>8005133</v>
      </c>
      <c r="AZ1056" s="15">
        <f t="shared" si="77"/>
        <v>10006416</v>
      </c>
      <c r="BA1056" s="15">
        <f t="shared" si="78"/>
        <v>10006416</v>
      </c>
      <c r="BB1056" t="str">
        <f t="shared" si="79"/>
        <v>OK</v>
      </c>
      <c r="BC1056">
        <f t="shared" si="80"/>
        <v>2</v>
      </c>
    </row>
    <row r="1057" spans="2:55" hidden="1">
      <c r="B1057" t="s">
        <v>30</v>
      </c>
      <c r="C1057" t="s">
        <v>1055</v>
      </c>
      <c r="D1057" t="s">
        <v>1052</v>
      </c>
      <c r="E1057" t="s">
        <v>5</v>
      </c>
      <c r="F1057" t="s">
        <v>137</v>
      </c>
      <c r="G1057">
        <v>3881</v>
      </c>
      <c r="H1057">
        <v>16</v>
      </c>
      <c r="I1057" s="45">
        <v>10006416</v>
      </c>
      <c r="J1057" s="45">
        <v>625401</v>
      </c>
      <c r="K1057">
        <v>16</v>
      </c>
      <c r="M1057" t="s">
        <v>128</v>
      </c>
      <c r="N1057" t="s">
        <v>129</v>
      </c>
      <c r="O1057" t="s">
        <v>130</v>
      </c>
      <c r="P1057" t="s">
        <v>1018</v>
      </c>
      <c r="Q1057" t="s">
        <v>64</v>
      </c>
      <c r="R1057" t="s">
        <v>132</v>
      </c>
      <c r="S1057">
        <v>1</v>
      </c>
      <c r="T1057">
        <v>388101</v>
      </c>
      <c r="V1057" s="17">
        <v>3</v>
      </c>
      <c r="W1057" t="s">
        <v>1053</v>
      </c>
      <c r="AA1057" t="s">
        <v>134</v>
      </c>
      <c r="AB1057" s="14">
        <v>44616</v>
      </c>
      <c r="AC1057">
        <v>20</v>
      </c>
      <c r="AD1057" s="14">
        <v>44636</v>
      </c>
      <c r="AG1057" t="s">
        <v>134</v>
      </c>
      <c r="AH1057" s="14">
        <v>44672</v>
      </c>
      <c r="AI1057">
        <v>15</v>
      </c>
      <c r="AJ1057" s="14">
        <v>44687</v>
      </c>
      <c r="AK1057" s="16">
        <v>10</v>
      </c>
      <c r="AL1057" s="14">
        <v>44991</v>
      </c>
      <c r="AM1057" s="14">
        <v>45051</v>
      </c>
      <c r="AR1057" s="45">
        <v>2001283</v>
      </c>
      <c r="AU1057" s="45">
        <v>8005133</v>
      </c>
      <c r="AZ1057" s="15">
        <f t="shared" si="77"/>
        <v>10006416</v>
      </c>
      <c r="BA1057" s="15">
        <f t="shared" si="78"/>
        <v>10006416</v>
      </c>
      <c r="BB1057" t="str">
        <f t="shared" si="79"/>
        <v>OK</v>
      </c>
      <c r="BC1057">
        <f t="shared" si="80"/>
        <v>2</v>
      </c>
    </row>
    <row r="1058" spans="2:55" hidden="1">
      <c r="B1058" t="s">
        <v>30</v>
      </c>
      <c r="C1058" t="s">
        <v>1056</v>
      </c>
      <c r="D1058" t="s">
        <v>1057</v>
      </c>
      <c r="E1058" t="s">
        <v>5</v>
      </c>
      <c r="F1058" t="s">
        <v>137</v>
      </c>
      <c r="G1058">
        <v>3881</v>
      </c>
      <c r="H1058">
        <v>17</v>
      </c>
      <c r="I1058" s="45">
        <v>10631817</v>
      </c>
      <c r="J1058" s="45">
        <v>625401</v>
      </c>
      <c r="K1058">
        <v>17</v>
      </c>
      <c r="M1058" t="s">
        <v>128</v>
      </c>
      <c r="N1058" t="s">
        <v>129</v>
      </c>
      <c r="O1058" t="s">
        <v>130</v>
      </c>
      <c r="P1058" t="s">
        <v>1018</v>
      </c>
      <c r="Q1058" t="s">
        <v>64</v>
      </c>
      <c r="R1058" t="s">
        <v>132</v>
      </c>
      <c r="S1058">
        <v>1</v>
      </c>
      <c r="T1058">
        <v>388101</v>
      </c>
      <c r="V1058" s="17">
        <v>4</v>
      </c>
      <c r="W1058" t="s">
        <v>1058</v>
      </c>
      <c r="AA1058" t="s">
        <v>134</v>
      </c>
      <c r="AB1058" s="14">
        <v>44616</v>
      </c>
      <c r="AC1058">
        <v>20</v>
      </c>
      <c r="AD1058" s="14">
        <v>44636</v>
      </c>
      <c r="AG1058" t="s">
        <v>134</v>
      </c>
      <c r="AH1058" s="14">
        <v>44672</v>
      </c>
      <c r="AI1058">
        <v>15</v>
      </c>
      <c r="AJ1058" s="14">
        <v>44687</v>
      </c>
      <c r="AK1058" s="16">
        <v>10</v>
      </c>
      <c r="AL1058" s="14">
        <v>44991</v>
      </c>
      <c r="AM1058" s="14">
        <v>45051</v>
      </c>
      <c r="AR1058" s="45">
        <v>2126363</v>
      </c>
      <c r="AU1058" s="45">
        <v>8505454</v>
      </c>
      <c r="AZ1058" s="15">
        <f t="shared" si="77"/>
        <v>10631817</v>
      </c>
      <c r="BA1058" s="15">
        <f t="shared" si="78"/>
        <v>10631817</v>
      </c>
      <c r="BB1058" t="str">
        <f t="shared" si="79"/>
        <v>OK</v>
      </c>
      <c r="BC1058">
        <f t="shared" si="80"/>
        <v>2</v>
      </c>
    </row>
    <row r="1059" spans="2:55" hidden="1">
      <c r="B1059" t="s">
        <v>30</v>
      </c>
      <c r="C1059" t="s">
        <v>1059</v>
      </c>
      <c r="D1059" t="s">
        <v>1057</v>
      </c>
      <c r="E1059" t="s">
        <v>5</v>
      </c>
      <c r="F1059" t="s">
        <v>137</v>
      </c>
      <c r="G1059">
        <v>3881</v>
      </c>
      <c r="H1059">
        <v>15</v>
      </c>
      <c r="I1059" s="45">
        <v>9381015</v>
      </c>
      <c r="J1059" s="45">
        <v>625401</v>
      </c>
      <c r="K1059">
        <v>15</v>
      </c>
      <c r="M1059" t="s">
        <v>128</v>
      </c>
      <c r="N1059" t="s">
        <v>129</v>
      </c>
      <c r="O1059" t="s">
        <v>130</v>
      </c>
      <c r="P1059" t="s">
        <v>1018</v>
      </c>
      <c r="Q1059" t="s">
        <v>64</v>
      </c>
      <c r="R1059" t="s">
        <v>132</v>
      </c>
      <c r="S1059">
        <v>1</v>
      </c>
      <c r="T1059">
        <v>388101</v>
      </c>
      <c r="V1059" s="17">
        <v>4</v>
      </c>
      <c r="W1059" t="s">
        <v>1058</v>
      </c>
      <c r="AA1059" t="s">
        <v>134</v>
      </c>
      <c r="AB1059" s="14">
        <v>44616</v>
      </c>
      <c r="AC1059">
        <v>20</v>
      </c>
      <c r="AD1059" s="14">
        <v>44636</v>
      </c>
      <c r="AG1059" t="s">
        <v>134</v>
      </c>
      <c r="AH1059" s="14">
        <v>44672</v>
      </c>
      <c r="AI1059">
        <v>15</v>
      </c>
      <c r="AJ1059" s="14">
        <v>44687</v>
      </c>
      <c r="AK1059" s="16">
        <v>10</v>
      </c>
      <c r="AL1059" s="14">
        <v>44991</v>
      </c>
      <c r="AM1059" s="14">
        <v>45051</v>
      </c>
      <c r="AR1059" s="45">
        <v>1876203</v>
      </c>
      <c r="AU1059" s="45">
        <v>7504812</v>
      </c>
      <c r="AZ1059" s="15">
        <f t="shared" si="77"/>
        <v>9381015</v>
      </c>
      <c r="BA1059" s="15">
        <f t="shared" si="78"/>
        <v>9381015</v>
      </c>
      <c r="BB1059" t="str">
        <f t="shared" si="79"/>
        <v>OK</v>
      </c>
      <c r="BC1059">
        <f t="shared" si="80"/>
        <v>2</v>
      </c>
    </row>
    <row r="1060" spans="2:55" hidden="1">
      <c r="B1060" t="s">
        <v>30</v>
      </c>
      <c r="C1060" t="s">
        <v>1060</v>
      </c>
      <c r="D1060" t="s">
        <v>1057</v>
      </c>
      <c r="E1060" t="s">
        <v>5</v>
      </c>
      <c r="F1060" t="s">
        <v>137</v>
      </c>
      <c r="G1060">
        <v>3881</v>
      </c>
      <c r="H1060">
        <v>28</v>
      </c>
      <c r="I1060" s="45">
        <v>17511228</v>
      </c>
      <c r="J1060" s="45">
        <v>625401</v>
      </c>
      <c r="K1060">
        <v>28</v>
      </c>
      <c r="M1060" t="s">
        <v>128</v>
      </c>
      <c r="N1060" t="s">
        <v>129</v>
      </c>
      <c r="O1060" t="s">
        <v>130</v>
      </c>
      <c r="P1060" t="s">
        <v>1018</v>
      </c>
      <c r="Q1060" t="s">
        <v>64</v>
      </c>
      <c r="R1060" t="s">
        <v>132</v>
      </c>
      <c r="S1060">
        <v>1</v>
      </c>
      <c r="T1060">
        <v>388101</v>
      </c>
      <c r="V1060" s="17">
        <v>4</v>
      </c>
      <c r="W1060" t="s">
        <v>1058</v>
      </c>
      <c r="AA1060" t="s">
        <v>134</v>
      </c>
      <c r="AB1060" s="14">
        <v>44616</v>
      </c>
      <c r="AC1060">
        <v>20</v>
      </c>
      <c r="AD1060" s="14">
        <v>44636</v>
      </c>
      <c r="AG1060" t="s">
        <v>134</v>
      </c>
      <c r="AH1060" s="14">
        <v>44672</v>
      </c>
      <c r="AI1060">
        <v>15</v>
      </c>
      <c r="AJ1060" s="14">
        <v>44687</v>
      </c>
      <c r="AK1060" s="16">
        <v>10</v>
      </c>
      <c r="AL1060" s="14">
        <v>44991</v>
      </c>
      <c r="AM1060" s="14">
        <v>45051</v>
      </c>
      <c r="AR1060" s="45">
        <v>3502246</v>
      </c>
      <c r="AU1060" s="45">
        <v>14008982</v>
      </c>
      <c r="AZ1060" s="15">
        <f t="shared" si="77"/>
        <v>17511228</v>
      </c>
      <c r="BA1060" s="15">
        <f t="shared" si="78"/>
        <v>17511228</v>
      </c>
      <c r="BB1060" t="str">
        <f t="shared" si="79"/>
        <v>OK</v>
      </c>
      <c r="BC1060">
        <f t="shared" si="80"/>
        <v>2</v>
      </c>
    </row>
    <row r="1061" spans="2:55" hidden="1">
      <c r="B1061" t="s">
        <v>30</v>
      </c>
      <c r="C1061" t="s">
        <v>1061</v>
      </c>
      <c r="D1061" t="s">
        <v>1062</v>
      </c>
      <c r="E1061" t="s">
        <v>5</v>
      </c>
      <c r="F1061" t="s">
        <v>137</v>
      </c>
      <c r="G1061">
        <v>3881</v>
      </c>
      <c r="H1061">
        <v>26</v>
      </c>
      <c r="I1061" s="45">
        <v>16260426</v>
      </c>
      <c r="J1061" s="45">
        <v>625401</v>
      </c>
      <c r="K1061">
        <v>26</v>
      </c>
      <c r="M1061" t="s">
        <v>128</v>
      </c>
      <c r="N1061" t="s">
        <v>129</v>
      </c>
      <c r="O1061" t="s">
        <v>130</v>
      </c>
      <c r="P1061" t="s">
        <v>1018</v>
      </c>
      <c r="Q1061" t="s">
        <v>64</v>
      </c>
      <c r="R1061" t="s">
        <v>132</v>
      </c>
      <c r="S1061">
        <v>1</v>
      </c>
      <c r="T1061">
        <v>388101</v>
      </c>
      <c r="V1061" s="17">
        <v>5</v>
      </c>
      <c r="W1061" t="s">
        <v>1063</v>
      </c>
      <c r="AA1061" t="s">
        <v>134</v>
      </c>
      <c r="AB1061" s="14">
        <v>44616</v>
      </c>
      <c r="AC1061">
        <v>20</v>
      </c>
      <c r="AD1061" s="14">
        <v>44636</v>
      </c>
      <c r="AG1061" t="s">
        <v>134</v>
      </c>
      <c r="AH1061" s="14">
        <v>44672</v>
      </c>
      <c r="AI1061">
        <v>15</v>
      </c>
      <c r="AJ1061" s="14">
        <v>44687</v>
      </c>
      <c r="AK1061" s="16">
        <v>10</v>
      </c>
      <c r="AL1061" s="14">
        <v>44991</v>
      </c>
      <c r="AM1061" s="14">
        <v>45051</v>
      </c>
      <c r="AR1061" s="45">
        <v>3252085</v>
      </c>
      <c r="AU1061" s="45">
        <v>13008341</v>
      </c>
      <c r="AZ1061" s="15">
        <f t="shared" si="77"/>
        <v>16260426</v>
      </c>
      <c r="BA1061" s="15">
        <f t="shared" si="78"/>
        <v>16260426</v>
      </c>
      <c r="BB1061" t="str">
        <f t="shared" si="79"/>
        <v>OK</v>
      </c>
      <c r="BC1061">
        <f t="shared" si="80"/>
        <v>2</v>
      </c>
    </row>
    <row r="1062" spans="2:55" hidden="1">
      <c r="B1062" t="s">
        <v>30</v>
      </c>
      <c r="C1062" t="s">
        <v>1064</v>
      </c>
      <c r="D1062" t="s">
        <v>1062</v>
      </c>
      <c r="E1062" t="s">
        <v>5</v>
      </c>
      <c r="F1062" t="s">
        <v>137</v>
      </c>
      <c r="G1062">
        <v>3881</v>
      </c>
      <c r="H1062">
        <v>26</v>
      </c>
      <c r="I1062" s="45">
        <v>16260426</v>
      </c>
      <c r="J1062" s="45">
        <v>625401</v>
      </c>
      <c r="K1062">
        <v>26</v>
      </c>
      <c r="M1062" t="s">
        <v>128</v>
      </c>
      <c r="N1062" t="s">
        <v>129</v>
      </c>
      <c r="O1062" t="s">
        <v>130</v>
      </c>
      <c r="P1062" t="s">
        <v>1018</v>
      </c>
      <c r="Q1062" t="s">
        <v>64</v>
      </c>
      <c r="R1062" t="s">
        <v>132</v>
      </c>
      <c r="S1062">
        <v>1</v>
      </c>
      <c r="T1062">
        <v>388101</v>
      </c>
      <c r="V1062" s="17">
        <v>5</v>
      </c>
      <c r="W1062" t="s">
        <v>1063</v>
      </c>
      <c r="AA1062" t="s">
        <v>134</v>
      </c>
      <c r="AB1062" s="14">
        <v>44616</v>
      </c>
      <c r="AC1062">
        <v>20</v>
      </c>
      <c r="AD1062" s="14">
        <v>44636</v>
      </c>
      <c r="AG1062" t="s">
        <v>134</v>
      </c>
      <c r="AH1062" s="14">
        <v>44672</v>
      </c>
      <c r="AI1062">
        <v>15</v>
      </c>
      <c r="AJ1062" s="14">
        <v>44687</v>
      </c>
      <c r="AK1062" s="16">
        <v>10</v>
      </c>
      <c r="AL1062" s="14">
        <v>44991</v>
      </c>
      <c r="AM1062" s="14">
        <v>45051</v>
      </c>
      <c r="AR1062" s="45">
        <v>3252085</v>
      </c>
      <c r="AU1062" s="45">
        <v>13008341</v>
      </c>
      <c r="AZ1062" s="15">
        <f t="shared" si="77"/>
        <v>16260426</v>
      </c>
      <c r="BA1062" s="15">
        <f t="shared" si="78"/>
        <v>16260426</v>
      </c>
      <c r="BB1062" t="str">
        <f t="shared" si="79"/>
        <v>OK</v>
      </c>
      <c r="BC1062">
        <f t="shared" si="80"/>
        <v>2</v>
      </c>
    </row>
    <row r="1063" spans="2:55" hidden="1">
      <c r="B1063" t="s">
        <v>30</v>
      </c>
      <c r="C1063" t="s">
        <v>1065</v>
      </c>
      <c r="D1063" t="s">
        <v>1062</v>
      </c>
      <c r="E1063" t="s">
        <v>5</v>
      </c>
      <c r="F1063" t="s">
        <v>137</v>
      </c>
      <c r="G1063">
        <v>3881</v>
      </c>
      <c r="H1063">
        <v>23</v>
      </c>
      <c r="I1063" s="45">
        <v>14384223</v>
      </c>
      <c r="J1063" s="45">
        <v>625401</v>
      </c>
      <c r="K1063">
        <v>23</v>
      </c>
      <c r="M1063" t="s">
        <v>128</v>
      </c>
      <c r="N1063" t="s">
        <v>129</v>
      </c>
      <c r="O1063" t="s">
        <v>130</v>
      </c>
      <c r="P1063" t="s">
        <v>1018</v>
      </c>
      <c r="Q1063" t="s">
        <v>64</v>
      </c>
      <c r="R1063" t="s">
        <v>132</v>
      </c>
      <c r="S1063">
        <v>1</v>
      </c>
      <c r="T1063">
        <v>388101</v>
      </c>
      <c r="V1063" s="17">
        <v>5</v>
      </c>
      <c r="W1063" t="s">
        <v>1063</v>
      </c>
      <c r="AA1063" t="s">
        <v>134</v>
      </c>
      <c r="AB1063" s="14">
        <v>44616</v>
      </c>
      <c r="AC1063">
        <v>20</v>
      </c>
      <c r="AD1063" s="14">
        <v>44636</v>
      </c>
      <c r="AG1063" t="s">
        <v>134</v>
      </c>
      <c r="AH1063" s="14">
        <v>44672</v>
      </c>
      <c r="AI1063">
        <v>15</v>
      </c>
      <c r="AJ1063" s="14">
        <v>44687</v>
      </c>
      <c r="AK1063" s="16">
        <v>10</v>
      </c>
      <c r="AL1063" s="14">
        <v>44991</v>
      </c>
      <c r="AM1063" s="14">
        <v>45051</v>
      </c>
      <c r="AR1063" s="45">
        <v>2876845</v>
      </c>
      <c r="AU1063" s="45">
        <v>11507378</v>
      </c>
      <c r="AZ1063" s="15">
        <f t="shared" si="77"/>
        <v>14384223</v>
      </c>
      <c r="BA1063" s="15">
        <f t="shared" si="78"/>
        <v>14384223</v>
      </c>
      <c r="BB1063" t="str">
        <f t="shared" si="79"/>
        <v>OK</v>
      </c>
      <c r="BC1063">
        <f t="shared" si="80"/>
        <v>2</v>
      </c>
    </row>
    <row r="1064" spans="2:55" hidden="1">
      <c r="B1064" t="s">
        <v>30</v>
      </c>
      <c r="C1064" t="s">
        <v>1066</v>
      </c>
      <c r="D1064" t="s">
        <v>1067</v>
      </c>
      <c r="E1064" t="s">
        <v>5</v>
      </c>
      <c r="F1064" t="s">
        <v>137</v>
      </c>
      <c r="G1064">
        <v>3881</v>
      </c>
      <c r="H1064">
        <v>23</v>
      </c>
      <c r="I1064" s="45">
        <v>14384223</v>
      </c>
      <c r="J1064" s="45">
        <v>625401</v>
      </c>
      <c r="K1064">
        <v>23</v>
      </c>
      <c r="M1064" t="s">
        <v>128</v>
      </c>
      <c r="N1064" t="s">
        <v>129</v>
      </c>
      <c r="O1064" t="s">
        <v>130</v>
      </c>
      <c r="P1064" t="s">
        <v>1018</v>
      </c>
      <c r="Q1064" t="s">
        <v>64</v>
      </c>
      <c r="R1064" t="s">
        <v>132</v>
      </c>
      <c r="S1064">
        <v>1</v>
      </c>
      <c r="T1064">
        <v>388101</v>
      </c>
      <c r="V1064" s="17">
        <v>6</v>
      </c>
      <c r="W1064" t="s">
        <v>1068</v>
      </c>
      <c r="AA1064" t="s">
        <v>134</v>
      </c>
      <c r="AB1064" s="14">
        <v>44616</v>
      </c>
      <c r="AC1064">
        <v>20</v>
      </c>
      <c r="AD1064" s="14">
        <v>44636</v>
      </c>
      <c r="AG1064" t="s">
        <v>134</v>
      </c>
      <c r="AH1064" s="14">
        <v>44672</v>
      </c>
      <c r="AI1064">
        <v>15</v>
      </c>
      <c r="AJ1064" s="14">
        <v>44687</v>
      </c>
      <c r="AK1064" s="16">
        <v>10</v>
      </c>
      <c r="AL1064" s="14">
        <v>44991</v>
      </c>
      <c r="AM1064" s="14">
        <v>45051</v>
      </c>
      <c r="AR1064" s="45">
        <v>2876845</v>
      </c>
      <c r="AU1064" s="45">
        <v>11507378</v>
      </c>
      <c r="AZ1064" s="15">
        <f t="shared" si="77"/>
        <v>14384223</v>
      </c>
      <c r="BA1064" s="15">
        <f t="shared" si="78"/>
        <v>14384223</v>
      </c>
      <c r="BB1064" t="str">
        <f t="shared" si="79"/>
        <v>OK</v>
      </c>
      <c r="BC1064">
        <f t="shared" si="80"/>
        <v>2</v>
      </c>
    </row>
    <row r="1065" spans="2:55" hidden="1">
      <c r="B1065" t="s">
        <v>30</v>
      </c>
      <c r="C1065" t="s">
        <v>1069</v>
      </c>
      <c r="D1065" t="s">
        <v>1067</v>
      </c>
      <c r="E1065" t="s">
        <v>5</v>
      </c>
      <c r="F1065" t="s">
        <v>137</v>
      </c>
      <c r="G1065">
        <v>3881</v>
      </c>
      <c r="H1065">
        <v>23</v>
      </c>
      <c r="I1065" s="45">
        <v>14384223</v>
      </c>
      <c r="J1065" s="45">
        <v>625401</v>
      </c>
      <c r="K1065">
        <v>23</v>
      </c>
      <c r="M1065" t="s">
        <v>128</v>
      </c>
      <c r="N1065" t="s">
        <v>129</v>
      </c>
      <c r="O1065" t="s">
        <v>130</v>
      </c>
      <c r="P1065" t="s">
        <v>1018</v>
      </c>
      <c r="Q1065" t="s">
        <v>64</v>
      </c>
      <c r="R1065" t="s">
        <v>132</v>
      </c>
      <c r="S1065">
        <v>1</v>
      </c>
      <c r="T1065">
        <v>388101</v>
      </c>
      <c r="V1065" s="17">
        <v>6</v>
      </c>
      <c r="W1065" t="s">
        <v>1068</v>
      </c>
      <c r="AA1065" t="s">
        <v>134</v>
      </c>
      <c r="AB1065" s="14">
        <v>44616</v>
      </c>
      <c r="AC1065">
        <v>20</v>
      </c>
      <c r="AD1065" s="14">
        <v>44636</v>
      </c>
      <c r="AG1065" t="s">
        <v>134</v>
      </c>
      <c r="AH1065" s="14">
        <v>44672</v>
      </c>
      <c r="AI1065">
        <v>15</v>
      </c>
      <c r="AJ1065" s="14">
        <v>44687</v>
      </c>
      <c r="AK1065" s="16">
        <v>10</v>
      </c>
      <c r="AL1065" s="14">
        <v>44991</v>
      </c>
      <c r="AM1065" s="14">
        <v>45051</v>
      </c>
      <c r="AR1065" s="45">
        <v>2876845</v>
      </c>
      <c r="AU1065" s="45">
        <v>11507378</v>
      </c>
      <c r="AZ1065" s="15">
        <f t="shared" si="77"/>
        <v>14384223</v>
      </c>
      <c r="BA1065" s="15">
        <f t="shared" si="78"/>
        <v>14384223</v>
      </c>
      <c r="BB1065" t="str">
        <f t="shared" si="79"/>
        <v>OK</v>
      </c>
      <c r="BC1065">
        <f t="shared" si="80"/>
        <v>2</v>
      </c>
    </row>
    <row r="1066" spans="2:55" hidden="1">
      <c r="B1066" t="s">
        <v>30</v>
      </c>
      <c r="C1066" t="s">
        <v>1070</v>
      </c>
      <c r="D1066" t="s">
        <v>1067</v>
      </c>
      <c r="E1066" t="s">
        <v>5</v>
      </c>
      <c r="F1066" t="s">
        <v>137</v>
      </c>
      <c r="G1066">
        <v>3881</v>
      </c>
      <c r="H1066">
        <v>19</v>
      </c>
      <c r="I1066" s="45">
        <v>11882619</v>
      </c>
      <c r="J1066" s="45">
        <v>625401</v>
      </c>
      <c r="K1066">
        <v>19</v>
      </c>
      <c r="M1066" t="s">
        <v>128</v>
      </c>
      <c r="N1066" t="s">
        <v>129</v>
      </c>
      <c r="O1066" t="s">
        <v>130</v>
      </c>
      <c r="P1066" t="s">
        <v>1018</v>
      </c>
      <c r="Q1066" t="s">
        <v>64</v>
      </c>
      <c r="R1066" t="s">
        <v>132</v>
      </c>
      <c r="S1066">
        <v>1</v>
      </c>
      <c r="T1066">
        <v>388101</v>
      </c>
      <c r="V1066" s="17">
        <v>6</v>
      </c>
      <c r="W1066" t="s">
        <v>1068</v>
      </c>
      <c r="AA1066" t="s">
        <v>134</v>
      </c>
      <c r="AB1066" s="14">
        <v>44616</v>
      </c>
      <c r="AC1066">
        <v>20</v>
      </c>
      <c r="AD1066" s="14">
        <v>44636</v>
      </c>
      <c r="AG1066" t="s">
        <v>134</v>
      </c>
      <c r="AH1066" s="14">
        <v>44672</v>
      </c>
      <c r="AI1066">
        <v>15</v>
      </c>
      <c r="AJ1066" s="14">
        <v>44687</v>
      </c>
      <c r="AK1066" s="16">
        <v>10</v>
      </c>
      <c r="AL1066" s="14">
        <v>44991</v>
      </c>
      <c r="AM1066" s="14">
        <v>45051</v>
      </c>
      <c r="AR1066" s="45">
        <v>2376524</v>
      </c>
      <c r="AU1066" s="45">
        <v>9506095</v>
      </c>
      <c r="AZ1066" s="15">
        <f t="shared" si="77"/>
        <v>11882619</v>
      </c>
      <c r="BA1066" s="15">
        <f t="shared" si="78"/>
        <v>11882619</v>
      </c>
      <c r="BB1066" t="str">
        <f t="shared" si="79"/>
        <v>OK</v>
      </c>
      <c r="BC1066">
        <f t="shared" si="80"/>
        <v>2</v>
      </c>
    </row>
    <row r="1067" spans="2:55" hidden="1">
      <c r="B1067" t="s">
        <v>30</v>
      </c>
      <c r="C1067" t="s">
        <v>1071</v>
      </c>
      <c r="D1067" t="s">
        <v>1067</v>
      </c>
      <c r="E1067" t="s">
        <v>5</v>
      </c>
      <c r="F1067" t="s">
        <v>137</v>
      </c>
      <c r="G1067">
        <v>3881</v>
      </c>
      <c r="H1067">
        <v>17</v>
      </c>
      <c r="I1067" s="45">
        <v>10631834</v>
      </c>
      <c r="J1067" s="45">
        <v>625402</v>
      </c>
      <c r="K1067">
        <v>17</v>
      </c>
      <c r="M1067" t="s">
        <v>128</v>
      </c>
      <c r="N1067" t="s">
        <v>129</v>
      </c>
      <c r="O1067" t="s">
        <v>130</v>
      </c>
      <c r="P1067" t="s">
        <v>1018</v>
      </c>
      <c r="Q1067" t="s">
        <v>64</v>
      </c>
      <c r="R1067" t="s">
        <v>132</v>
      </c>
      <c r="S1067">
        <v>1</v>
      </c>
      <c r="T1067">
        <v>388101</v>
      </c>
      <c r="V1067" s="17">
        <v>6</v>
      </c>
      <c r="W1067" t="s">
        <v>1068</v>
      </c>
      <c r="AA1067" t="s">
        <v>134</v>
      </c>
      <c r="AB1067" s="14">
        <v>44616</v>
      </c>
      <c r="AC1067">
        <v>20</v>
      </c>
      <c r="AD1067" s="14">
        <v>44636</v>
      </c>
      <c r="AG1067" t="s">
        <v>134</v>
      </c>
      <c r="AH1067" s="14">
        <v>44672</v>
      </c>
      <c r="AI1067">
        <v>15</v>
      </c>
      <c r="AJ1067" s="14">
        <v>44687</v>
      </c>
      <c r="AK1067" s="16">
        <v>10</v>
      </c>
      <c r="AL1067" s="14">
        <v>44991</v>
      </c>
      <c r="AM1067" s="14">
        <v>45051</v>
      </c>
      <c r="AR1067" s="45">
        <v>2126367</v>
      </c>
      <c r="AU1067" s="45">
        <v>8505467</v>
      </c>
      <c r="AZ1067" s="15">
        <f t="shared" si="77"/>
        <v>10631834</v>
      </c>
      <c r="BA1067" s="15">
        <f t="shared" si="78"/>
        <v>10631834</v>
      </c>
      <c r="BB1067" t="str">
        <f t="shared" si="79"/>
        <v>OK</v>
      </c>
      <c r="BC1067">
        <f t="shared" si="80"/>
        <v>2</v>
      </c>
    </row>
    <row r="1068" spans="2:55" hidden="1">
      <c r="B1068" t="s">
        <v>30</v>
      </c>
      <c r="C1068" t="s">
        <v>1072</v>
      </c>
      <c r="D1068" t="s">
        <v>1067</v>
      </c>
      <c r="E1068" t="s">
        <v>5</v>
      </c>
      <c r="F1068" t="s">
        <v>137</v>
      </c>
      <c r="G1068">
        <v>3881</v>
      </c>
      <c r="H1068">
        <v>16</v>
      </c>
      <c r="I1068" s="45">
        <v>10006416</v>
      </c>
      <c r="J1068" s="45">
        <v>625401</v>
      </c>
      <c r="K1068">
        <v>16</v>
      </c>
      <c r="M1068" t="s">
        <v>128</v>
      </c>
      <c r="N1068" t="s">
        <v>129</v>
      </c>
      <c r="O1068" t="s">
        <v>130</v>
      </c>
      <c r="P1068" t="s">
        <v>1018</v>
      </c>
      <c r="Q1068" t="s">
        <v>64</v>
      </c>
      <c r="R1068" t="s">
        <v>132</v>
      </c>
      <c r="S1068">
        <v>1</v>
      </c>
      <c r="T1068">
        <v>388101</v>
      </c>
      <c r="V1068" s="17">
        <v>6</v>
      </c>
      <c r="W1068" t="s">
        <v>1068</v>
      </c>
      <c r="AA1068" t="s">
        <v>134</v>
      </c>
      <c r="AB1068" s="14">
        <v>44616</v>
      </c>
      <c r="AC1068">
        <v>20</v>
      </c>
      <c r="AD1068" s="14">
        <v>44636</v>
      </c>
      <c r="AG1068" t="s">
        <v>134</v>
      </c>
      <c r="AH1068" s="14">
        <v>44672</v>
      </c>
      <c r="AI1068">
        <v>15</v>
      </c>
      <c r="AJ1068" s="14">
        <v>44687</v>
      </c>
      <c r="AK1068" s="16">
        <v>10</v>
      </c>
      <c r="AL1068" s="14">
        <v>44991</v>
      </c>
      <c r="AM1068" s="14">
        <v>45051</v>
      </c>
      <c r="AR1068" s="45">
        <v>2001283</v>
      </c>
      <c r="AU1068" s="45">
        <v>8005133</v>
      </c>
      <c r="AZ1068" s="15">
        <f t="shared" si="77"/>
        <v>10006416</v>
      </c>
      <c r="BA1068" s="15">
        <f t="shared" si="78"/>
        <v>10006416</v>
      </c>
      <c r="BB1068" t="str">
        <f t="shared" si="79"/>
        <v>OK</v>
      </c>
      <c r="BC1068">
        <f t="shared" si="80"/>
        <v>2</v>
      </c>
    </row>
    <row r="1069" spans="2:55" hidden="1">
      <c r="B1069" t="s">
        <v>30</v>
      </c>
      <c r="C1069" t="s">
        <v>1073</v>
      </c>
      <c r="D1069" t="s">
        <v>1074</v>
      </c>
      <c r="E1069" t="s">
        <v>5</v>
      </c>
      <c r="F1069" t="s">
        <v>137</v>
      </c>
      <c r="G1069">
        <v>3881</v>
      </c>
      <c r="H1069">
        <v>16</v>
      </c>
      <c r="I1069" s="45">
        <v>10006416</v>
      </c>
      <c r="J1069" s="45">
        <v>625401</v>
      </c>
      <c r="K1069">
        <v>16</v>
      </c>
      <c r="M1069" t="s">
        <v>128</v>
      </c>
      <c r="N1069" t="s">
        <v>129</v>
      </c>
      <c r="O1069" t="s">
        <v>130</v>
      </c>
      <c r="P1069" t="s">
        <v>1018</v>
      </c>
      <c r="Q1069" t="s">
        <v>64</v>
      </c>
      <c r="R1069" t="s">
        <v>132</v>
      </c>
      <c r="S1069">
        <v>1</v>
      </c>
      <c r="T1069">
        <v>388101</v>
      </c>
      <c r="V1069" s="17">
        <v>7</v>
      </c>
      <c r="W1069" t="s">
        <v>1075</v>
      </c>
      <c r="AA1069" t="s">
        <v>134</v>
      </c>
      <c r="AB1069" s="14">
        <v>44616</v>
      </c>
      <c r="AC1069">
        <v>20</v>
      </c>
      <c r="AD1069" s="14">
        <v>44636</v>
      </c>
      <c r="AG1069" t="s">
        <v>134</v>
      </c>
      <c r="AH1069" s="14">
        <v>44672</v>
      </c>
      <c r="AI1069">
        <v>15</v>
      </c>
      <c r="AJ1069" s="14">
        <v>44687</v>
      </c>
      <c r="AK1069" s="16">
        <v>10</v>
      </c>
      <c r="AL1069" s="14">
        <v>44991</v>
      </c>
      <c r="AM1069" s="14">
        <v>45051</v>
      </c>
      <c r="AR1069" s="45">
        <v>2001283</v>
      </c>
      <c r="AU1069" s="45">
        <v>8005133</v>
      </c>
      <c r="AZ1069" s="15">
        <f t="shared" si="77"/>
        <v>10006416</v>
      </c>
      <c r="BA1069" s="15">
        <f t="shared" si="78"/>
        <v>10006416</v>
      </c>
      <c r="BB1069" t="str">
        <f t="shared" si="79"/>
        <v>OK</v>
      </c>
      <c r="BC1069">
        <f t="shared" si="80"/>
        <v>2</v>
      </c>
    </row>
    <row r="1070" spans="2:55" hidden="1">
      <c r="B1070" t="s">
        <v>30</v>
      </c>
      <c r="C1070" t="s">
        <v>1076</v>
      </c>
      <c r="D1070" t="s">
        <v>1074</v>
      </c>
      <c r="E1070" t="s">
        <v>5</v>
      </c>
      <c r="F1070" t="s">
        <v>137</v>
      </c>
      <c r="G1070">
        <v>3881</v>
      </c>
      <c r="H1070">
        <v>17</v>
      </c>
      <c r="I1070" s="45">
        <v>10631817</v>
      </c>
      <c r="J1070" s="45">
        <v>625401</v>
      </c>
      <c r="K1070">
        <v>17</v>
      </c>
      <c r="M1070" t="s">
        <v>128</v>
      </c>
      <c r="N1070" t="s">
        <v>129</v>
      </c>
      <c r="O1070" t="s">
        <v>130</v>
      </c>
      <c r="P1070" t="s">
        <v>1018</v>
      </c>
      <c r="Q1070" t="s">
        <v>64</v>
      </c>
      <c r="R1070" t="s">
        <v>132</v>
      </c>
      <c r="S1070">
        <v>1</v>
      </c>
      <c r="T1070">
        <v>388101</v>
      </c>
      <c r="V1070" s="17">
        <v>7</v>
      </c>
      <c r="W1070" t="s">
        <v>1075</v>
      </c>
      <c r="AA1070" t="s">
        <v>134</v>
      </c>
      <c r="AB1070" s="14">
        <v>44616</v>
      </c>
      <c r="AC1070">
        <v>20</v>
      </c>
      <c r="AD1070" s="14">
        <v>44636</v>
      </c>
      <c r="AG1070" t="s">
        <v>134</v>
      </c>
      <c r="AH1070" s="14">
        <v>44672</v>
      </c>
      <c r="AI1070">
        <v>15</v>
      </c>
      <c r="AJ1070" s="14">
        <v>44687</v>
      </c>
      <c r="AK1070" s="16">
        <v>10</v>
      </c>
      <c r="AL1070" s="14">
        <v>44991</v>
      </c>
      <c r="AM1070" s="14">
        <v>45051</v>
      </c>
      <c r="AR1070" s="45">
        <v>2126363</v>
      </c>
      <c r="AU1070" s="45">
        <v>8505454</v>
      </c>
      <c r="AZ1070" s="15">
        <f t="shared" si="77"/>
        <v>10631817</v>
      </c>
      <c r="BA1070" s="15">
        <f t="shared" si="78"/>
        <v>10631817</v>
      </c>
      <c r="BB1070" t="str">
        <f t="shared" si="79"/>
        <v>OK</v>
      </c>
      <c r="BC1070">
        <f t="shared" si="80"/>
        <v>2</v>
      </c>
    </row>
    <row r="1071" spans="2:55" hidden="1">
      <c r="B1071" t="s">
        <v>30</v>
      </c>
      <c r="C1071" t="s">
        <v>1077</v>
      </c>
      <c r="D1071" t="s">
        <v>1074</v>
      </c>
      <c r="E1071" t="s">
        <v>5</v>
      </c>
      <c r="F1071" t="s">
        <v>137</v>
      </c>
      <c r="G1071">
        <v>3881</v>
      </c>
      <c r="H1071">
        <v>22</v>
      </c>
      <c r="I1071" s="45">
        <v>13758822</v>
      </c>
      <c r="J1071" s="45">
        <v>625401</v>
      </c>
      <c r="K1071">
        <v>22</v>
      </c>
      <c r="M1071" t="s">
        <v>128</v>
      </c>
      <c r="N1071" t="s">
        <v>129</v>
      </c>
      <c r="O1071" t="s">
        <v>130</v>
      </c>
      <c r="P1071" t="s">
        <v>1018</v>
      </c>
      <c r="Q1071" t="s">
        <v>64</v>
      </c>
      <c r="R1071" t="s">
        <v>132</v>
      </c>
      <c r="S1071">
        <v>1</v>
      </c>
      <c r="T1071">
        <v>388101</v>
      </c>
      <c r="V1071" s="17">
        <v>7</v>
      </c>
      <c r="W1071" t="s">
        <v>1075</v>
      </c>
      <c r="AA1071" t="s">
        <v>134</v>
      </c>
      <c r="AB1071" s="14">
        <v>44616</v>
      </c>
      <c r="AC1071">
        <v>20</v>
      </c>
      <c r="AD1071" s="14">
        <v>44636</v>
      </c>
      <c r="AG1071" t="s">
        <v>134</v>
      </c>
      <c r="AH1071" s="14">
        <v>44672</v>
      </c>
      <c r="AI1071">
        <v>15</v>
      </c>
      <c r="AJ1071" s="14">
        <v>44687</v>
      </c>
      <c r="AK1071" s="16">
        <v>10</v>
      </c>
      <c r="AL1071" s="14">
        <v>44991</v>
      </c>
      <c r="AM1071" s="14">
        <v>45051</v>
      </c>
      <c r="AR1071" s="45">
        <v>2751764</v>
      </c>
      <c r="AU1071" s="45">
        <v>11007058</v>
      </c>
      <c r="AZ1071" s="15">
        <f t="shared" si="77"/>
        <v>13758822</v>
      </c>
      <c r="BA1071" s="15">
        <f t="shared" si="78"/>
        <v>13758822</v>
      </c>
      <c r="BB1071" t="str">
        <f t="shared" si="79"/>
        <v>OK</v>
      </c>
      <c r="BC1071">
        <f t="shared" si="80"/>
        <v>2</v>
      </c>
    </row>
    <row r="1072" spans="2:55" hidden="1">
      <c r="B1072" t="s">
        <v>30</v>
      </c>
      <c r="C1072" t="s">
        <v>1078</v>
      </c>
      <c r="D1072" t="s">
        <v>1079</v>
      </c>
      <c r="E1072" t="s">
        <v>5</v>
      </c>
      <c r="F1072" t="s">
        <v>137</v>
      </c>
      <c r="G1072">
        <v>3881</v>
      </c>
      <c r="H1072">
        <v>35</v>
      </c>
      <c r="I1072" s="45">
        <v>21889035</v>
      </c>
      <c r="J1072" s="45">
        <v>625401</v>
      </c>
      <c r="K1072">
        <v>35</v>
      </c>
      <c r="M1072" t="s">
        <v>128</v>
      </c>
      <c r="N1072" t="s">
        <v>129</v>
      </c>
      <c r="O1072" t="s">
        <v>130</v>
      </c>
      <c r="P1072" t="s">
        <v>1018</v>
      </c>
      <c r="Q1072" t="s">
        <v>64</v>
      </c>
      <c r="R1072" t="s">
        <v>132</v>
      </c>
      <c r="S1072">
        <v>1</v>
      </c>
      <c r="T1072">
        <v>388101</v>
      </c>
      <c r="V1072" s="17">
        <v>8</v>
      </c>
      <c r="W1072" t="s">
        <v>1080</v>
      </c>
      <c r="AA1072" t="s">
        <v>134</v>
      </c>
      <c r="AB1072" s="14">
        <v>44616</v>
      </c>
      <c r="AC1072">
        <v>20</v>
      </c>
      <c r="AD1072" s="14">
        <v>44636</v>
      </c>
      <c r="AG1072" t="s">
        <v>134</v>
      </c>
      <c r="AH1072" s="14">
        <v>44672</v>
      </c>
      <c r="AI1072">
        <v>15</v>
      </c>
      <c r="AJ1072" s="14">
        <v>44687</v>
      </c>
      <c r="AK1072" s="16">
        <v>10</v>
      </c>
      <c r="AL1072" s="14">
        <v>44991</v>
      </c>
      <c r="AM1072" s="14">
        <v>45051</v>
      </c>
      <c r="AR1072" s="45">
        <v>4377807</v>
      </c>
      <c r="AU1072" s="45">
        <v>17511228</v>
      </c>
      <c r="AZ1072" s="15">
        <f t="shared" si="77"/>
        <v>21889035</v>
      </c>
      <c r="BA1072" s="15">
        <f t="shared" si="78"/>
        <v>21889035</v>
      </c>
      <c r="BB1072" t="str">
        <f t="shared" si="79"/>
        <v>OK</v>
      </c>
      <c r="BC1072">
        <f t="shared" si="80"/>
        <v>2</v>
      </c>
    </row>
    <row r="1073" spans="2:55" hidden="1">
      <c r="B1073" t="s">
        <v>30</v>
      </c>
      <c r="C1073" t="s">
        <v>1081</v>
      </c>
      <c r="D1073" t="s">
        <v>1079</v>
      </c>
      <c r="E1073" t="s">
        <v>5</v>
      </c>
      <c r="F1073" t="s">
        <v>137</v>
      </c>
      <c r="G1073">
        <v>3881</v>
      </c>
      <c r="H1073">
        <v>22</v>
      </c>
      <c r="I1073" s="45">
        <v>13758822</v>
      </c>
      <c r="J1073" s="45">
        <v>625401</v>
      </c>
      <c r="K1073">
        <v>22</v>
      </c>
      <c r="M1073" t="s">
        <v>128</v>
      </c>
      <c r="N1073" t="s">
        <v>129</v>
      </c>
      <c r="O1073" t="s">
        <v>130</v>
      </c>
      <c r="P1073" t="s">
        <v>1018</v>
      </c>
      <c r="Q1073" t="s">
        <v>64</v>
      </c>
      <c r="R1073" t="s">
        <v>132</v>
      </c>
      <c r="S1073">
        <v>1</v>
      </c>
      <c r="T1073">
        <v>388101</v>
      </c>
      <c r="V1073" s="17">
        <v>8</v>
      </c>
      <c r="W1073" t="s">
        <v>1080</v>
      </c>
      <c r="AA1073" t="s">
        <v>134</v>
      </c>
      <c r="AB1073" s="14">
        <v>44616</v>
      </c>
      <c r="AC1073">
        <v>20</v>
      </c>
      <c r="AD1073" s="14">
        <v>44636</v>
      </c>
      <c r="AG1073" t="s">
        <v>134</v>
      </c>
      <c r="AH1073" s="14">
        <v>44672</v>
      </c>
      <c r="AI1073">
        <v>15</v>
      </c>
      <c r="AJ1073" s="14">
        <v>44687</v>
      </c>
      <c r="AK1073" s="16">
        <v>10</v>
      </c>
      <c r="AL1073" s="14">
        <v>44991</v>
      </c>
      <c r="AM1073" s="14">
        <v>45051</v>
      </c>
      <c r="AR1073" s="45">
        <v>2751764</v>
      </c>
      <c r="AU1073" s="45">
        <v>11007058</v>
      </c>
      <c r="AZ1073" s="15">
        <f t="shared" si="77"/>
        <v>13758822</v>
      </c>
      <c r="BA1073" s="15">
        <f t="shared" si="78"/>
        <v>13758822</v>
      </c>
      <c r="BB1073" t="str">
        <f t="shared" si="79"/>
        <v>OK</v>
      </c>
      <c r="BC1073">
        <f t="shared" si="80"/>
        <v>2</v>
      </c>
    </row>
    <row r="1074" spans="2:55" hidden="1">
      <c r="B1074" t="s">
        <v>30</v>
      </c>
      <c r="C1074" t="s">
        <v>1082</v>
      </c>
      <c r="D1074" t="s">
        <v>1083</v>
      </c>
      <c r="E1074" t="s">
        <v>5</v>
      </c>
      <c r="F1074" t="s">
        <v>137</v>
      </c>
      <c r="G1074">
        <v>3881</v>
      </c>
      <c r="H1074">
        <v>22</v>
      </c>
      <c r="I1074" s="45">
        <v>13758822</v>
      </c>
      <c r="J1074" s="45">
        <v>625401</v>
      </c>
      <c r="K1074">
        <v>22</v>
      </c>
      <c r="M1074" t="s">
        <v>128</v>
      </c>
      <c r="N1074" t="s">
        <v>129</v>
      </c>
      <c r="O1074" t="s">
        <v>130</v>
      </c>
      <c r="P1074" t="s">
        <v>1018</v>
      </c>
      <c r="Q1074" t="s">
        <v>64</v>
      </c>
      <c r="R1074" t="s">
        <v>132</v>
      </c>
      <c r="S1074">
        <v>1</v>
      </c>
      <c r="T1074">
        <v>388101</v>
      </c>
      <c r="V1074" s="17">
        <v>9</v>
      </c>
      <c r="W1074" t="s">
        <v>1084</v>
      </c>
      <c r="AA1074" t="s">
        <v>134</v>
      </c>
      <c r="AB1074" s="14">
        <v>44616</v>
      </c>
      <c r="AC1074">
        <v>20</v>
      </c>
      <c r="AD1074" s="14">
        <v>44636</v>
      </c>
      <c r="AG1074" t="s">
        <v>134</v>
      </c>
      <c r="AH1074" s="14">
        <v>44672</v>
      </c>
      <c r="AI1074">
        <v>15</v>
      </c>
      <c r="AJ1074" s="14">
        <v>44687</v>
      </c>
      <c r="AK1074" s="16">
        <v>10</v>
      </c>
      <c r="AL1074" s="14">
        <v>44991</v>
      </c>
      <c r="AM1074" s="14">
        <v>45051</v>
      </c>
      <c r="AR1074" s="45">
        <v>2751764</v>
      </c>
      <c r="AU1074" s="45">
        <v>11007058</v>
      </c>
      <c r="AZ1074" s="15">
        <f t="shared" si="77"/>
        <v>13758822</v>
      </c>
      <c r="BA1074" s="15">
        <f t="shared" si="78"/>
        <v>13758822</v>
      </c>
      <c r="BB1074" t="str">
        <f t="shared" si="79"/>
        <v>OK</v>
      </c>
      <c r="BC1074">
        <f t="shared" si="80"/>
        <v>2</v>
      </c>
    </row>
    <row r="1075" spans="2:55" hidden="1">
      <c r="B1075" t="s">
        <v>30</v>
      </c>
      <c r="C1075" t="s">
        <v>1085</v>
      </c>
      <c r="D1075" t="s">
        <v>1083</v>
      </c>
      <c r="E1075" t="s">
        <v>5</v>
      </c>
      <c r="F1075" t="s">
        <v>137</v>
      </c>
      <c r="G1075">
        <v>3881</v>
      </c>
      <c r="H1075">
        <v>18</v>
      </c>
      <c r="I1075" s="45">
        <v>11257218</v>
      </c>
      <c r="J1075" s="45">
        <v>625401</v>
      </c>
      <c r="K1075">
        <v>18</v>
      </c>
      <c r="M1075" t="s">
        <v>128</v>
      </c>
      <c r="N1075" t="s">
        <v>129</v>
      </c>
      <c r="O1075" t="s">
        <v>130</v>
      </c>
      <c r="P1075" t="s">
        <v>1018</v>
      </c>
      <c r="Q1075" t="s">
        <v>64</v>
      </c>
      <c r="R1075" t="s">
        <v>132</v>
      </c>
      <c r="S1075">
        <v>1</v>
      </c>
      <c r="T1075">
        <v>388101</v>
      </c>
      <c r="V1075" s="17">
        <v>9</v>
      </c>
      <c r="W1075" t="s">
        <v>1084</v>
      </c>
      <c r="AA1075" t="s">
        <v>134</v>
      </c>
      <c r="AB1075" s="14">
        <v>44616</v>
      </c>
      <c r="AC1075">
        <v>20</v>
      </c>
      <c r="AD1075" s="14">
        <v>44636</v>
      </c>
      <c r="AG1075" t="s">
        <v>134</v>
      </c>
      <c r="AH1075" s="14">
        <v>44672</v>
      </c>
      <c r="AI1075">
        <v>15</v>
      </c>
      <c r="AJ1075" s="14">
        <v>44687</v>
      </c>
      <c r="AK1075" s="16">
        <v>10</v>
      </c>
      <c r="AL1075" s="14">
        <v>44991</v>
      </c>
      <c r="AM1075" s="14">
        <v>45051</v>
      </c>
      <c r="AR1075" s="45">
        <v>2251444</v>
      </c>
      <c r="AU1075" s="45">
        <v>9005774</v>
      </c>
      <c r="AZ1075" s="15">
        <f t="shared" si="77"/>
        <v>11257218</v>
      </c>
      <c r="BA1075" s="15">
        <f t="shared" si="78"/>
        <v>11257218</v>
      </c>
      <c r="BB1075" t="str">
        <f t="shared" si="79"/>
        <v>OK</v>
      </c>
      <c r="BC1075">
        <f t="shared" si="80"/>
        <v>2</v>
      </c>
    </row>
    <row r="1076" spans="2:55" hidden="1">
      <c r="B1076" t="s">
        <v>30</v>
      </c>
      <c r="C1076" t="s">
        <v>1086</v>
      </c>
      <c r="D1076" t="s">
        <v>1083</v>
      </c>
      <c r="E1076" t="s">
        <v>5</v>
      </c>
      <c r="F1076" t="s">
        <v>137</v>
      </c>
      <c r="G1076">
        <v>3881</v>
      </c>
      <c r="H1076">
        <v>16</v>
      </c>
      <c r="I1076" s="45">
        <v>10006416</v>
      </c>
      <c r="J1076" s="45">
        <v>625401</v>
      </c>
      <c r="K1076">
        <v>16</v>
      </c>
      <c r="M1076" t="s">
        <v>128</v>
      </c>
      <c r="N1076" t="s">
        <v>129</v>
      </c>
      <c r="O1076" t="s">
        <v>130</v>
      </c>
      <c r="P1076" t="s">
        <v>1018</v>
      </c>
      <c r="Q1076" t="s">
        <v>64</v>
      </c>
      <c r="R1076" t="s">
        <v>132</v>
      </c>
      <c r="S1076">
        <v>1</v>
      </c>
      <c r="T1076">
        <v>388101</v>
      </c>
      <c r="V1076" s="17">
        <v>9</v>
      </c>
      <c r="W1076" t="s">
        <v>1084</v>
      </c>
      <c r="AA1076" t="s">
        <v>134</v>
      </c>
      <c r="AB1076" s="14">
        <v>44616</v>
      </c>
      <c r="AC1076">
        <v>20</v>
      </c>
      <c r="AD1076" s="14">
        <v>44636</v>
      </c>
      <c r="AG1076" t="s">
        <v>134</v>
      </c>
      <c r="AH1076" s="14">
        <v>44672</v>
      </c>
      <c r="AI1076">
        <v>15</v>
      </c>
      <c r="AJ1076" s="14">
        <v>44687</v>
      </c>
      <c r="AK1076" s="16">
        <v>10</v>
      </c>
      <c r="AL1076" s="14">
        <v>44991</v>
      </c>
      <c r="AM1076" s="14">
        <v>45051</v>
      </c>
      <c r="AR1076" s="45">
        <v>2001283</v>
      </c>
      <c r="AU1076" s="45">
        <v>8005133</v>
      </c>
      <c r="AZ1076" s="15">
        <f t="shared" si="77"/>
        <v>10006416</v>
      </c>
      <c r="BA1076" s="15">
        <f t="shared" si="78"/>
        <v>10006416</v>
      </c>
      <c r="BB1076" t="str">
        <f t="shared" si="79"/>
        <v>OK</v>
      </c>
      <c r="BC1076">
        <f t="shared" si="80"/>
        <v>2</v>
      </c>
    </row>
    <row r="1077" spans="2:55" hidden="1">
      <c r="B1077" t="s">
        <v>30</v>
      </c>
      <c r="C1077" t="s">
        <v>170</v>
      </c>
      <c r="D1077" t="s">
        <v>1087</v>
      </c>
      <c r="E1077" t="s">
        <v>140</v>
      </c>
      <c r="F1077" t="s">
        <v>141</v>
      </c>
      <c r="G1077">
        <v>3701</v>
      </c>
      <c r="H1077">
        <v>22</v>
      </c>
      <c r="I1077" s="45">
        <v>45936000</v>
      </c>
      <c r="J1077" s="45">
        <v>2088000</v>
      </c>
      <c r="K1077">
        <v>22</v>
      </c>
      <c r="M1077" t="s">
        <v>128</v>
      </c>
      <c r="N1077" t="s">
        <v>142</v>
      </c>
      <c r="O1077" t="s">
        <v>130</v>
      </c>
      <c r="P1077" t="s">
        <v>1088</v>
      </c>
      <c r="Q1077" t="s">
        <v>63</v>
      </c>
      <c r="R1077" t="s">
        <v>132</v>
      </c>
      <c r="S1077">
        <v>1</v>
      </c>
      <c r="T1077">
        <v>370101</v>
      </c>
      <c r="V1077" s="17">
        <v>1</v>
      </c>
      <c r="W1077" t="s">
        <v>1089</v>
      </c>
      <c r="AA1077" t="s">
        <v>134</v>
      </c>
      <c r="AB1077" s="14">
        <v>44669</v>
      </c>
      <c r="AC1077">
        <v>20</v>
      </c>
      <c r="AD1077" s="14">
        <v>44689</v>
      </c>
      <c r="AE1077" s="14">
        <v>44690</v>
      </c>
      <c r="AF1077">
        <v>20</v>
      </c>
      <c r="AG1077" s="14">
        <v>44710</v>
      </c>
      <c r="AH1077" s="14">
        <v>44734</v>
      </c>
      <c r="AI1077">
        <v>15</v>
      </c>
      <c r="AJ1077" s="14">
        <v>44749</v>
      </c>
      <c r="AK1077" s="16">
        <v>6</v>
      </c>
      <c r="AL1077" s="14">
        <v>44933</v>
      </c>
      <c r="AM1077" s="14">
        <v>44993</v>
      </c>
      <c r="AS1077" s="45">
        <v>45936000</v>
      </c>
      <c r="AZ1077" s="15">
        <f t="shared" si="77"/>
        <v>45936000</v>
      </c>
      <c r="BA1077" s="15">
        <f t="shared" si="78"/>
        <v>45936000</v>
      </c>
      <c r="BB1077" t="str">
        <f t="shared" si="79"/>
        <v>OK</v>
      </c>
      <c r="BC1077">
        <f t="shared" si="80"/>
        <v>1</v>
      </c>
    </row>
    <row r="1078" spans="2:55" hidden="1">
      <c r="B1078" t="s">
        <v>30</v>
      </c>
      <c r="C1078" t="s">
        <v>1090</v>
      </c>
      <c r="D1078" t="s">
        <v>1091</v>
      </c>
      <c r="E1078" t="s">
        <v>6</v>
      </c>
      <c r="F1078" t="s">
        <v>150</v>
      </c>
      <c r="G1078">
        <v>7233</v>
      </c>
      <c r="H1078">
        <v>1</v>
      </c>
      <c r="I1078" s="45">
        <v>35738500</v>
      </c>
      <c r="J1078" s="45">
        <v>35738500</v>
      </c>
      <c r="K1078">
        <v>1</v>
      </c>
      <c r="M1078" t="s">
        <v>151</v>
      </c>
      <c r="N1078" t="s">
        <v>152</v>
      </c>
      <c r="O1078" t="s">
        <v>130</v>
      </c>
      <c r="P1078" t="s">
        <v>1092</v>
      </c>
      <c r="Q1078" t="s">
        <v>64</v>
      </c>
      <c r="R1078" t="s">
        <v>132</v>
      </c>
      <c r="S1078">
        <v>1</v>
      </c>
      <c r="T1078">
        <v>723301</v>
      </c>
      <c r="V1078" s="17">
        <v>1</v>
      </c>
      <c r="W1078" t="s">
        <v>1093</v>
      </c>
      <c r="AA1078" t="s">
        <v>134</v>
      </c>
      <c r="AB1078" s="14">
        <v>44635</v>
      </c>
      <c r="AC1078">
        <v>20</v>
      </c>
      <c r="AD1078" s="14">
        <v>44655</v>
      </c>
      <c r="AE1078" s="14">
        <v>44656</v>
      </c>
      <c r="AF1078">
        <v>15</v>
      </c>
      <c r="AG1078" s="14">
        <v>44671</v>
      </c>
      <c r="AH1078" s="14">
        <v>44681</v>
      </c>
      <c r="AI1078">
        <v>15</v>
      </c>
      <c r="AJ1078" s="14">
        <v>44696</v>
      </c>
      <c r="AK1078" s="16">
        <v>11</v>
      </c>
      <c r="AL1078" s="14">
        <v>45031</v>
      </c>
      <c r="AM1078" s="14">
        <v>45091</v>
      </c>
      <c r="AR1078" s="45">
        <v>7147700</v>
      </c>
      <c r="AU1078" s="45">
        <v>28590800</v>
      </c>
      <c r="AZ1078" s="15">
        <f t="shared" si="77"/>
        <v>35738500</v>
      </c>
      <c r="BA1078" s="15">
        <f t="shared" si="78"/>
        <v>35738500</v>
      </c>
      <c r="BB1078" t="str">
        <f t="shared" si="79"/>
        <v>OK</v>
      </c>
      <c r="BC1078">
        <f t="shared" si="80"/>
        <v>2</v>
      </c>
    </row>
    <row r="1079" spans="2:55" hidden="1">
      <c r="B1079" t="s">
        <v>30</v>
      </c>
      <c r="C1079" t="s">
        <v>1052</v>
      </c>
      <c r="D1079" t="s">
        <v>1094</v>
      </c>
      <c r="E1079" t="s">
        <v>7</v>
      </c>
      <c r="F1079" t="s">
        <v>299</v>
      </c>
      <c r="G1079">
        <v>8913</v>
      </c>
      <c r="H1079">
        <v>20</v>
      </c>
      <c r="I1079" s="45">
        <v>13356000</v>
      </c>
      <c r="J1079" s="45">
        <v>667800</v>
      </c>
      <c r="L1079">
        <v>20</v>
      </c>
      <c r="M1079" t="s">
        <v>151</v>
      </c>
      <c r="N1079" t="s">
        <v>157</v>
      </c>
      <c r="O1079" t="s">
        <v>130</v>
      </c>
      <c r="P1079" t="s">
        <v>1095</v>
      </c>
      <c r="Q1079" t="s">
        <v>65</v>
      </c>
      <c r="R1079" t="s">
        <v>132</v>
      </c>
      <c r="S1079">
        <v>1</v>
      </c>
      <c r="T1079">
        <v>891301</v>
      </c>
      <c r="V1079" s="17">
        <v>1</v>
      </c>
      <c r="W1079" t="s">
        <v>1096</v>
      </c>
      <c r="AA1079" t="s">
        <v>134</v>
      </c>
      <c r="AB1079" s="14">
        <v>44625</v>
      </c>
      <c r="AC1079">
        <v>20</v>
      </c>
      <c r="AD1079" s="14">
        <v>44645</v>
      </c>
      <c r="AG1079" t="s">
        <v>134</v>
      </c>
      <c r="AH1079" s="14">
        <v>44671</v>
      </c>
      <c r="AI1079">
        <v>15</v>
      </c>
      <c r="AJ1079" s="14">
        <v>44686</v>
      </c>
      <c r="AK1079" s="16">
        <v>8</v>
      </c>
      <c r="AL1079" s="14">
        <v>44931</v>
      </c>
      <c r="AM1079" s="14">
        <v>44991</v>
      </c>
      <c r="AQ1079" s="45">
        <v>2671200</v>
      </c>
      <c r="AT1079" s="45">
        <v>10684800</v>
      </c>
      <c r="AZ1079" s="15">
        <f t="shared" si="77"/>
        <v>13356000</v>
      </c>
      <c r="BA1079" s="15">
        <f t="shared" si="78"/>
        <v>13356000</v>
      </c>
      <c r="BB1079" t="str">
        <f t="shared" si="79"/>
        <v>OK</v>
      </c>
      <c r="BC1079">
        <f t="shared" si="80"/>
        <v>2</v>
      </c>
    </row>
    <row r="1080" spans="2:55" hidden="1">
      <c r="B1080" t="s">
        <v>30</v>
      </c>
      <c r="C1080" t="s">
        <v>1097</v>
      </c>
      <c r="D1080" t="s">
        <v>1094</v>
      </c>
      <c r="E1080" t="s">
        <v>7</v>
      </c>
      <c r="F1080" t="s">
        <v>299</v>
      </c>
      <c r="G1080">
        <v>8913</v>
      </c>
      <c r="H1080">
        <v>29</v>
      </c>
      <c r="I1080" s="45">
        <v>16536000</v>
      </c>
      <c r="J1080" s="45">
        <v>570207</v>
      </c>
      <c r="L1080">
        <v>29</v>
      </c>
      <c r="M1080" t="s">
        <v>151</v>
      </c>
      <c r="N1080" t="s">
        <v>157</v>
      </c>
      <c r="O1080" t="s">
        <v>130</v>
      </c>
      <c r="P1080" t="s">
        <v>1095</v>
      </c>
      <c r="Q1080" t="s">
        <v>65</v>
      </c>
      <c r="R1080" t="s">
        <v>132</v>
      </c>
      <c r="S1080">
        <v>1</v>
      </c>
      <c r="T1080">
        <v>891301</v>
      </c>
      <c r="V1080" s="17">
        <v>1</v>
      </c>
      <c r="W1080" t="s">
        <v>1096</v>
      </c>
      <c r="AA1080" t="s">
        <v>134</v>
      </c>
      <c r="AB1080" s="14">
        <v>44625</v>
      </c>
      <c r="AC1080">
        <v>20</v>
      </c>
      <c r="AD1080" s="14">
        <v>44645</v>
      </c>
      <c r="AG1080" t="s">
        <v>134</v>
      </c>
      <c r="AH1080" s="14">
        <v>44671</v>
      </c>
      <c r="AI1080">
        <v>15</v>
      </c>
      <c r="AJ1080" s="14">
        <v>44686</v>
      </c>
      <c r="AK1080" s="16">
        <v>8</v>
      </c>
      <c r="AL1080" s="14">
        <v>44931</v>
      </c>
      <c r="AM1080" s="14">
        <v>44991</v>
      </c>
      <c r="AQ1080" s="45">
        <v>3307200</v>
      </c>
      <c r="AT1080" s="45">
        <v>13228800</v>
      </c>
      <c r="AZ1080" s="15">
        <f t="shared" si="77"/>
        <v>16536000</v>
      </c>
      <c r="BA1080" s="15">
        <f t="shared" si="78"/>
        <v>16536000</v>
      </c>
      <c r="BB1080" t="str">
        <f t="shared" si="79"/>
        <v>OK</v>
      </c>
      <c r="BC1080">
        <f t="shared" si="80"/>
        <v>2</v>
      </c>
    </row>
    <row r="1081" spans="2:55" hidden="1">
      <c r="B1081" t="s">
        <v>30</v>
      </c>
      <c r="C1081" t="s">
        <v>1037</v>
      </c>
      <c r="D1081" t="s">
        <v>1074</v>
      </c>
      <c r="E1081" t="s">
        <v>7</v>
      </c>
      <c r="F1081" t="s">
        <v>299</v>
      </c>
      <c r="G1081">
        <v>8913</v>
      </c>
      <c r="H1081">
        <v>21</v>
      </c>
      <c r="I1081" s="45">
        <v>13356000</v>
      </c>
      <c r="J1081" s="45">
        <v>636000</v>
      </c>
      <c r="L1081">
        <v>21</v>
      </c>
      <c r="M1081" t="s">
        <v>151</v>
      </c>
      <c r="N1081" t="s">
        <v>157</v>
      </c>
      <c r="O1081" t="s">
        <v>130</v>
      </c>
      <c r="P1081" t="s">
        <v>1095</v>
      </c>
      <c r="Q1081" t="s">
        <v>65</v>
      </c>
      <c r="R1081" t="s">
        <v>132</v>
      </c>
      <c r="S1081">
        <v>1</v>
      </c>
      <c r="T1081">
        <v>891301</v>
      </c>
      <c r="V1081" s="17">
        <v>2</v>
      </c>
      <c r="W1081" t="s">
        <v>1098</v>
      </c>
      <c r="AA1081" t="s">
        <v>134</v>
      </c>
      <c r="AB1081" s="14">
        <v>44625</v>
      </c>
      <c r="AC1081">
        <v>20</v>
      </c>
      <c r="AD1081" s="14">
        <v>44645</v>
      </c>
      <c r="AG1081" t="s">
        <v>134</v>
      </c>
      <c r="AH1081" s="14">
        <v>44671</v>
      </c>
      <c r="AI1081">
        <v>15</v>
      </c>
      <c r="AJ1081" s="14">
        <v>44686</v>
      </c>
      <c r="AK1081" s="16">
        <v>8</v>
      </c>
      <c r="AL1081" s="14">
        <v>44931</v>
      </c>
      <c r="AM1081" s="14">
        <v>44991</v>
      </c>
      <c r="AQ1081" s="45">
        <v>2671200</v>
      </c>
      <c r="AT1081" s="45">
        <v>10684800</v>
      </c>
      <c r="AZ1081" s="15">
        <f t="shared" si="77"/>
        <v>13356000</v>
      </c>
      <c r="BA1081" s="15">
        <f t="shared" si="78"/>
        <v>13356000</v>
      </c>
      <c r="BB1081" t="str">
        <f t="shared" si="79"/>
        <v>OK</v>
      </c>
      <c r="BC1081">
        <f t="shared" si="80"/>
        <v>2</v>
      </c>
    </row>
    <row r="1082" spans="2:55" hidden="1">
      <c r="B1082" t="s">
        <v>30</v>
      </c>
      <c r="C1082" t="s">
        <v>1041</v>
      </c>
      <c r="D1082" t="s">
        <v>1074</v>
      </c>
      <c r="E1082" t="s">
        <v>7</v>
      </c>
      <c r="F1082" t="s">
        <v>299</v>
      </c>
      <c r="G1082">
        <v>8913</v>
      </c>
      <c r="H1082">
        <v>22</v>
      </c>
      <c r="I1082" s="45">
        <v>13356000</v>
      </c>
      <c r="J1082" s="45">
        <v>607091</v>
      </c>
      <c r="L1082">
        <v>22</v>
      </c>
      <c r="M1082" t="s">
        <v>151</v>
      </c>
      <c r="N1082" t="s">
        <v>157</v>
      </c>
      <c r="O1082" t="s">
        <v>130</v>
      </c>
      <c r="P1082" t="s">
        <v>1095</v>
      </c>
      <c r="Q1082" t="s">
        <v>65</v>
      </c>
      <c r="R1082" t="s">
        <v>132</v>
      </c>
      <c r="S1082">
        <v>1</v>
      </c>
      <c r="T1082">
        <v>891301</v>
      </c>
      <c r="V1082" s="17">
        <v>2</v>
      </c>
      <c r="W1082" t="s">
        <v>1098</v>
      </c>
      <c r="AA1082" t="s">
        <v>134</v>
      </c>
      <c r="AB1082" s="14">
        <v>44625</v>
      </c>
      <c r="AC1082">
        <v>20</v>
      </c>
      <c r="AD1082" s="14">
        <v>44645</v>
      </c>
      <c r="AG1082" t="s">
        <v>134</v>
      </c>
      <c r="AH1082" s="14">
        <v>44671</v>
      </c>
      <c r="AI1082">
        <v>15</v>
      </c>
      <c r="AJ1082" s="14">
        <v>44686</v>
      </c>
      <c r="AK1082" s="16">
        <v>8</v>
      </c>
      <c r="AL1082" s="14">
        <v>44931</v>
      </c>
      <c r="AM1082" s="14">
        <v>44991</v>
      </c>
      <c r="AQ1082" s="45">
        <v>2671200</v>
      </c>
      <c r="AT1082" s="45">
        <v>10684800</v>
      </c>
      <c r="AZ1082" s="15">
        <f t="shared" si="77"/>
        <v>13356000</v>
      </c>
      <c r="BA1082" s="15">
        <f t="shared" si="78"/>
        <v>13356000</v>
      </c>
      <c r="BB1082" t="str">
        <f t="shared" si="79"/>
        <v>OK</v>
      </c>
      <c r="BC1082">
        <f t="shared" si="80"/>
        <v>2</v>
      </c>
    </row>
    <row r="1083" spans="2:55" hidden="1">
      <c r="B1083" t="s">
        <v>30</v>
      </c>
      <c r="C1083" t="s">
        <v>1031</v>
      </c>
      <c r="D1083" t="s">
        <v>1074</v>
      </c>
      <c r="E1083" t="s">
        <v>7</v>
      </c>
      <c r="F1083" t="s">
        <v>299</v>
      </c>
      <c r="G1083">
        <v>8913</v>
      </c>
      <c r="H1083">
        <v>20</v>
      </c>
      <c r="I1083" s="45">
        <v>12720000</v>
      </c>
      <c r="J1083" s="45">
        <v>636000</v>
      </c>
      <c r="L1083">
        <v>20</v>
      </c>
      <c r="M1083" t="s">
        <v>151</v>
      </c>
      <c r="N1083" t="s">
        <v>157</v>
      </c>
      <c r="O1083" t="s">
        <v>130</v>
      </c>
      <c r="P1083" t="s">
        <v>1095</v>
      </c>
      <c r="Q1083" t="s">
        <v>65</v>
      </c>
      <c r="R1083" t="s">
        <v>132</v>
      </c>
      <c r="S1083">
        <v>1</v>
      </c>
      <c r="T1083">
        <v>891301</v>
      </c>
      <c r="V1083" s="17">
        <v>2</v>
      </c>
      <c r="W1083" t="s">
        <v>1098</v>
      </c>
      <c r="AA1083" t="s">
        <v>134</v>
      </c>
      <c r="AB1083" s="14">
        <v>44625</v>
      </c>
      <c r="AC1083">
        <v>20</v>
      </c>
      <c r="AD1083" s="14">
        <v>44645</v>
      </c>
      <c r="AG1083" t="s">
        <v>134</v>
      </c>
      <c r="AH1083" s="14">
        <v>44671</v>
      </c>
      <c r="AI1083">
        <v>15</v>
      </c>
      <c r="AJ1083" s="14">
        <v>44686</v>
      </c>
      <c r="AK1083" s="16">
        <v>8</v>
      </c>
      <c r="AL1083" s="14">
        <v>44931</v>
      </c>
      <c r="AM1083" s="14">
        <v>44991</v>
      </c>
      <c r="AQ1083" s="45">
        <v>2544000</v>
      </c>
      <c r="AT1083" s="45">
        <v>10176000</v>
      </c>
      <c r="AZ1083" s="15">
        <f t="shared" si="77"/>
        <v>12720000</v>
      </c>
      <c r="BA1083" s="15">
        <f t="shared" si="78"/>
        <v>12720000</v>
      </c>
      <c r="BB1083" t="str">
        <f t="shared" si="79"/>
        <v>OK</v>
      </c>
      <c r="BC1083">
        <f t="shared" si="80"/>
        <v>2</v>
      </c>
    </row>
    <row r="1084" spans="2:55" hidden="1">
      <c r="B1084" t="s">
        <v>30</v>
      </c>
      <c r="C1084" t="s">
        <v>1027</v>
      </c>
      <c r="D1084" t="s">
        <v>1099</v>
      </c>
      <c r="E1084" t="s">
        <v>7</v>
      </c>
      <c r="F1084" t="s">
        <v>299</v>
      </c>
      <c r="G1084">
        <v>8913</v>
      </c>
      <c r="H1084">
        <v>23</v>
      </c>
      <c r="I1084" s="45">
        <v>12720000</v>
      </c>
      <c r="J1084" s="45">
        <v>553043</v>
      </c>
      <c r="L1084">
        <v>23</v>
      </c>
      <c r="M1084" t="s">
        <v>151</v>
      </c>
      <c r="N1084" t="s">
        <v>157</v>
      </c>
      <c r="O1084" t="s">
        <v>130</v>
      </c>
      <c r="P1084" t="s">
        <v>1095</v>
      </c>
      <c r="Q1084" t="s">
        <v>65</v>
      </c>
      <c r="R1084" t="s">
        <v>132</v>
      </c>
      <c r="S1084">
        <v>1</v>
      </c>
      <c r="T1084">
        <v>891301</v>
      </c>
      <c r="V1084" s="17">
        <v>3</v>
      </c>
      <c r="W1084" t="s">
        <v>1100</v>
      </c>
      <c r="AA1084" t="s">
        <v>134</v>
      </c>
      <c r="AB1084" s="14">
        <v>44625</v>
      </c>
      <c r="AC1084">
        <v>20</v>
      </c>
      <c r="AD1084" s="14">
        <v>44645</v>
      </c>
      <c r="AG1084" t="s">
        <v>134</v>
      </c>
      <c r="AH1084" s="14">
        <v>44671</v>
      </c>
      <c r="AI1084">
        <v>15</v>
      </c>
      <c r="AJ1084" s="14">
        <v>44686</v>
      </c>
      <c r="AK1084" s="16">
        <v>8</v>
      </c>
      <c r="AL1084" s="14">
        <v>44931</v>
      </c>
      <c r="AM1084" s="14">
        <v>44991</v>
      </c>
      <c r="AQ1084" s="45">
        <v>2544000</v>
      </c>
      <c r="AT1084" s="45">
        <v>10176000</v>
      </c>
      <c r="AZ1084" s="15">
        <f t="shared" si="77"/>
        <v>12720000</v>
      </c>
      <c r="BA1084" s="15">
        <f t="shared" si="78"/>
        <v>12720000</v>
      </c>
      <c r="BB1084" t="str">
        <f t="shared" si="79"/>
        <v>OK</v>
      </c>
      <c r="BC1084">
        <f t="shared" si="80"/>
        <v>2</v>
      </c>
    </row>
    <row r="1085" spans="2:55" hidden="1">
      <c r="B1085" t="s">
        <v>30</v>
      </c>
      <c r="C1085" t="s">
        <v>1077</v>
      </c>
      <c r="D1085" t="s">
        <v>1099</v>
      </c>
      <c r="E1085" t="s">
        <v>7</v>
      </c>
      <c r="F1085" t="s">
        <v>299</v>
      </c>
      <c r="G1085">
        <v>8913</v>
      </c>
      <c r="H1085">
        <v>22</v>
      </c>
      <c r="I1085" s="45">
        <v>12720000</v>
      </c>
      <c r="J1085" s="45">
        <v>578182</v>
      </c>
      <c r="L1085">
        <v>22</v>
      </c>
      <c r="M1085" t="s">
        <v>151</v>
      </c>
      <c r="N1085" t="s">
        <v>157</v>
      </c>
      <c r="O1085" t="s">
        <v>130</v>
      </c>
      <c r="P1085" t="s">
        <v>1095</v>
      </c>
      <c r="Q1085" t="s">
        <v>65</v>
      </c>
      <c r="R1085" t="s">
        <v>132</v>
      </c>
      <c r="S1085">
        <v>1</v>
      </c>
      <c r="T1085">
        <v>891301</v>
      </c>
      <c r="V1085" s="17">
        <v>3</v>
      </c>
      <c r="W1085" t="s">
        <v>1100</v>
      </c>
      <c r="AA1085" t="s">
        <v>134</v>
      </c>
      <c r="AB1085" s="14">
        <v>44625</v>
      </c>
      <c r="AC1085">
        <v>20</v>
      </c>
      <c r="AD1085" s="14">
        <v>44645</v>
      </c>
      <c r="AG1085" t="s">
        <v>134</v>
      </c>
      <c r="AH1085" s="14">
        <v>44671</v>
      </c>
      <c r="AI1085">
        <v>15</v>
      </c>
      <c r="AJ1085" s="14">
        <v>44686</v>
      </c>
      <c r="AK1085" s="16">
        <v>8</v>
      </c>
      <c r="AL1085" s="14">
        <v>44931</v>
      </c>
      <c r="AM1085" s="14">
        <v>44991</v>
      </c>
      <c r="AQ1085" s="45">
        <v>2544000</v>
      </c>
      <c r="AT1085" s="45">
        <v>10176000</v>
      </c>
      <c r="AZ1085" s="15">
        <f t="shared" si="77"/>
        <v>12720000</v>
      </c>
      <c r="BA1085" s="15">
        <f t="shared" si="78"/>
        <v>12720000</v>
      </c>
      <c r="BB1085" t="str">
        <f t="shared" si="79"/>
        <v>OK</v>
      </c>
      <c r="BC1085">
        <f t="shared" si="80"/>
        <v>2</v>
      </c>
    </row>
    <row r="1086" spans="2:55" hidden="1">
      <c r="B1086" t="s">
        <v>30</v>
      </c>
      <c r="C1086" t="s">
        <v>1030</v>
      </c>
      <c r="D1086" t="s">
        <v>1099</v>
      </c>
      <c r="E1086" t="s">
        <v>7</v>
      </c>
      <c r="F1086" t="s">
        <v>299</v>
      </c>
      <c r="G1086">
        <v>8913</v>
      </c>
      <c r="H1086">
        <v>20</v>
      </c>
      <c r="I1086" s="45">
        <v>12720000</v>
      </c>
      <c r="J1086" s="45">
        <v>636000</v>
      </c>
      <c r="L1086">
        <v>20</v>
      </c>
      <c r="M1086" t="s">
        <v>151</v>
      </c>
      <c r="N1086" t="s">
        <v>157</v>
      </c>
      <c r="O1086" t="s">
        <v>130</v>
      </c>
      <c r="P1086" t="s">
        <v>1095</v>
      </c>
      <c r="Q1086" t="s">
        <v>65</v>
      </c>
      <c r="R1086" t="s">
        <v>132</v>
      </c>
      <c r="S1086">
        <v>1</v>
      </c>
      <c r="T1086">
        <v>891301</v>
      </c>
      <c r="V1086" s="17">
        <v>3</v>
      </c>
      <c r="W1086" t="s">
        <v>1100</v>
      </c>
      <c r="AA1086" t="s">
        <v>134</v>
      </c>
      <c r="AB1086" s="14">
        <v>44625</v>
      </c>
      <c r="AC1086">
        <v>20</v>
      </c>
      <c r="AD1086" s="14">
        <v>44645</v>
      </c>
      <c r="AG1086" t="s">
        <v>134</v>
      </c>
      <c r="AH1086" s="14">
        <v>44671</v>
      </c>
      <c r="AI1086">
        <v>15</v>
      </c>
      <c r="AJ1086" s="14">
        <v>44686</v>
      </c>
      <c r="AK1086" s="16">
        <v>8</v>
      </c>
      <c r="AL1086" s="14">
        <v>44931</v>
      </c>
      <c r="AM1086" s="14">
        <v>44991</v>
      </c>
      <c r="AQ1086" s="45">
        <v>2544000</v>
      </c>
      <c r="AT1086" s="45">
        <v>10176000</v>
      </c>
      <c r="AZ1086" s="15">
        <f t="shared" si="77"/>
        <v>12720000</v>
      </c>
      <c r="BA1086" s="15">
        <f t="shared" si="78"/>
        <v>12720000</v>
      </c>
      <c r="BB1086" t="str">
        <f t="shared" si="79"/>
        <v>OK</v>
      </c>
      <c r="BC1086">
        <f t="shared" si="80"/>
        <v>2</v>
      </c>
    </row>
    <row r="1087" spans="2:55" hidden="1">
      <c r="B1087" t="s">
        <v>30</v>
      </c>
      <c r="C1087" t="s">
        <v>1025</v>
      </c>
      <c r="D1087" t="s">
        <v>1101</v>
      </c>
      <c r="E1087" t="s">
        <v>7</v>
      </c>
      <c r="F1087" t="s">
        <v>299</v>
      </c>
      <c r="G1087">
        <v>8913</v>
      </c>
      <c r="H1087">
        <v>22</v>
      </c>
      <c r="I1087" s="45">
        <v>13356000</v>
      </c>
      <c r="J1087" s="45">
        <v>607091</v>
      </c>
      <c r="L1087">
        <v>22</v>
      </c>
      <c r="M1087" t="s">
        <v>151</v>
      </c>
      <c r="N1087" t="s">
        <v>157</v>
      </c>
      <c r="O1087" t="s">
        <v>130</v>
      </c>
      <c r="P1087" t="s">
        <v>1095</v>
      </c>
      <c r="Q1087" t="s">
        <v>65</v>
      </c>
      <c r="R1087" t="s">
        <v>132</v>
      </c>
      <c r="S1087">
        <v>1</v>
      </c>
      <c r="T1087">
        <v>891301</v>
      </c>
      <c r="V1087" s="17">
        <v>4</v>
      </c>
      <c r="W1087" t="s">
        <v>1102</v>
      </c>
      <c r="AA1087" t="s">
        <v>134</v>
      </c>
      <c r="AB1087" s="14">
        <v>44625</v>
      </c>
      <c r="AC1087">
        <v>20</v>
      </c>
      <c r="AD1087" s="14">
        <v>44645</v>
      </c>
      <c r="AG1087" t="s">
        <v>134</v>
      </c>
      <c r="AH1087" s="14">
        <v>44671</v>
      </c>
      <c r="AI1087">
        <v>15</v>
      </c>
      <c r="AJ1087" s="14">
        <v>44686</v>
      </c>
      <c r="AK1087" s="16">
        <v>8</v>
      </c>
      <c r="AL1087" s="14">
        <v>44931</v>
      </c>
      <c r="AM1087" s="14">
        <v>44991</v>
      </c>
      <c r="AQ1087" s="45">
        <v>2671200</v>
      </c>
      <c r="AT1087" s="45">
        <v>10684800</v>
      </c>
      <c r="AZ1087" s="15">
        <f t="shared" si="77"/>
        <v>13356000</v>
      </c>
      <c r="BA1087" s="15">
        <f t="shared" si="78"/>
        <v>13356000</v>
      </c>
      <c r="BB1087" t="str">
        <f t="shared" si="79"/>
        <v>OK</v>
      </c>
      <c r="BC1087">
        <f t="shared" si="80"/>
        <v>2</v>
      </c>
    </row>
    <row r="1088" spans="2:55" hidden="1">
      <c r="B1088" t="s">
        <v>30</v>
      </c>
      <c r="C1088" t="s">
        <v>1085</v>
      </c>
      <c r="D1088" t="s">
        <v>1101</v>
      </c>
      <c r="E1088" t="s">
        <v>7</v>
      </c>
      <c r="F1088" t="s">
        <v>299</v>
      </c>
      <c r="G1088">
        <v>8913</v>
      </c>
      <c r="H1088">
        <v>18</v>
      </c>
      <c r="I1088" s="45">
        <v>11448000</v>
      </c>
      <c r="J1088" s="45">
        <v>636000</v>
      </c>
      <c r="L1088">
        <v>18</v>
      </c>
      <c r="M1088" t="s">
        <v>151</v>
      </c>
      <c r="N1088" t="s">
        <v>157</v>
      </c>
      <c r="O1088" t="s">
        <v>130</v>
      </c>
      <c r="P1088" t="s">
        <v>1095</v>
      </c>
      <c r="Q1088" t="s">
        <v>65</v>
      </c>
      <c r="R1088" t="s">
        <v>132</v>
      </c>
      <c r="S1088">
        <v>1</v>
      </c>
      <c r="T1088">
        <v>891301</v>
      </c>
      <c r="V1088" s="17">
        <v>4</v>
      </c>
      <c r="W1088" t="s">
        <v>1102</v>
      </c>
      <c r="AA1088" t="s">
        <v>134</v>
      </c>
      <c r="AB1088" s="14">
        <v>44625</v>
      </c>
      <c r="AC1088">
        <v>20</v>
      </c>
      <c r="AD1088" s="14">
        <v>44645</v>
      </c>
      <c r="AG1088" t="s">
        <v>134</v>
      </c>
      <c r="AH1088" s="14">
        <v>44671</v>
      </c>
      <c r="AI1088">
        <v>15</v>
      </c>
      <c r="AJ1088" s="14">
        <v>44686</v>
      </c>
      <c r="AK1088" s="16">
        <v>8</v>
      </c>
      <c r="AL1088" s="14">
        <v>44931</v>
      </c>
      <c r="AM1088" s="14">
        <v>44991</v>
      </c>
      <c r="AQ1088" s="45">
        <v>2289600</v>
      </c>
      <c r="AT1088" s="45">
        <v>9158400</v>
      </c>
      <c r="AZ1088" s="15">
        <f t="shared" si="77"/>
        <v>11448000</v>
      </c>
      <c r="BA1088" s="15">
        <f t="shared" si="78"/>
        <v>11448000</v>
      </c>
      <c r="BB1088" t="str">
        <f t="shared" si="79"/>
        <v>OK</v>
      </c>
      <c r="BC1088">
        <f t="shared" si="80"/>
        <v>2</v>
      </c>
    </row>
    <row r="1089" spans="2:55" hidden="1">
      <c r="B1089" t="s">
        <v>30</v>
      </c>
      <c r="C1089" t="s">
        <v>1040</v>
      </c>
      <c r="D1089" t="s">
        <v>1101</v>
      </c>
      <c r="E1089" t="s">
        <v>7</v>
      </c>
      <c r="F1089" t="s">
        <v>299</v>
      </c>
      <c r="G1089">
        <v>8913</v>
      </c>
      <c r="H1089">
        <v>23</v>
      </c>
      <c r="I1089" s="45">
        <v>13356000</v>
      </c>
      <c r="J1089" s="45">
        <v>580696</v>
      </c>
      <c r="L1089">
        <v>23</v>
      </c>
      <c r="M1089" t="s">
        <v>151</v>
      </c>
      <c r="N1089" t="s">
        <v>157</v>
      </c>
      <c r="O1089" t="s">
        <v>130</v>
      </c>
      <c r="P1089" t="s">
        <v>1095</v>
      </c>
      <c r="Q1089" t="s">
        <v>65</v>
      </c>
      <c r="R1089" t="s">
        <v>132</v>
      </c>
      <c r="S1089">
        <v>1</v>
      </c>
      <c r="T1089">
        <v>891301</v>
      </c>
      <c r="V1089" s="17">
        <v>4</v>
      </c>
      <c r="W1089" t="s">
        <v>1102</v>
      </c>
      <c r="AA1089" t="s">
        <v>134</v>
      </c>
      <c r="AB1089" s="14">
        <v>44625</v>
      </c>
      <c r="AC1089">
        <v>20</v>
      </c>
      <c r="AD1089" s="14">
        <v>44645</v>
      </c>
      <c r="AG1089" t="s">
        <v>134</v>
      </c>
      <c r="AH1089" s="14">
        <v>44671</v>
      </c>
      <c r="AI1089">
        <v>15</v>
      </c>
      <c r="AJ1089" s="14">
        <v>44686</v>
      </c>
      <c r="AK1089" s="16">
        <v>8</v>
      </c>
      <c r="AL1089" s="14">
        <v>44931</v>
      </c>
      <c r="AM1089" s="14">
        <v>44991</v>
      </c>
      <c r="AQ1089" s="45">
        <v>2671200</v>
      </c>
      <c r="AT1089" s="45">
        <v>10684800</v>
      </c>
      <c r="AZ1089" s="15">
        <f t="shared" si="77"/>
        <v>13356000</v>
      </c>
      <c r="BA1089" s="15">
        <f t="shared" si="78"/>
        <v>13356000</v>
      </c>
      <c r="BB1089" t="str">
        <f t="shared" si="79"/>
        <v>OK</v>
      </c>
      <c r="BC1089">
        <f t="shared" si="80"/>
        <v>2</v>
      </c>
    </row>
    <row r="1090" spans="2:55" hidden="1">
      <c r="B1090" t="s">
        <v>30</v>
      </c>
      <c r="C1090" t="s">
        <v>1040</v>
      </c>
      <c r="D1090" t="s">
        <v>1103</v>
      </c>
      <c r="E1090" t="s">
        <v>8</v>
      </c>
      <c r="F1090" t="s">
        <v>156</v>
      </c>
      <c r="G1090">
        <v>4883</v>
      </c>
      <c r="H1090">
        <v>15</v>
      </c>
      <c r="I1090" s="45">
        <v>15000000</v>
      </c>
      <c r="J1090" s="45">
        <v>1000000</v>
      </c>
      <c r="K1090">
        <v>15</v>
      </c>
      <c r="M1090" t="s">
        <v>128</v>
      </c>
      <c r="N1090" t="s">
        <v>157</v>
      </c>
      <c r="O1090" t="s">
        <v>130</v>
      </c>
      <c r="P1090" t="s">
        <v>1104</v>
      </c>
      <c r="Q1090" t="s">
        <v>66</v>
      </c>
      <c r="R1090" t="s">
        <v>132</v>
      </c>
      <c r="S1090">
        <v>3</v>
      </c>
      <c r="T1090">
        <v>488303</v>
      </c>
      <c r="V1090" s="17">
        <v>1</v>
      </c>
      <c r="W1090" t="s">
        <v>1105</v>
      </c>
      <c r="Y1090" s="14">
        <v>44630</v>
      </c>
      <c r="Z1090" s="16">
        <v>25</v>
      </c>
      <c r="AA1090" s="14">
        <v>44655</v>
      </c>
      <c r="AB1090" s="14">
        <v>44616</v>
      </c>
      <c r="AC1090">
        <v>20</v>
      </c>
      <c r="AD1090" s="14">
        <v>44636</v>
      </c>
      <c r="AE1090" s="14">
        <v>44637</v>
      </c>
      <c r="AF1090">
        <v>20</v>
      </c>
      <c r="AG1090" s="14">
        <v>44657</v>
      </c>
      <c r="AH1090" s="14">
        <v>44672</v>
      </c>
      <c r="AI1090">
        <v>13</v>
      </c>
      <c r="AJ1090" s="14">
        <v>44685</v>
      </c>
      <c r="AK1090" s="16">
        <v>8</v>
      </c>
      <c r="AL1090" s="14">
        <v>44930</v>
      </c>
      <c r="AM1090" s="14">
        <v>44990</v>
      </c>
      <c r="AR1090" s="45">
        <v>1500000</v>
      </c>
      <c r="AV1090" s="45">
        <v>13500000</v>
      </c>
      <c r="AZ1090" s="15">
        <f t="shared" ref="AZ1090:AZ1153" si="81">IF((SUM(AN1090:AY1090)=0),"---",(SUM(AN1090:AY1090)))</f>
        <v>15000000</v>
      </c>
      <c r="BA1090" s="15">
        <f t="shared" ref="BA1090:BA1153" si="82">I1090</f>
        <v>15000000</v>
      </c>
      <c r="BB1090" t="str">
        <f t="shared" ref="BB1090:BB1153" si="83">IF(OR(BA1090="---",AZ1090="---"),"---",IF(BA1090-AZ1090=0,"OK","REVISAR"))</f>
        <v>OK</v>
      </c>
      <c r="BC1090">
        <f t="shared" ref="BC1090:BC1153" si="84">COUNT(AN1090:AY1090)</f>
        <v>2</v>
      </c>
    </row>
    <row r="1091" spans="2:55" hidden="1">
      <c r="B1091" t="s">
        <v>30</v>
      </c>
      <c r="C1091" t="s">
        <v>1073</v>
      </c>
      <c r="D1091" t="s">
        <v>1103</v>
      </c>
      <c r="E1091" t="s">
        <v>8</v>
      </c>
      <c r="F1091" t="s">
        <v>156</v>
      </c>
      <c r="G1091">
        <v>4883</v>
      </c>
      <c r="H1091">
        <v>11</v>
      </c>
      <c r="I1091" s="45">
        <v>11000000</v>
      </c>
      <c r="J1091" s="45">
        <v>1000000</v>
      </c>
      <c r="K1091">
        <v>11</v>
      </c>
      <c r="M1091" t="s">
        <v>128</v>
      </c>
      <c r="N1091" t="s">
        <v>157</v>
      </c>
      <c r="O1091" t="s">
        <v>130</v>
      </c>
      <c r="P1091" t="s">
        <v>1104</v>
      </c>
      <c r="Q1091" t="s">
        <v>66</v>
      </c>
      <c r="R1091" t="s">
        <v>132</v>
      </c>
      <c r="S1091">
        <v>3</v>
      </c>
      <c r="T1091">
        <v>488303</v>
      </c>
      <c r="V1091" s="17">
        <v>1</v>
      </c>
      <c r="W1091" t="s">
        <v>1105</v>
      </c>
      <c r="Y1091" s="14">
        <v>44630</v>
      </c>
      <c r="Z1091" s="16">
        <v>25</v>
      </c>
      <c r="AA1091" s="14">
        <v>44655</v>
      </c>
      <c r="AB1091" s="14">
        <v>44616</v>
      </c>
      <c r="AC1091">
        <v>20</v>
      </c>
      <c r="AD1091" s="14">
        <v>44636</v>
      </c>
      <c r="AE1091" s="14">
        <v>44637</v>
      </c>
      <c r="AF1091">
        <v>20</v>
      </c>
      <c r="AG1091" s="14">
        <v>44657</v>
      </c>
      <c r="AH1091" s="14">
        <v>44672</v>
      </c>
      <c r="AI1091">
        <v>13</v>
      </c>
      <c r="AJ1091" s="14">
        <v>44685</v>
      </c>
      <c r="AK1091" s="16">
        <v>8</v>
      </c>
      <c r="AL1091" s="14">
        <v>44930</v>
      </c>
      <c r="AM1091" s="14">
        <v>44990</v>
      </c>
      <c r="AR1091" s="45">
        <v>1100000</v>
      </c>
      <c r="AV1091" s="45">
        <v>9900000</v>
      </c>
      <c r="AZ1091" s="15">
        <f t="shared" si="81"/>
        <v>11000000</v>
      </c>
      <c r="BA1091" s="15">
        <f t="shared" si="82"/>
        <v>11000000</v>
      </c>
      <c r="BB1091" t="str">
        <f t="shared" si="83"/>
        <v>OK</v>
      </c>
      <c r="BC1091">
        <f t="shared" si="84"/>
        <v>2</v>
      </c>
    </row>
    <row r="1092" spans="2:55" hidden="1">
      <c r="B1092" t="s">
        <v>30</v>
      </c>
      <c r="C1092" t="s">
        <v>1076</v>
      </c>
      <c r="D1092" t="s">
        <v>1103</v>
      </c>
      <c r="E1092" t="s">
        <v>8</v>
      </c>
      <c r="F1092" t="s">
        <v>156</v>
      </c>
      <c r="G1092">
        <v>4883</v>
      </c>
      <c r="H1092">
        <v>11</v>
      </c>
      <c r="I1092" s="45">
        <v>11000000</v>
      </c>
      <c r="J1092" s="45">
        <v>1000000</v>
      </c>
      <c r="K1092">
        <v>11</v>
      </c>
      <c r="M1092" t="s">
        <v>128</v>
      </c>
      <c r="N1092" t="s">
        <v>157</v>
      </c>
      <c r="O1092" t="s">
        <v>130</v>
      </c>
      <c r="P1092" t="s">
        <v>1104</v>
      </c>
      <c r="Q1092" t="s">
        <v>66</v>
      </c>
      <c r="R1092" t="s">
        <v>132</v>
      </c>
      <c r="S1092">
        <v>3</v>
      </c>
      <c r="T1092">
        <v>488303</v>
      </c>
      <c r="V1092" s="17">
        <v>1</v>
      </c>
      <c r="W1092" t="s">
        <v>1105</v>
      </c>
      <c r="Y1092" s="14">
        <v>44630</v>
      </c>
      <c r="Z1092" s="16">
        <v>25</v>
      </c>
      <c r="AA1092" s="14">
        <v>44655</v>
      </c>
      <c r="AB1092" s="14">
        <v>44616</v>
      </c>
      <c r="AC1092">
        <v>20</v>
      </c>
      <c r="AD1092" s="14">
        <v>44636</v>
      </c>
      <c r="AE1092" s="14">
        <v>44637</v>
      </c>
      <c r="AF1092">
        <v>20</v>
      </c>
      <c r="AG1092" s="14">
        <v>44657</v>
      </c>
      <c r="AH1092" s="14">
        <v>44672</v>
      </c>
      <c r="AI1092">
        <v>13</v>
      </c>
      <c r="AJ1092" s="14">
        <v>44685</v>
      </c>
      <c r="AK1092" s="16">
        <v>8</v>
      </c>
      <c r="AL1092" s="14">
        <v>44930</v>
      </c>
      <c r="AM1092" s="14">
        <v>44990</v>
      </c>
      <c r="AR1092" s="45">
        <v>1100000</v>
      </c>
      <c r="AV1092" s="45">
        <v>9900000</v>
      </c>
      <c r="AZ1092" s="15">
        <f t="shared" si="81"/>
        <v>11000000</v>
      </c>
      <c r="BA1092" s="15">
        <f t="shared" si="82"/>
        <v>11000000</v>
      </c>
      <c r="BB1092" t="str">
        <f t="shared" si="83"/>
        <v>OK</v>
      </c>
      <c r="BC1092">
        <f t="shared" si="84"/>
        <v>2</v>
      </c>
    </row>
    <row r="1093" spans="2:55" hidden="1">
      <c r="B1093" t="s">
        <v>30</v>
      </c>
      <c r="C1093" t="s">
        <v>1106</v>
      </c>
      <c r="D1093" t="s">
        <v>1107</v>
      </c>
      <c r="E1093" t="s">
        <v>8</v>
      </c>
      <c r="F1093" t="s">
        <v>156</v>
      </c>
      <c r="G1093">
        <v>4883</v>
      </c>
      <c r="H1093">
        <v>9</v>
      </c>
      <c r="I1093" s="45">
        <v>9000000</v>
      </c>
      <c r="J1093" s="45">
        <v>1000000</v>
      </c>
      <c r="K1093">
        <v>9</v>
      </c>
      <c r="M1093" t="s">
        <v>128</v>
      </c>
      <c r="N1093" t="s">
        <v>157</v>
      </c>
      <c r="O1093" t="s">
        <v>130</v>
      </c>
      <c r="P1093" t="s">
        <v>1104</v>
      </c>
      <c r="Q1093" t="s">
        <v>66</v>
      </c>
      <c r="R1093" t="s">
        <v>132</v>
      </c>
      <c r="S1093">
        <v>3</v>
      </c>
      <c r="T1093">
        <v>488303</v>
      </c>
      <c r="V1093" s="17">
        <v>6</v>
      </c>
      <c r="W1093" t="s">
        <v>1108</v>
      </c>
      <c r="Y1093" s="14">
        <v>44630</v>
      </c>
      <c r="Z1093" s="16">
        <v>25</v>
      </c>
      <c r="AA1093" s="14">
        <v>44655</v>
      </c>
      <c r="AB1093" s="14">
        <v>44616</v>
      </c>
      <c r="AC1093">
        <v>20</v>
      </c>
      <c r="AD1093" s="14">
        <v>44636</v>
      </c>
      <c r="AE1093" s="14">
        <v>44637</v>
      </c>
      <c r="AF1093">
        <v>20</v>
      </c>
      <c r="AG1093" s="14">
        <v>44657</v>
      </c>
      <c r="AH1093" s="14">
        <v>44672</v>
      </c>
      <c r="AI1093">
        <v>13</v>
      </c>
      <c r="AJ1093" s="14">
        <v>44685</v>
      </c>
      <c r="AK1093" s="16">
        <v>8</v>
      </c>
      <c r="AL1093" s="14">
        <v>44930</v>
      </c>
      <c r="AM1093" s="14">
        <v>44990</v>
      </c>
      <c r="AR1093" s="45">
        <v>900000</v>
      </c>
      <c r="AV1093" s="45">
        <v>8100000</v>
      </c>
      <c r="AZ1093" s="15">
        <f t="shared" si="81"/>
        <v>9000000</v>
      </c>
      <c r="BA1093" s="15">
        <f t="shared" si="82"/>
        <v>9000000</v>
      </c>
      <c r="BB1093" t="str">
        <f t="shared" si="83"/>
        <v>OK</v>
      </c>
      <c r="BC1093">
        <f t="shared" si="84"/>
        <v>2</v>
      </c>
    </row>
    <row r="1094" spans="2:55" hidden="1">
      <c r="B1094" t="s">
        <v>30</v>
      </c>
      <c r="C1094" t="s">
        <v>1109</v>
      </c>
      <c r="D1094" t="s">
        <v>1103</v>
      </c>
      <c r="E1094" t="s">
        <v>8</v>
      </c>
      <c r="F1094" t="s">
        <v>156</v>
      </c>
      <c r="G1094">
        <v>4883</v>
      </c>
      <c r="H1094">
        <v>5</v>
      </c>
      <c r="I1094" s="45">
        <v>5000000</v>
      </c>
      <c r="J1094" s="45">
        <v>1000000</v>
      </c>
      <c r="K1094">
        <v>5</v>
      </c>
      <c r="M1094" t="s">
        <v>128</v>
      </c>
      <c r="N1094" t="s">
        <v>157</v>
      </c>
      <c r="O1094" t="s">
        <v>130</v>
      </c>
      <c r="P1094" t="s">
        <v>1104</v>
      </c>
      <c r="Q1094" t="s">
        <v>66</v>
      </c>
      <c r="R1094" t="s">
        <v>132</v>
      </c>
      <c r="S1094">
        <v>3</v>
      </c>
      <c r="T1094">
        <v>488303</v>
      </c>
      <c r="V1094" s="17">
        <v>1</v>
      </c>
      <c r="W1094" t="s">
        <v>1105</v>
      </c>
      <c r="Y1094" s="14">
        <v>44630</v>
      </c>
      <c r="Z1094" s="16">
        <v>25</v>
      </c>
      <c r="AA1094" s="14">
        <v>44655</v>
      </c>
      <c r="AB1094" s="14">
        <v>44616</v>
      </c>
      <c r="AC1094">
        <v>20</v>
      </c>
      <c r="AD1094" s="14">
        <v>44636</v>
      </c>
      <c r="AE1094" s="14">
        <v>44637</v>
      </c>
      <c r="AF1094">
        <v>20</v>
      </c>
      <c r="AG1094" s="14">
        <v>44657</v>
      </c>
      <c r="AH1094" s="14">
        <v>44672</v>
      </c>
      <c r="AI1094">
        <v>13</v>
      </c>
      <c r="AJ1094" s="14">
        <v>44685</v>
      </c>
      <c r="AK1094" s="16">
        <v>8</v>
      </c>
      <c r="AL1094" s="14">
        <v>44930</v>
      </c>
      <c r="AM1094" s="14">
        <v>44990</v>
      </c>
      <c r="AR1094" s="45">
        <v>500000</v>
      </c>
      <c r="AV1094" s="45">
        <v>4500000</v>
      </c>
      <c r="AZ1094" s="15">
        <f t="shared" si="81"/>
        <v>5000000</v>
      </c>
      <c r="BA1094" s="15">
        <f t="shared" si="82"/>
        <v>5000000</v>
      </c>
      <c r="BB1094" t="str">
        <f t="shared" si="83"/>
        <v>OK</v>
      </c>
      <c r="BC1094">
        <f t="shared" si="84"/>
        <v>2</v>
      </c>
    </row>
    <row r="1095" spans="2:55" hidden="1">
      <c r="B1095" t="s">
        <v>30</v>
      </c>
      <c r="C1095" t="s">
        <v>1077</v>
      </c>
      <c r="D1095" t="s">
        <v>1103</v>
      </c>
      <c r="E1095" t="s">
        <v>8</v>
      </c>
      <c r="F1095" t="s">
        <v>156</v>
      </c>
      <c r="G1095">
        <v>4883</v>
      </c>
      <c r="H1095">
        <v>15</v>
      </c>
      <c r="I1095" s="45">
        <v>15000000</v>
      </c>
      <c r="J1095" s="45">
        <v>1000000</v>
      </c>
      <c r="K1095">
        <v>15</v>
      </c>
      <c r="M1095" t="s">
        <v>128</v>
      </c>
      <c r="N1095" t="s">
        <v>157</v>
      </c>
      <c r="O1095" t="s">
        <v>130</v>
      </c>
      <c r="P1095" t="s">
        <v>1104</v>
      </c>
      <c r="Q1095" t="s">
        <v>66</v>
      </c>
      <c r="R1095" t="s">
        <v>132</v>
      </c>
      <c r="S1095">
        <v>3</v>
      </c>
      <c r="T1095">
        <v>488303</v>
      </c>
      <c r="V1095" s="17">
        <v>1</v>
      </c>
      <c r="W1095" t="s">
        <v>1105</v>
      </c>
      <c r="Y1095" s="14">
        <v>44630</v>
      </c>
      <c r="Z1095" s="16">
        <v>25</v>
      </c>
      <c r="AA1095" s="14">
        <v>44655</v>
      </c>
      <c r="AB1095" s="14">
        <v>44616</v>
      </c>
      <c r="AC1095">
        <v>20</v>
      </c>
      <c r="AD1095" s="14">
        <v>44636</v>
      </c>
      <c r="AE1095" s="14">
        <v>44637</v>
      </c>
      <c r="AF1095">
        <v>20</v>
      </c>
      <c r="AG1095" s="14">
        <v>44657</v>
      </c>
      <c r="AH1095" s="14">
        <v>44672</v>
      </c>
      <c r="AI1095">
        <v>13</v>
      </c>
      <c r="AJ1095" s="14">
        <v>44685</v>
      </c>
      <c r="AK1095" s="16">
        <v>8</v>
      </c>
      <c r="AL1095" s="14">
        <v>44930</v>
      </c>
      <c r="AM1095" s="14">
        <v>44990</v>
      </c>
      <c r="AR1095" s="45">
        <v>1500000</v>
      </c>
      <c r="AV1095" s="45">
        <v>13500000</v>
      </c>
      <c r="AZ1095" s="15">
        <f t="shared" si="81"/>
        <v>15000000</v>
      </c>
      <c r="BA1095" s="15">
        <f t="shared" si="82"/>
        <v>15000000</v>
      </c>
      <c r="BB1095" t="str">
        <f t="shared" si="83"/>
        <v>OK</v>
      </c>
      <c r="BC1095">
        <f t="shared" si="84"/>
        <v>2</v>
      </c>
    </row>
    <row r="1096" spans="2:55" hidden="1">
      <c r="B1096" t="s">
        <v>30</v>
      </c>
      <c r="C1096" t="s">
        <v>1037</v>
      </c>
      <c r="D1096" t="s">
        <v>1103</v>
      </c>
      <c r="E1096" t="s">
        <v>8</v>
      </c>
      <c r="F1096" t="s">
        <v>156</v>
      </c>
      <c r="G1096">
        <v>4883</v>
      </c>
      <c r="H1096">
        <v>14</v>
      </c>
      <c r="I1096" s="45">
        <v>14000000</v>
      </c>
      <c r="J1096" s="45">
        <v>1000000</v>
      </c>
      <c r="K1096">
        <v>14</v>
      </c>
      <c r="M1096" t="s">
        <v>128</v>
      </c>
      <c r="N1096" t="s">
        <v>157</v>
      </c>
      <c r="O1096" t="s">
        <v>130</v>
      </c>
      <c r="P1096" t="s">
        <v>1104</v>
      </c>
      <c r="Q1096" t="s">
        <v>66</v>
      </c>
      <c r="R1096" t="s">
        <v>132</v>
      </c>
      <c r="S1096">
        <v>3</v>
      </c>
      <c r="T1096">
        <v>488303</v>
      </c>
      <c r="V1096" s="17">
        <v>1</v>
      </c>
      <c r="W1096" t="s">
        <v>1105</v>
      </c>
      <c r="Y1096" s="14">
        <v>44630</v>
      </c>
      <c r="Z1096" s="16">
        <v>25</v>
      </c>
      <c r="AA1096" s="14">
        <v>44655</v>
      </c>
      <c r="AB1096" s="14">
        <v>44616</v>
      </c>
      <c r="AC1096">
        <v>20</v>
      </c>
      <c r="AD1096" s="14">
        <v>44636</v>
      </c>
      <c r="AE1096" s="14">
        <v>44637</v>
      </c>
      <c r="AF1096">
        <v>20</v>
      </c>
      <c r="AG1096" s="14">
        <v>44657</v>
      </c>
      <c r="AH1096" s="14">
        <v>44672</v>
      </c>
      <c r="AI1096">
        <v>13</v>
      </c>
      <c r="AJ1096" s="14">
        <v>44685</v>
      </c>
      <c r="AK1096" s="16">
        <v>8</v>
      </c>
      <c r="AL1096" s="14">
        <v>44930</v>
      </c>
      <c r="AM1096" s="14">
        <v>44990</v>
      </c>
      <c r="AR1096" s="45">
        <v>1400000</v>
      </c>
      <c r="AV1096" s="45">
        <v>12600000</v>
      </c>
      <c r="AZ1096" s="15">
        <f t="shared" si="81"/>
        <v>14000000</v>
      </c>
      <c r="BA1096" s="15">
        <f t="shared" si="82"/>
        <v>14000000</v>
      </c>
      <c r="BB1096" t="str">
        <f t="shared" si="83"/>
        <v>OK</v>
      </c>
      <c r="BC1096">
        <f t="shared" si="84"/>
        <v>2</v>
      </c>
    </row>
    <row r="1097" spans="2:55" hidden="1">
      <c r="B1097" t="s">
        <v>30</v>
      </c>
      <c r="C1097" t="s">
        <v>1041</v>
      </c>
      <c r="D1097" t="s">
        <v>1103</v>
      </c>
      <c r="E1097" t="s">
        <v>8</v>
      </c>
      <c r="F1097" t="s">
        <v>156</v>
      </c>
      <c r="G1097">
        <v>4883</v>
      </c>
      <c r="H1097">
        <v>14</v>
      </c>
      <c r="I1097" s="45">
        <v>14000000</v>
      </c>
      <c r="J1097" s="45">
        <v>1000000</v>
      </c>
      <c r="K1097">
        <v>14</v>
      </c>
      <c r="M1097" t="s">
        <v>128</v>
      </c>
      <c r="N1097" t="s">
        <v>157</v>
      </c>
      <c r="O1097" t="s">
        <v>130</v>
      </c>
      <c r="P1097" t="s">
        <v>1104</v>
      </c>
      <c r="Q1097" t="s">
        <v>66</v>
      </c>
      <c r="R1097" t="s">
        <v>132</v>
      </c>
      <c r="S1097">
        <v>3</v>
      </c>
      <c r="T1097">
        <v>488303</v>
      </c>
      <c r="V1097" s="17">
        <v>1</v>
      </c>
      <c r="W1097" t="s">
        <v>1105</v>
      </c>
      <c r="Y1097" s="14">
        <v>44630</v>
      </c>
      <c r="Z1097" s="16">
        <v>25</v>
      </c>
      <c r="AA1097" s="14">
        <v>44655</v>
      </c>
      <c r="AB1097" s="14">
        <v>44616</v>
      </c>
      <c r="AC1097">
        <v>20</v>
      </c>
      <c r="AD1097" s="14">
        <v>44636</v>
      </c>
      <c r="AE1097" s="14">
        <v>44637</v>
      </c>
      <c r="AF1097">
        <v>20</v>
      </c>
      <c r="AG1097" s="14">
        <v>44657</v>
      </c>
      <c r="AH1097" s="14">
        <v>44672</v>
      </c>
      <c r="AI1097">
        <v>13</v>
      </c>
      <c r="AJ1097" s="14">
        <v>44685</v>
      </c>
      <c r="AK1097" s="16">
        <v>8</v>
      </c>
      <c r="AL1097" s="14">
        <v>44930</v>
      </c>
      <c r="AM1097" s="14">
        <v>44990</v>
      </c>
      <c r="AR1097" s="45">
        <v>1400000</v>
      </c>
      <c r="AV1097" s="45">
        <v>12600000</v>
      </c>
      <c r="AZ1097" s="15">
        <f t="shared" si="81"/>
        <v>14000000</v>
      </c>
      <c r="BA1097" s="15">
        <f t="shared" si="82"/>
        <v>14000000</v>
      </c>
      <c r="BB1097" t="str">
        <f t="shared" si="83"/>
        <v>OK</v>
      </c>
      <c r="BC1097">
        <f t="shared" si="84"/>
        <v>2</v>
      </c>
    </row>
    <row r="1098" spans="2:55" hidden="1">
      <c r="B1098" t="s">
        <v>30</v>
      </c>
      <c r="C1098" t="s">
        <v>1032</v>
      </c>
      <c r="D1098" t="s">
        <v>1110</v>
      </c>
      <c r="E1098" t="s">
        <v>8</v>
      </c>
      <c r="F1098" t="s">
        <v>156</v>
      </c>
      <c r="G1098">
        <v>4883</v>
      </c>
      <c r="H1098">
        <v>11</v>
      </c>
      <c r="I1098" s="45">
        <v>11000000</v>
      </c>
      <c r="J1098" s="45">
        <v>1000000</v>
      </c>
      <c r="K1098">
        <v>11</v>
      </c>
      <c r="M1098" t="s">
        <v>128</v>
      </c>
      <c r="N1098" t="s">
        <v>157</v>
      </c>
      <c r="O1098" t="s">
        <v>130</v>
      </c>
      <c r="P1098" t="s">
        <v>1104</v>
      </c>
      <c r="Q1098" t="s">
        <v>66</v>
      </c>
      <c r="R1098" t="s">
        <v>132</v>
      </c>
      <c r="S1098">
        <v>3</v>
      </c>
      <c r="T1098">
        <v>488303</v>
      </c>
      <c r="V1098" s="17">
        <v>2</v>
      </c>
      <c r="W1098" t="s">
        <v>1111</v>
      </c>
      <c r="Y1098" s="14">
        <v>44630</v>
      </c>
      <c r="Z1098" s="16">
        <v>25</v>
      </c>
      <c r="AA1098" s="14">
        <v>44655</v>
      </c>
      <c r="AB1098" s="14">
        <v>44616</v>
      </c>
      <c r="AC1098">
        <v>20</v>
      </c>
      <c r="AD1098" s="14">
        <v>44636</v>
      </c>
      <c r="AE1098" s="14">
        <v>44637</v>
      </c>
      <c r="AF1098">
        <v>20</v>
      </c>
      <c r="AG1098" s="14">
        <v>44657</v>
      </c>
      <c r="AH1098" s="14">
        <v>44672</v>
      </c>
      <c r="AI1098">
        <v>13</v>
      </c>
      <c r="AJ1098" s="14">
        <v>44685</v>
      </c>
      <c r="AK1098" s="16">
        <v>8</v>
      </c>
      <c r="AL1098" s="14">
        <v>44930</v>
      </c>
      <c r="AM1098" s="14">
        <v>44990</v>
      </c>
      <c r="AR1098" s="45">
        <v>1100000</v>
      </c>
      <c r="AV1098" s="45">
        <v>9900000</v>
      </c>
      <c r="AZ1098" s="15">
        <f t="shared" si="81"/>
        <v>11000000</v>
      </c>
      <c r="BA1098" s="15">
        <f t="shared" si="82"/>
        <v>11000000</v>
      </c>
      <c r="BB1098" t="str">
        <f t="shared" si="83"/>
        <v>OK</v>
      </c>
      <c r="BC1098">
        <f t="shared" si="84"/>
        <v>2</v>
      </c>
    </row>
    <row r="1099" spans="2:55" hidden="1">
      <c r="B1099" t="s">
        <v>30</v>
      </c>
      <c r="C1099" t="s">
        <v>1035</v>
      </c>
      <c r="D1099" t="s">
        <v>1110</v>
      </c>
      <c r="E1099" t="s">
        <v>8</v>
      </c>
      <c r="F1099" t="s">
        <v>156</v>
      </c>
      <c r="G1099">
        <v>4883</v>
      </c>
      <c r="H1099">
        <v>12</v>
      </c>
      <c r="I1099" s="45">
        <v>12000000</v>
      </c>
      <c r="J1099" s="45">
        <v>1000000</v>
      </c>
      <c r="K1099">
        <v>12</v>
      </c>
      <c r="M1099" t="s">
        <v>128</v>
      </c>
      <c r="N1099" t="s">
        <v>157</v>
      </c>
      <c r="O1099" t="s">
        <v>130</v>
      </c>
      <c r="P1099" t="s">
        <v>1104</v>
      </c>
      <c r="Q1099" t="s">
        <v>66</v>
      </c>
      <c r="R1099" t="s">
        <v>132</v>
      </c>
      <c r="S1099">
        <v>3</v>
      </c>
      <c r="T1099">
        <v>488303</v>
      </c>
      <c r="V1099" s="17">
        <v>2</v>
      </c>
      <c r="W1099" t="s">
        <v>1111</v>
      </c>
      <c r="Y1099" s="14">
        <v>44630</v>
      </c>
      <c r="Z1099" s="16">
        <v>25</v>
      </c>
      <c r="AA1099" s="14">
        <v>44655</v>
      </c>
      <c r="AB1099" s="14">
        <v>44616</v>
      </c>
      <c r="AC1099">
        <v>20</v>
      </c>
      <c r="AD1099" s="14">
        <v>44636</v>
      </c>
      <c r="AE1099" s="14">
        <v>44637</v>
      </c>
      <c r="AF1099">
        <v>20</v>
      </c>
      <c r="AG1099" s="14">
        <v>44657</v>
      </c>
      <c r="AH1099" s="14">
        <v>44672</v>
      </c>
      <c r="AI1099">
        <v>13</v>
      </c>
      <c r="AJ1099" s="14">
        <v>44685</v>
      </c>
      <c r="AK1099" s="16">
        <v>8</v>
      </c>
      <c r="AL1099" s="14">
        <v>44930</v>
      </c>
      <c r="AM1099" s="14">
        <v>44990</v>
      </c>
      <c r="AR1099" s="45">
        <v>1200000</v>
      </c>
      <c r="AV1099" s="45">
        <v>10800000</v>
      </c>
      <c r="AZ1099" s="15">
        <f t="shared" si="81"/>
        <v>12000000</v>
      </c>
      <c r="BA1099" s="15">
        <f t="shared" si="82"/>
        <v>12000000</v>
      </c>
      <c r="BB1099" t="str">
        <f t="shared" si="83"/>
        <v>OK</v>
      </c>
      <c r="BC1099">
        <f t="shared" si="84"/>
        <v>2</v>
      </c>
    </row>
    <row r="1100" spans="2:55" hidden="1">
      <c r="B1100" t="s">
        <v>30</v>
      </c>
      <c r="C1100" t="s">
        <v>1036</v>
      </c>
      <c r="D1100" t="s">
        <v>1110</v>
      </c>
      <c r="E1100" t="s">
        <v>8</v>
      </c>
      <c r="F1100" t="s">
        <v>156</v>
      </c>
      <c r="G1100">
        <v>4883</v>
      </c>
      <c r="H1100">
        <v>11</v>
      </c>
      <c r="I1100" s="45">
        <v>11000000</v>
      </c>
      <c r="J1100" s="45">
        <v>1000000</v>
      </c>
      <c r="K1100">
        <v>11</v>
      </c>
      <c r="M1100" t="s">
        <v>128</v>
      </c>
      <c r="N1100" t="s">
        <v>157</v>
      </c>
      <c r="O1100" t="s">
        <v>130</v>
      </c>
      <c r="P1100" t="s">
        <v>1104</v>
      </c>
      <c r="Q1100" t="s">
        <v>66</v>
      </c>
      <c r="R1100" t="s">
        <v>132</v>
      </c>
      <c r="S1100">
        <v>3</v>
      </c>
      <c r="T1100">
        <v>488303</v>
      </c>
      <c r="V1100" s="17">
        <v>2</v>
      </c>
      <c r="W1100" t="s">
        <v>1111</v>
      </c>
      <c r="Y1100" s="14">
        <v>44630</v>
      </c>
      <c r="Z1100" s="16">
        <v>25</v>
      </c>
      <c r="AA1100" s="14">
        <v>44655</v>
      </c>
      <c r="AB1100" s="14">
        <v>44616</v>
      </c>
      <c r="AC1100">
        <v>20</v>
      </c>
      <c r="AD1100" s="14">
        <v>44636</v>
      </c>
      <c r="AE1100" s="14">
        <v>44637</v>
      </c>
      <c r="AF1100">
        <v>20</v>
      </c>
      <c r="AG1100" s="14">
        <v>44657</v>
      </c>
      <c r="AH1100" s="14">
        <v>44672</v>
      </c>
      <c r="AI1100">
        <v>13</v>
      </c>
      <c r="AJ1100" s="14">
        <v>44685</v>
      </c>
      <c r="AK1100" s="16">
        <v>8</v>
      </c>
      <c r="AL1100" s="14">
        <v>44930</v>
      </c>
      <c r="AM1100" s="14">
        <v>44990</v>
      </c>
      <c r="AR1100" s="45">
        <v>1100000</v>
      </c>
      <c r="AV1100" s="45">
        <v>9900000</v>
      </c>
      <c r="AZ1100" s="15">
        <f t="shared" si="81"/>
        <v>11000000</v>
      </c>
      <c r="BA1100" s="15">
        <f t="shared" si="82"/>
        <v>11000000</v>
      </c>
      <c r="BB1100" t="str">
        <f t="shared" si="83"/>
        <v>OK</v>
      </c>
      <c r="BC1100">
        <f t="shared" si="84"/>
        <v>2</v>
      </c>
    </row>
    <row r="1101" spans="2:55">
      <c r="B1101" t="s">
        <v>30</v>
      </c>
      <c r="C1101" t="s">
        <v>1021</v>
      </c>
      <c r="D1101" t="s">
        <v>1112</v>
      </c>
      <c r="E1101" t="s">
        <v>8</v>
      </c>
      <c r="F1101" t="s">
        <v>156</v>
      </c>
      <c r="G1101">
        <v>4883</v>
      </c>
      <c r="H1101">
        <v>18</v>
      </c>
      <c r="I1101" s="45">
        <v>18000000</v>
      </c>
      <c r="J1101" s="45">
        <v>1000000</v>
      </c>
      <c r="K1101">
        <v>18</v>
      </c>
      <c r="M1101" t="s">
        <v>128</v>
      </c>
      <c r="N1101" t="s">
        <v>157</v>
      </c>
      <c r="O1101" t="s">
        <v>130</v>
      </c>
      <c r="P1101" t="s">
        <v>1104</v>
      </c>
      <c r="Q1101" t="s">
        <v>66</v>
      </c>
      <c r="R1101" t="s">
        <v>132</v>
      </c>
      <c r="S1101">
        <v>3</v>
      </c>
      <c r="T1101">
        <v>488303</v>
      </c>
      <c r="V1101" s="17">
        <v>3</v>
      </c>
      <c r="W1101" t="s">
        <v>1113</v>
      </c>
      <c r="Y1101" s="14">
        <v>44630</v>
      </c>
      <c r="Z1101" s="16">
        <v>25</v>
      </c>
      <c r="AA1101" s="14">
        <v>44655</v>
      </c>
      <c r="AB1101" s="14">
        <v>44616</v>
      </c>
      <c r="AC1101">
        <v>20</v>
      </c>
      <c r="AD1101" s="14">
        <v>44636</v>
      </c>
      <c r="AE1101" s="14">
        <v>44637</v>
      </c>
      <c r="AF1101">
        <v>20</v>
      </c>
      <c r="AG1101" s="14">
        <v>44657</v>
      </c>
      <c r="AH1101" s="14">
        <v>44672</v>
      </c>
      <c r="AI1101">
        <v>13</v>
      </c>
      <c r="AJ1101" s="14">
        <v>44685</v>
      </c>
      <c r="AK1101" s="16">
        <v>8</v>
      </c>
      <c r="AL1101" s="14">
        <v>44930</v>
      </c>
      <c r="AM1101" s="14">
        <v>44990</v>
      </c>
      <c r="AR1101" s="45">
        <v>1800000</v>
      </c>
      <c r="AV1101" s="45">
        <v>16200000</v>
      </c>
      <c r="AZ1101" s="15">
        <f t="shared" si="81"/>
        <v>18000000</v>
      </c>
      <c r="BA1101" s="15">
        <f t="shared" si="82"/>
        <v>18000000</v>
      </c>
      <c r="BB1101" t="str">
        <f t="shared" si="83"/>
        <v>OK</v>
      </c>
      <c r="BC1101">
        <f t="shared" si="84"/>
        <v>2</v>
      </c>
    </row>
    <row r="1102" spans="2:55" hidden="1">
      <c r="B1102" t="s">
        <v>30</v>
      </c>
      <c r="C1102" t="s">
        <v>1114</v>
      </c>
      <c r="D1102" t="s">
        <v>1112</v>
      </c>
      <c r="E1102" t="s">
        <v>8</v>
      </c>
      <c r="F1102" t="s">
        <v>156</v>
      </c>
      <c r="G1102">
        <v>4883</v>
      </c>
      <c r="H1102">
        <v>5</v>
      </c>
      <c r="I1102" s="45">
        <v>5000000</v>
      </c>
      <c r="J1102" s="45">
        <v>1000000</v>
      </c>
      <c r="K1102">
        <v>5</v>
      </c>
      <c r="M1102" t="s">
        <v>128</v>
      </c>
      <c r="N1102" t="s">
        <v>157</v>
      </c>
      <c r="O1102" t="s">
        <v>130</v>
      </c>
      <c r="P1102" t="s">
        <v>1104</v>
      </c>
      <c r="Q1102" t="s">
        <v>66</v>
      </c>
      <c r="R1102" t="s">
        <v>132</v>
      </c>
      <c r="S1102">
        <v>3</v>
      </c>
      <c r="T1102">
        <v>488303</v>
      </c>
      <c r="V1102" s="17">
        <v>3</v>
      </c>
      <c r="W1102" t="s">
        <v>1113</v>
      </c>
      <c r="Y1102" s="14">
        <v>44630</v>
      </c>
      <c r="Z1102" s="16">
        <v>25</v>
      </c>
      <c r="AA1102" s="14">
        <v>44655</v>
      </c>
      <c r="AB1102" s="14">
        <v>44616</v>
      </c>
      <c r="AC1102">
        <v>20</v>
      </c>
      <c r="AD1102" s="14">
        <v>44636</v>
      </c>
      <c r="AE1102" s="14">
        <v>44637</v>
      </c>
      <c r="AF1102">
        <v>20</v>
      </c>
      <c r="AG1102" s="14">
        <v>44657</v>
      </c>
      <c r="AH1102" s="14">
        <v>44672</v>
      </c>
      <c r="AI1102">
        <v>13</v>
      </c>
      <c r="AJ1102" s="14">
        <v>44685</v>
      </c>
      <c r="AK1102" s="16">
        <v>8</v>
      </c>
      <c r="AL1102" s="14">
        <v>44930</v>
      </c>
      <c r="AM1102" s="14">
        <v>44990</v>
      </c>
      <c r="AR1102" s="45">
        <v>500000</v>
      </c>
      <c r="AV1102" s="45">
        <v>4500000</v>
      </c>
      <c r="AZ1102" s="15">
        <f t="shared" si="81"/>
        <v>5000000</v>
      </c>
      <c r="BA1102" s="15">
        <f t="shared" si="82"/>
        <v>5000000</v>
      </c>
      <c r="BB1102" t="str">
        <f t="shared" si="83"/>
        <v>OK</v>
      </c>
      <c r="BC1102">
        <f t="shared" si="84"/>
        <v>2</v>
      </c>
    </row>
    <row r="1103" spans="2:55" hidden="1">
      <c r="B1103" t="s">
        <v>30</v>
      </c>
      <c r="C1103" t="s">
        <v>1016</v>
      </c>
      <c r="D1103" t="s">
        <v>1112</v>
      </c>
      <c r="E1103" t="s">
        <v>8</v>
      </c>
      <c r="F1103" t="s">
        <v>156</v>
      </c>
      <c r="G1103">
        <v>4883</v>
      </c>
      <c r="H1103">
        <v>34</v>
      </c>
      <c r="I1103" s="45">
        <v>34000000</v>
      </c>
      <c r="J1103" s="45">
        <v>1000000</v>
      </c>
      <c r="K1103">
        <v>34</v>
      </c>
      <c r="M1103" t="s">
        <v>128</v>
      </c>
      <c r="N1103" t="s">
        <v>157</v>
      </c>
      <c r="O1103" t="s">
        <v>130</v>
      </c>
      <c r="P1103" t="s">
        <v>1104</v>
      </c>
      <c r="Q1103" t="s">
        <v>66</v>
      </c>
      <c r="R1103" t="s">
        <v>132</v>
      </c>
      <c r="S1103">
        <v>3</v>
      </c>
      <c r="T1103">
        <v>488303</v>
      </c>
      <c r="V1103" s="17">
        <v>3</v>
      </c>
      <c r="W1103" t="s">
        <v>1113</v>
      </c>
      <c r="Y1103" s="14">
        <v>44630</v>
      </c>
      <c r="Z1103" s="16">
        <v>25</v>
      </c>
      <c r="AA1103" s="14">
        <v>44655</v>
      </c>
      <c r="AB1103" s="14">
        <v>44616</v>
      </c>
      <c r="AC1103">
        <v>20</v>
      </c>
      <c r="AD1103" s="14">
        <v>44636</v>
      </c>
      <c r="AE1103" s="14">
        <v>44637</v>
      </c>
      <c r="AF1103">
        <v>20</v>
      </c>
      <c r="AG1103" s="14">
        <v>44657</v>
      </c>
      <c r="AH1103" s="14">
        <v>44672</v>
      </c>
      <c r="AI1103">
        <v>13</v>
      </c>
      <c r="AJ1103" s="14">
        <v>44685</v>
      </c>
      <c r="AK1103" s="16">
        <v>8</v>
      </c>
      <c r="AL1103" s="14">
        <v>44930</v>
      </c>
      <c r="AM1103" s="14">
        <v>44990</v>
      </c>
      <c r="AR1103" s="45">
        <v>3400000</v>
      </c>
      <c r="AV1103" s="45">
        <v>30600000</v>
      </c>
      <c r="AZ1103" s="15">
        <f t="shared" si="81"/>
        <v>34000000</v>
      </c>
      <c r="BA1103" s="15">
        <f t="shared" si="82"/>
        <v>34000000</v>
      </c>
      <c r="BB1103" t="str">
        <f t="shared" si="83"/>
        <v>OK</v>
      </c>
      <c r="BC1103">
        <f t="shared" si="84"/>
        <v>2</v>
      </c>
    </row>
    <row r="1104" spans="2:55" hidden="1">
      <c r="B1104" t="s">
        <v>30</v>
      </c>
      <c r="C1104" t="s">
        <v>1115</v>
      </c>
      <c r="D1104" t="s">
        <v>1112</v>
      </c>
      <c r="E1104" t="s">
        <v>8</v>
      </c>
      <c r="F1104" t="s">
        <v>156</v>
      </c>
      <c r="G1104">
        <v>4883</v>
      </c>
      <c r="H1104">
        <v>9</v>
      </c>
      <c r="I1104" s="45">
        <v>9000000</v>
      </c>
      <c r="J1104" s="45">
        <v>1000000</v>
      </c>
      <c r="K1104">
        <v>9</v>
      </c>
      <c r="M1104" t="s">
        <v>128</v>
      </c>
      <c r="N1104" t="s">
        <v>157</v>
      </c>
      <c r="O1104" t="s">
        <v>130</v>
      </c>
      <c r="P1104" t="s">
        <v>1104</v>
      </c>
      <c r="Q1104" t="s">
        <v>66</v>
      </c>
      <c r="R1104" t="s">
        <v>132</v>
      </c>
      <c r="S1104">
        <v>3</v>
      </c>
      <c r="T1104">
        <v>488303</v>
      </c>
      <c r="V1104" s="17">
        <v>3</v>
      </c>
      <c r="W1104" t="s">
        <v>1113</v>
      </c>
      <c r="Y1104" s="14">
        <v>44630</v>
      </c>
      <c r="Z1104" s="16">
        <v>25</v>
      </c>
      <c r="AA1104" s="14">
        <v>44655</v>
      </c>
      <c r="AB1104" s="14">
        <v>44616</v>
      </c>
      <c r="AC1104">
        <v>20</v>
      </c>
      <c r="AD1104" s="14">
        <v>44636</v>
      </c>
      <c r="AE1104" s="14">
        <v>44637</v>
      </c>
      <c r="AF1104">
        <v>20</v>
      </c>
      <c r="AG1104" s="14">
        <v>44657</v>
      </c>
      <c r="AH1104" s="14">
        <v>44672</v>
      </c>
      <c r="AI1104">
        <v>13</v>
      </c>
      <c r="AJ1104" s="14">
        <v>44685</v>
      </c>
      <c r="AK1104" s="16">
        <v>8</v>
      </c>
      <c r="AL1104" s="14">
        <v>44930</v>
      </c>
      <c r="AM1104" s="14">
        <v>44990</v>
      </c>
      <c r="AR1104" s="45">
        <v>900000</v>
      </c>
      <c r="AV1104" s="45">
        <v>8100000</v>
      </c>
      <c r="AZ1104" s="15">
        <f t="shared" si="81"/>
        <v>9000000</v>
      </c>
      <c r="BA1104" s="15">
        <f t="shared" si="82"/>
        <v>9000000</v>
      </c>
      <c r="BB1104" t="str">
        <f t="shared" si="83"/>
        <v>OK</v>
      </c>
      <c r="BC1104">
        <f t="shared" si="84"/>
        <v>2</v>
      </c>
    </row>
    <row r="1105" spans="2:55" hidden="1">
      <c r="B1105" t="s">
        <v>30</v>
      </c>
      <c r="C1105" t="s">
        <v>1056</v>
      </c>
      <c r="D1105" t="s">
        <v>1057</v>
      </c>
      <c r="E1105" t="s">
        <v>8</v>
      </c>
      <c r="F1105" t="s">
        <v>156</v>
      </c>
      <c r="G1105">
        <v>4883</v>
      </c>
      <c r="H1105">
        <v>11</v>
      </c>
      <c r="I1105" s="45">
        <v>11000000</v>
      </c>
      <c r="J1105" s="45">
        <v>1000000</v>
      </c>
      <c r="K1105">
        <v>11</v>
      </c>
      <c r="M1105" t="s">
        <v>128</v>
      </c>
      <c r="N1105" t="s">
        <v>157</v>
      </c>
      <c r="O1105" t="s">
        <v>130</v>
      </c>
      <c r="P1105" t="s">
        <v>1104</v>
      </c>
      <c r="Q1105" t="s">
        <v>66</v>
      </c>
      <c r="R1105" t="s">
        <v>132</v>
      </c>
      <c r="S1105">
        <v>3</v>
      </c>
      <c r="T1105">
        <v>488303</v>
      </c>
      <c r="V1105" s="17">
        <v>4</v>
      </c>
      <c r="W1105" t="s">
        <v>1116</v>
      </c>
      <c r="Y1105" s="14">
        <v>44630</v>
      </c>
      <c r="Z1105" s="16">
        <v>25</v>
      </c>
      <c r="AA1105" s="14">
        <v>44655</v>
      </c>
      <c r="AB1105" s="14">
        <v>44616</v>
      </c>
      <c r="AC1105">
        <v>20</v>
      </c>
      <c r="AD1105" s="14">
        <v>44636</v>
      </c>
      <c r="AE1105" s="14">
        <v>44637</v>
      </c>
      <c r="AF1105">
        <v>20</v>
      </c>
      <c r="AG1105" s="14">
        <v>44657</v>
      </c>
      <c r="AH1105" s="14">
        <v>44672</v>
      </c>
      <c r="AI1105">
        <v>13</v>
      </c>
      <c r="AJ1105" s="14">
        <v>44685</v>
      </c>
      <c r="AK1105" s="16">
        <v>8</v>
      </c>
      <c r="AL1105" s="14">
        <v>44930</v>
      </c>
      <c r="AM1105" s="14">
        <v>44990</v>
      </c>
      <c r="AR1105" s="45">
        <v>1100000</v>
      </c>
      <c r="AV1105" s="45">
        <v>9900000</v>
      </c>
      <c r="AZ1105" s="15">
        <f t="shared" si="81"/>
        <v>11000000</v>
      </c>
      <c r="BA1105" s="15">
        <f t="shared" si="82"/>
        <v>11000000</v>
      </c>
      <c r="BB1105" t="str">
        <f t="shared" si="83"/>
        <v>OK</v>
      </c>
      <c r="BC1105">
        <f t="shared" si="84"/>
        <v>2</v>
      </c>
    </row>
    <row r="1106" spans="2:55" hidden="1">
      <c r="B1106" t="s">
        <v>30</v>
      </c>
      <c r="C1106" t="s">
        <v>1117</v>
      </c>
      <c r="D1106" t="s">
        <v>1057</v>
      </c>
      <c r="E1106" t="s">
        <v>8</v>
      </c>
      <c r="F1106" t="s">
        <v>156</v>
      </c>
      <c r="G1106">
        <v>4883</v>
      </c>
      <c r="H1106">
        <v>7</v>
      </c>
      <c r="I1106" s="45">
        <v>7000000</v>
      </c>
      <c r="J1106" s="45">
        <v>1000000</v>
      </c>
      <c r="K1106">
        <v>7</v>
      </c>
      <c r="M1106" t="s">
        <v>128</v>
      </c>
      <c r="N1106" t="s">
        <v>157</v>
      </c>
      <c r="O1106" t="s">
        <v>130</v>
      </c>
      <c r="P1106" t="s">
        <v>1104</v>
      </c>
      <c r="Q1106" t="s">
        <v>66</v>
      </c>
      <c r="R1106" t="s">
        <v>132</v>
      </c>
      <c r="S1106">
        <v>3</v>
      </c>
      <c r="T1106">
        <v>488303</v>
      </c>
      <c r="V1106" s="17">
        <v>4</v>
      </c>
      <c r="W1106" t="s">
        <v>1116</v>
      </c>
      <c r="Y1106" s="14">
        <v>44630</v>
      </c>
      <c r="Z1106" s="16">
        <v>25</v>
      </c>
      <c r="AA1106" s="14">
        <v>44655</v>
      </c>
      <c r="AB1106" s="14">
        <v>44616</v>
      </c>
      <c r="AC1106">
        <v>20</v>
      </c>
      <c r="AD1106" s="14">
        <v>44636</v>
      </c>
      <c r="AE1106" s="14">
        <v>44637</v>
      </c>
      <c r="AF1106">
        <v>20</v>
      </c>
      <c r="AG1106" s="14">
        <v>44657</v>
      </c>
      <c r="AH1106" s="14">
        <v>44672</v>
      </c>
      <c r="AI1106">
        <v>13</v>
      </c>
      <c r="AJ1106" s="14">
        <v>44685</v>
      </c>
      <c r="AK1106" s="16">
        <v>8</v>
      </c>
      <c r="AL1106" s="14">
        <v>44930</v>
      </c>
      <c r="AM1106" s="14">
        <v>44990</v>
      </c>
      <c r="AR1106" s="45">
        <v>700000</v>
      </c>
      <c r="AV1106" s="45">
        <v>6300000</v>
      </c>
      <c r="AZ1106" s="15">
        <f t="shared" si="81"/>
        <v>7000000</v>
      </c>
      <c r="BA1106" s="15">
        <f t="shared" si="82"/>
        <v>7000000</v>
      </c>
      <c r="BB1106" t="str">
        <f t="shared" si="83"/>
        <v>OK</v>
      </c>
      <c r="BC1106">
        <f t="shared" si="84"/>
        <v>2</v>
      </c>
    </row>
    <row r="1107" spans="2:55" hidden="1">
      <c r="B1107" t="s">
        <v>30</v>
      </c>
      <c r="C1107" t="s">
        <v>1118</v>
      </c>
      <c r="D1107" t="s">
        <v>1057</v>
      </c>
      <c r="E1107" t="s">
        <v>8</v>
      </c>
      <c r="F1107" t="s">
        <v>156</v>
      </c>
      <c r="G1107">
        <v>4883</v>
      </c>
      <c r="H1107">
        <v>10</v>
      </c>
      <c r="I1107" s="45">
        <v>10000000</v>
      </c>
      <c r="J1107" s="45">
        <v>1000000</v>
      </c>
      <c r="K1107">
        <v>10</v>
      </c>
      <c r="M1107" t="s">
        <v>128</v>
      </c>
      <c r="N1107" t="s">
        <v>157</v>
      </c>
      <c r="O1107" t="s">
        <v>130</v>
      </c>
      <c r="P1107" t="s">
        <v>1104</v>
      </c>
      <c r="Q1107" t="s">
        <v>66</v>
      </c>
      <c r="R1107" t="s">
        <v>132</v>
      </c>
      <c r="S1107">
        <v>3</v>
      </c>
      <c r="T1107">
        <v>488303</v>
      </c>
      <c r="V1107" s="17">
        <v>4</v>
      </c>
      <c r="W1107" t="s">
        <v>1116</v>
      </c>
      <c r="Y1107" s="14">
        <v>44630</v>
      </c>
      <c r="Z1107" s="16">
        <v>25</v>
      </c>
      <c r="AA1107" s="14">
        <v>44655</v>
      </c>
      <c r="AB1107" s="14">
        <v>44616</v>
      </c>
      <c r="AC1107">
        <v>20</v>
      </c>
      <c r="AD1107" s="14">
        <v>44636</v>
      </c>
      <c r="AE1107" s="14">
        <v>44637</v>
      </c>
      <c r="AF1107">
        <v>20</v>
      </c>
      <c r="AG1107" s="14">
        <v>44657</v>
      </c>
      <c r="AH1107" s="14">
        <v>44672</v>
      </c>
      <c r="AI1107">
        <v>13</v>
      </c>
      <c r="AJ1107" s="14">
        <v>44685</v>
      </c>
      <c r="AK1107" s="16">
        <v>8</v>
      </c>
      <c r="AL1107" s="14">
        <v>44930</v>
      </c>
      <c r="AM1107" s="14">
        <v>44990</v>
      </c>
      <c r="AR1107" s="45">
        <v>1000000</v>
      </c>
      <c r="AV1107" s="45">
        <v>9000000</v>
      </c>
      <c r="AZ1107" s="15">
        <f t="shared" si="81"/>
        <v>10000000</v>
      </c>
      <c r="BA1107" s="15">
        <f t="shared" si="82"/>
        <v>10000000</v>
      </c>
      <c r="BB1107" t="str">
        <f t="shared" si="83"/>
        <v>OK</v>
      </c>
      <c r="BC1107">
        <f t="shared" si="84"/>
        <v>2</v>
      </c>
    </row>
    <row r="1108" spans="2:55" hidden="1">
      <c r="B1108" t="s">
        <v>30</v>
      </c>
      <c r="C1108" t="s">
        <v>1097</v>
      </c>
      <c r="D1108" t="s">
        <v>1057</v>
      </c>
      <c r="E1108" t="s">
        <v>8</v>
      </c>
      <c r="F1108" t="s">
        <v>156</v>
      </c>
      <c r="G1108">
        <v>4883</v>
      </c>
      <c r="H1108">
        <v>19</v>
      </c>
      <c r="I1108" s="45">
        <v>19000000</v>
      </c>
      <c r="J1108" s="45">
        <v>1000000</v>
      </c>
      <c r="K1108">
        <v>19</v>
      </c>
      <c r="M1108" t="s">
        <v>128</v>
      </c>
      <c r="N1108" t="s">
        <v>157</v>
      </c>
      <c r="O1108" t="s">
        <v>130</v>
      </c>
      <c r="P1108" t="s">
        <v>1104</v>
      </c>
      <c r="Q1108" t="s">
        <v>66</v>
      </c>
      <c r="R1108" t="s">
        <v>132</v>
      </c>
      <c r="S1108">
        <v>3</v>
      </c>
      <c r="T1108">
        <v>488303</v>
      </c>
      <c r="V1108" s="17">
        <v>4</v>
      </c>
      <c r="W1108" t="s">
        <v>1116</v>
      </c>
      <c r="Y1108" s="14">
        <v>44630</v>
      </c>
      <c r="Z1108" s="16">
        <v>25</v>
      </c>
      <c r="AA1108" s="14">
        <v>44655</v>
      </c>
      <c r="AB1108" s="14">
        <v>44616</v>
      </c>
      <c r="AC1108">
        <v>20</v>
      </c>
      <c r="AD1108" s="14">
        <v>44636</v>
      </c>
      <c r="AE1108" s="14">
        <v>44637</v>
      </c>
      <c r="AF1108">
        <v>20</v>
      </c>
      <c r="AG1108" s="14">
        <v>44657</v>
      </c>
      <c r="AH1108" s="14">
        <v>44672</v>
      </c>
      <c r="AI1108">
        <v>13</v>
      </c>
      <c r="AJ1108" s="14">
        <v>44685</v>
      </c>
      <c r="AK1108" s="16">
        <v>8</v>
      </c>
      <c r="AL1108" s="14">
        <v>44930</v>
      </c>
      <c r="AM1108" s="14">
        <v>44990</v>
      </c>
      <c r="AR1108" s="45">
        <v>1900000</v>
      </c>
      <c r="AV1108" s="45">
        <v>17100000</v>
      </c>
      <c r="AZ1108" s="15">
        <f t="shared" si="81"/>
        <v>19000000</v>
      </c>
      <c r="BA1108" s="15">
        <f t="shared" si="82"/>
        <v>19000000</v>
      </c>
      <c r="BB1108" t="str">
        <f t="shared" si="83"/>
        <v>OK</v>
      </c>
      <c r="BC1108">
        <f t="shared" si="84"/>
        <v>2</v>
      </c>
    </row>
    <row r="1109" spans="2:55" hidden="1">
      <c r="B1109" t="s">
        <v>30</v>
      </c>
      <c r="C1109" t="s">
        <v>1119</v>
      </c>
      <c r="D1109" t="s">
        <v>1052</v>
      </c>
      <c r="E1109" t="s">
        <v>8</v>
      </c>
      <c r="F1109" t="s">
        <v>156</v>
      </c>
      <c r="G1109">
        <v>4883</v>
      </c>
      <c r="H1109">
        <v>8</v>
      </c>
      <c r="I1109" s="45">
        <v>8000000</v>
      </c>
      <c r="J1109" s="45">
        <v>1000000</v>
      </c>
      <c r="K1109">
        <v>8</v>
      </c>
      <c r="M1109" t="s">
        <v>128</v>
      </c>
      <c r="N1109" t="s">
        <v>157</v>
      </c>
      <c r="O1109" t="s">
        <v>130</v>
      </c>
      <c r="P1109" t="s">
        <v>1104</v>
      </c>
      <c r="Q1109" t="s">
        <v>66</v>
      </c>
      <c r="R1109" t="s">
        <v>132</v>
      </c>
      <c r="S1109">
        <v>3</v>
      </c>
      <c r="T1109">
        <v>488303</v>
      </c>
      <c r="V1109" s="17">
        <v>5</v>
      </c>
      <c r="W1109" t="s">
        <v>1120</v>
      </c>
      <c r="Y1109" s="14">
        <v>44630</v>
      </c>
      <c r="Z1109" s="16">
        <v>25</v>
      </c>
      <c r="AA1109" s="14">
        <v>44655</v>
      </c>
      <c r="AB1109" s="14">
        <v>44616</v>
      </c>
      <c r="AC1109">
        <v>20</v>
      </c>
      <c r="AD1109" s="14">
        <v>44636</v>
      </c>
      <c r="AE1109" s="14">
        <v>44637</v>
      </c>
      <c r="AF1109">
        <v>20</v>
      </c>
      <c r="AG1109" s="14">
        <v>44657</v>
      </c>
      <c r="AH1109" s="14">
        <v>44672</v>
      </c>
      <c r="AI1109">
        <v>13</v>
      </c>
      <c r="AJ1109" s="14">
        <v>44685</v>
      </c>
      <c r="AK1109" s="16">
        <v>8</v>
      </c>
      <c r="AL1109" s="14">
        <v>44930</v>
      </c>
      <c r="AM1109" s="14">
        <v>44990</v>
      </c>
      <c r="AR1109" s="45">
        <v>800000</v>
      </c>
      <c r="AV1109" s="45">
        <v>7200000</v>
      </c>
      <c r="AZ1109" s="15">
        <f t="shared" si="81"/>
        <v>8000000</v>
      </c>
      <c r="BA1109" s="15">
        <f t="shared" si="82"/>
        <v>8000000</v>
      </c>
      <c r="BB1109" t="str">
        <f t="shared" si="83"/>
        <v>OK</v>
      </c>
      <c r="BC1109">
        <f t="shared" si="84"/>
        <v>2</v>
      </c>
    </row>
    <row r="1110" spans="2:55" hidden="1">
      <c r="B1110" t="s">
        <v>30</v>
      </c>
      <c r="C1110" t="s">
        <v>1054</v>
      </c>
      <c r="D1110" t="s">
        <v>1052</v>
      </c>
      <c r="E1110" t="s">
        <v>8</v>
      </c>
      <c r="F1110" t="s">
        <v>156</v>
      </c>
      <c r="G1110">
        <v>4883</v>
      </c>
      <c r="H1110">
        <v>10</v>
      </c>
      <c r="I1110" s="45">
        <v>10000000</v>
      </c>
      <c r="J1110" s="45">
        <v>1000000</v>
      </c>
      <c r="K1110">
        <v>10</v>
      </c>
      <c r="M1110" t="s">
        <v>128</v>
      </c>
      <c r="N1110" t="s">
        <v>157</v>
      </c>
      <c r="O1110" t="s">
        <v>130</v>
      </c>
      <c r="P1110" t="s">
        <v>1104</v>
      </c>
      <c r="Q1110" t="s">
        <v>66</v>
      </c>
      <c r="R1110" t="s">
        <v>132</v>
      </c>
      <c r="S1110">
        <v>3</v>
      </c>
      <c r="T1110">
        <v>488303</v>
      </c>
      <c r="V1110" s="17">
        <v>5</v>
      </c>
      <c r="W1110" t="s">
        <v>1120</v>
      </c>
      <c r="Y1110" s="14">
        <v>44630</v>
      </c>
      <c r="Z1110" s="16">
        <v>25</v>
      </c>
      <c r="AA1110" s="14">
        <v>44655</v>
      </c>
      <c r="AB1110" s="14">
        <v>44616</v>
      </c>
      <c r="AC1110">
        <v>20</v>
      </c>
      <c r="AD1110" s="14">
        <v>44636</v>
      </c>
      <c r="AE1110" s="14">
        <v>44637</v>
      </c>
      <c r="AF1110">
        <v>20</v>
      </c>
      <c r="AG1110" s="14">
        <v>44657</v>
      </c>
      <c r="AH1110" s="14">
        <v>44672</v>
      </c>
      <c r="AI1110">
        <v>13</v>
      </c>
      <c r="AJ1110" s="14">
        <v>44685</v>
      </c>
      <c r="AK1110" s="16">
        <v>8</v>
      </c>
      <c r="AL1110" s="14">
        <v>44930</v>
      </c>
      <c r="AM1110" s="14">
        <v>44990</v>
      </c>
      <c r="AR1110" s="45">
        <v>1000000</v>
      </c>
      <c r="AV1110" s="45">
        <v>9000000</v>
      </c>
      <c r="AZ1110" s="15">
        <f t="shared" si="81"/>
        <v>10000000</v>
      </c>
      <c r="BA1110" s="15">
        <f t="shared" si="82"/>
        <v>10000000</v>
      </c>
      <c r="BB1110" t="str">
        <f t="shared" si="83"/>
        <v>OK</v>
      </c>
      <c r="BC1110">
        <f t="shared" si="84"/>
        <v>2</v>
      </c>
    </row>
    <row r="1111" spans="2:55" hidden="1">
      <c r="B1111" t="s">
        <v>30</v>
      </c>
      <c r="C1111" t="s">
        <v>1055</v>
      </c>
      <c r="D1111" t="s">
        <v>1052</v>
      </c>
      <c r="E1111" t="s">
        <v>8</v>
      </c>
      <c r="F1111" t="s">
        <v>156</v>
      </c>
      <c r="G1111">
        <v>4883</v>
      </c>
      <c r="H1111">
        <v>9</v>
      </c>
      <c r="I1111" s="45">
        <v>9000000</v>
      </c>
      <c r="J1111" s="45">
        <v>1000000</v>
      </c>
      <c r="K1111">
        <v>9</v>
      </c>
      <c r="M1111" t="s">
        <v>128</v>
      </c>
      <c r="N1111" t="s">
        <v>157</v>
      </c>
      <c r="O1111" t="s">
        <v>130</v>
      </c>
      <c r="P1111" t="s">
        <v>1104</v>
      </c>
      <c r="Q1111" t="s">
        <v>66</v>
      </c>
      <c r="R1111" t="s">
        <v>132</v>
      </c>
      <c r="S1111">
        <v>3</v>
      </c>
      <c r="T1111">
        <v>488303</v>
      </c>
      <c r="V1111" s="17">
        <v>5</v>
      </c>
      <c r="W1111" t="s">
        <v>1120</v>
      </c>
      <c r="Y1111" s="14">
        <v>44630</v>
      </c>
      <c r="Z1111" s="16">
        <v>25</v>
      </c>
      <c r="AA1111" s="14">
        <v>44655</v>
      </c>
      <c r="AB1111" s="14">
        <v>44616</v>
      </c>
      <c r="AC1111">
        <v>20</v>
      </c>
      <c r="AD1111" s="14">
        <v>44636</v>
      </c>
      <c r="AE1111" s="14">
        <v>44637</v>
      </c>
      <c r="AF1111">
        <v>20</v>
      </c>
      <c r="AG1111" s="14">
        <v>44657</v>
      </c>
      <c r="AH1111" s="14">
        <v>44672</v>
      </c>
      <c r="AI1111">
        <v>13</v>
      </c>
      <c r="AJ1111" s="14">
        <v>44685</v>
      </c>
      <c r="AK1111" s="16">
        <v>8</v>
      </c>
      <c r="AL1111" s="14">
        <v>44930</v>
      </c>
      <c r="AM1111" s="14">
        <v>44990</v>
      </c>
      <c r="AR1111" s="45">
        <v>900000</v>
      </c>
      <c r="AV1111" s="45">
        <v>8100000</v>
      </c>
      <c r="AZ1111" s="15">
        <f t="shared" si="81"/>
        <v>9000000</v>
      </c>
      <c r="BA1111" s="15">
        <f t="shared" si="82"/>
        <v>9000000</v>
      </c>
      <c r="BB1111" t="str">
        <f t="shared" si="83"/>
        <v>OK</v>
      </c>
      <c r="BC1111">
        <f t="shared" si="84"/>
        <v>2</v>
      </c>
    </row>
    <row r="1112" spans="2:55" hidden="1">
      <c r="B1112" t="s">
        <v>30</v>
      </c>
      <c r="C1112" t="s">
        <v>1052</v>
      </c>
      <c r="D1112" t="s">
        <v>1052</v>
      </c>
      <c r="E1112" t="s">
        <v>8</v>
      </c>
      <c r="F1112" t="s">
        <v>156</v>
      </c>
      <c r="G1112">
        <v>4883</v>
      </c>
      <c r="H1112">
        <v>14</v>
      </c>
      <c r="I1112" s="45">
        <v>14000000</v>
      </c>
      <c r="J1112" s="45">
        <v>1000000</v>
      </c>
      <c r="K1112">
        <v>14</v>
      </c>
      <c r="M1112" t="s">
        <v>128</v>
      </c>
      <c r="N1112" t="s">
        <v>157</v>
      </c>
      <c r="O1112" t="s">
        <v>130</v>
      </c>
      <c r="P1112" t="s">
        <v>1104</v>
      </c>
      <c r="Q1112" t="s">
        <v>66</v>
      </c>
      <c r="R1112" t="s">
        <v>132</v>
      </c>
      <c r="S1112">
        <v>3</v>
      </c>
      <c r="T1112">
        <v>488303</v>
      </c>
      <c r="V1112" s="17">
        <v>5</v>
      </c>
      <c r="W1112" t="s">
        <v>1120</v>
      </c>
      <c r="Y1112" s="14">
        <v>44630</v>
      </c>
      <c r="Z1112" s="16">
        <v>25</v>
      </c>
      <c r="AA1112" s="14">
        <v>44655</v>
      </c>
      <c r="AB1112" s="14">
        <v>44616</v>
      </c>
      <c r="AC1112">
        <v>20</v>
      </c>
      <c r="AD1112" s="14">
        <v>44636</v>
      </c>
      <c r="AE1112" s="14">
        <v>44637</v>
      </c>
      <c r="AF1112">
        <v>20</v>
      </c>
      <c r="AG1112" s="14">
        <v>44657</v>
      </c>
      <c r="AH1112" s="14">
        <v>44672</v>
      </c>
      <c r="AI1112">
        <v>13</v>
      </c>
      <c r="AJ1112" s="14">
        <v>44685</v>
      </c>
      <c r="AK1112" s="16">
        <v>8</v>
      </c>
      <c r="AL1112" s="14">
        <v>44930</v>
      </c>
      <c r="AM1112" s="14">
        <v>44990</v>
      </c>
      <c r="AR1112" s="45">
        <v>1400000</v>
      </c>
      <c r="AV1112" s="45">
        <v>12600000</v>
      </c>
      <c r="AZ1112" s="15">
        <f t="shared" si="81"/>
        <v>14000000</v>
      </c>
      <c r="BA1112" s="15">
        <f t="shared" si="82"/>
        <v>14000000</v>
      </c>
      <c r="BB1112" t="str">
        <f t="shared" si="83"/>
        <v>OK</v>
      </c>
      <c r="BC1112">
        <f t="shared" si="84"/>
        <v>2</v>
      </c>
    </row>
    <row r="1113" spans="2:55" hidden="1">
      <c r="B1113" t="s">
        <v>30</v>
      </c>
      <c r="C1113" t="s">
        <v>1051</v>
      </c>
      <c r="D1113" t="s">
        <v>1052</v>
      </c>
      <c r="E1113" t="s">
        <v>8</v>
      </c>
      <c r="F1113" t="s">
        <v>156</v>
      </c>
      <c r="G1113">
        <v>4883</v>
      </c>
      <c r="H1113">
        <v>9</v>
      </c>
      <c r="I1113" s="45">
        <v>9000000</v>
      </c>
      <c r="J1113" s="45">
        <v>1000000</v>
      </c>
      <c r="K1113">
        <v>9</v>
      </c>
      <c r="M1113" t="s">
        <v>128</v>
      </c>
      <c r="N1113" t="s">
        <v>157</v>
      </c>
      <c r="O1113" t="s">
        <v>130</v>
      </c>
      <c r="P1113" t="s">
        <v>1104</v>
      </c>
      <c r="Q1113" t="s">
        <v>66</v>
      </c>
      <c r="R1113" t="s">
        <v>132</v>
      </c>
      <c r="S1113">
        <v>3</v>
      </c>
      <c r="T1113">
        <v>488303</v>
      </c>
      <c r="V1113" s="17">
        <v>5</v>
      </c>
      <c r="W1113" t="s">
        <v>1120</v>
      </c>
      <c r="Y1113" s="14">
        <v>44630</v>
      </c>
      <c r="Z1113" s="16">
        <v>25</v>
      </c>
      <c r="AA1113" s="14">
        <v>44655</v>
      </c>
      <c r="AB1113" s="14">
        <v>44616</v>
      </c>
      <c r="AC1113">
        <v>20</v>
      </c>
      <c r="AD1113" s="14">
        <v>44636</v>
      </c>
      <c r="AE1113" s="14">
        <v>44637</v>
      </c>
      <c r="AF1113">
        <v>20</v>
      </c>
      <c r="AG1113" s="14">
        <v>44657</v>
      </c>
      <c r="AH1113" s="14">
        <v>44672</v>
      </c>
      <c r="AI1113">
        <v>13</v>
      </c>
      <c r="AJ1113" s="14">
        <v>44685</v>
      </c>
      <c r="AK1113" s="16">
        <v>8</v>
      </c>
      <c r="AL1113" s="14">
        <v>44930</v>
      </c>
      <c r="AM1113" s="14">
        <v>44990</v>
      </c>
      <c r="AR1113" s="45">
        <v>900000</v>
      </c>
      <c r="AV1113" s="45">
        <v>8100000</v>
      </c>
      <c r="AZ1113" s="15">
        <f t="shared" si="81"/>
        <v>9000000</v>
      </c>
      <c r="BA1113" s="15">
        <f t="shared" si="82"/>
        <v>9000000</v>
      </c>
      <c r="BB1113" t="str">
        <f t="shared" si="83"/>
        <v>OK</v>
      </c>
      <c r="BC1113">
        <f t="shared" si="84"/>
        <v>2</v>
      </c>
    </row>
    <row r="1114" spans="2:55" hidden="1">
      <c r="B1114" t="s">
        <v>30</v>
      </c>
      <c r="C1114" t="s">
        <v>1090</v>
      </c>
      <c r="D1114" t="s">
        <v>1121</v>
      </c>
      <c r="E1114" t="s">
        <v>8</v>
      </c>
      <c r="F1114" t="s">
        <v>156</v>
      </c>
      <c r="G1114">
        <v>4883</v>
      </c>
      <c r="H1114">
        <v>19</v>
      </c>
      <c r="I1114" s="45">
        <v>19000000</v>
      </c>
      <c r="J1114" s="45">
        <v>1000000</v>
      </c>
      <c r="K1114">
        <v>19</v>
      </c>
      <c r="M1114" t="s">
        <v>128</v>
      </c>
      <c r="N1114" t="s">
        <v>157</v>
      </c>
      <c r="O1114" t="s">
        <v>130</v>
      </c>
      <c r="P1114" t="s">
        <v>1104</v>
      </c>
      <c r="Q1114" t="s">
        <v>66</v>
      </c>
      <c r="R1114" t="s">
        <v>132</v>
      </c>
      <c r="S1114">
        <v>3</v>
      </c>
      <c r="T1114">
        <v>488303</v>
      </c>
      <c r="V1114" s="17">
        <v>7</v>
      </c>
      <c r="W1114" t="s">
        <v>1122</v>
      </c>
      <c r="Y1114" s="14">
        <v>44630</v>
      </c>
      <c r="Z1114" s="16">
        <v>25</v>
      </c>
      <c r="AA1114" s="14">
        <v>44655</v>
      </c>
      <c r="AB1114" s="14">
        <v>44616</v>
      </c>
      <c r="AC1114">
        <v>20</v>
      </c>
      <c r="AD1114" s="14">
        <v>44636</v>
      </c>
      <c r="AE1114" s="14">
        <v>44637</v>
      </c>
      <c r="AF1114">
        <v>20</v>
      </c>
      <c r="AG1114" s="14">
        <v>44657</v>
      </c>
      <c r="AH1114" s="14">
        <v>44672</v>
      </c>
      <c r="AI1114">
        <v>13</v>
      </c>
      <c r="AJ1114" s="14">
        <v>44685</v>
      </c>
      <c r="AK1114" s="16">
        <v>8</v>
      </c>
      <c r="AL1114" s="14">
        <v>44930</v>
      </c>
      <c r="AM1114" s="14">
        <v>44990</v>
      </c>
      <c r="AR1114" s="45">
        <v>1900000</v>
      </c>
      <c r="AV1114" s="45">
        <v>17100000</v>
      </c>
      <c r="AZ1114" s="15">
        <f t="shared" si="81"/>
        <v>19000000</v>
      </c>
      <c r="BA1114" s="15">
        <f t="shared" si="82"/>
        <v>19000000</v>
      </c>
      <c r="BB1114" t="str">
        <f t="shared" si="83"/>
        <v>OK</v>
      </c>
      <c r="BC1114">
        <f t="shared" si="84"/>
        <v>2</v>
      </c>
    </row>
    <row r="1115" spans="2:55" hidden="1">
      <c r="B1115" t="s">
        <v>30</v>
      </c>
      <c r="C1115" t="s">
        <v>1066</v>
      </c>
      <c r="D1115" t="s">
        <v>1121</v>
      </c>
      <c r="E1115" t="s">
        <v>8</v>
      </c>
      <c r="F1115" t="s">
        <v>156</v>
      </c>
      <c r="G1115">
        <v>4883</v>
      </c>
      <c r="H1115">
        <v>15</v>
      </c>
      <c r="I1115" s="45">
        <v>15000000</v>
      </c>
      <c r="J1115" s="45">
        <v>1000000</v>
      </c>
      <c r="K1115">
        <v>15</v>
      </c>
      <c r="M1115" t="s">
        <v>128</v>
      </c>
      <c r="N1115" t="s">
        <v>157</v>
      </c>
      <c r="O1115" t="s">
        <v>130</v>
      </c>
      <c r="P1115" t="s">
        <v>1104</v>
      </c>
      <c r="Q1115" t="s">
        <v>66</v>
      </c>
      <c r="R1115" t="s">
        <v>132</v>
      </c>
      <c r="S1115">
        <v>3</v>
      </c>
      <c r="T1115">
        <v>488303</v>
      </c>
      <c r="V1115" s="17">
        <v>7</v>
      </c>
      <c r="W1115" t="s">
        <v>1122</v>
      </c>
      <c r="Y1115" s="14">
        <v>44630</v>
      </c>
      <c r="Z1115" s="16">
        <v>25</v>
      </c>
      <c r="AA1115" s="14">
        <v>44655</v>
      </c>
      <c r="AB1115" s="14">
        <v>44616</v>
      </c>
      <c r="AC1115">
        <v>20</v>
      </c>
      <c r="AD1115" s="14">
        <v>44636</v>
      </c>
      <c r="AE1115" s="14">
        <v>44637</v>
      </c>
      <c r="AF1115">
        <v>20</v>
      </c>
      <c r="AG1115" s="14">
        <v>44657</v>
      </c>
      <c r="AH1115" s="14">
        <v>44672</v>
      </c>
      <c r="AI1115">
        <v>13</v>
      </c>
      <c r="AJ1115" s="14">
        <v>44685</v>
      </c>
      <c r="AK1115" s="16">
        <v>8</v>
      </c>
      <c r="AL1115" s="14">
        <v>44930</v>
      </c>
      <c r="AM1115" s="14">
        <v>44990</v>
      </c>
      <c r="AR1115" s="45">
        <v>1500000</v>
      </c>
      <c r="AV1115" s="45">
        <v>13500000</v>
      </c>
      <c r="AZ1115" s="15">
        <f t="shared" si="81"/>
        <v>15000000</v>
      </c>
      <c r="BA1115" s="15">
        <f t="shared" si="82"/>
        <v>15000000</v>
      </c>
      <c r="BB1115" t="str">
        <f t="shared" si="83"/>
        <v>OK</v>
      </c>
      <c r="BC1115">
        <f t="shared" si="84"/>
        <v>2</v>
      </c>
    </row>
    <row r="1116" spans="2:55" hidden="1">
      <c r="B1116" t="s">
        <v>30</v>
      </c>
      <c r="C1116" t="s">
        <v>1123</v>
      </c>
      <c r="D1116" t="s">
        <v>1121</v>
      </c>
      <c r="E1116" t="s">
        <v>8</v>
      </c>
      <c r="F1116" t="s">
        <v>156</v>
      </c>
      <c r="G1116">
        <v>4883</v>
      </c>
      <c r="H1116">
        <v>8</v>
      </c>
      <c r="I1116" s="45">
        <v>8000000</v>
      </c>
      <c r="J1116" s="45">
        <v>1000000</v>
      </c>
      <c r="K1116">
        <v>8</v>
      </c>
      <c r="M1116" t="s">
        <v>128</v>
      </c>
      <c r="N1116" t="s">
        <v>157</v>
      </c>
      <c r="O1116" t="s">
        <v>130</v>
      </c>
      <c r="P1116" t="s">
        <v>1104</v>
      </c>
      <c r="Q1116" t="s">
        <v>66</v>
      </c>
      <c r="R1116" t="s">
        <v>132</v>
      </c>
      <c r="S1116">
        <v>3</v>
      </c>
      <c r="T1116">
        <v>488303</v>
      </c>
      <c r="V1116" s="17">
        <v>7</v>
      </c>
      <c r="W1116" t="s">
        <v>1122</v>
      </c>
      <c r="Y1116" s="14">
        <v>44630</v>
      </c>
      <c r="Z1116" s="16">
        <v>25</v>
      </c>
      <c r="AA1116" s="14">
        <v>44655</v>
      </c>
      <c r="AB1116" s="14">
        <v>44616</v>
      </c>
      <c r="AC1116">
        <v>20</v>
      </c>
      <c r="AD1116" s="14">
        <v>44636</v>
      </c>
      <c r="AE1116" s="14">
        <v>44637</v>
      </c>
      <c r="AF1116">
        <v>20</v>
      </c>
      <c r="AG1116" s="14">
        <v>44657</v>
      </c>
      <c r="AH1116" s="14">
        <v>44672</v>
      </c>
      <c r="AI1116">
        <v>13</v>
      </c>
      <c r="AJ1116" s="14">
        <v>44685</v>
      </c>
      <c r="AK1116" s="16">
        <v>8</v>
      </c>
      <c r="AL1116" s="14">
        <v>44930</v>
      </c>
      <c r="AM1116" s="14">
        <v>44990</v>
      </c>
      <c r="AR1116" s="45">
        <v>800000</v>
      </c>
      <c r="AV1116" s="45">
        <v>7200000</v>
      </c>
      <c r="AZ1116" s="15">
        <f t="shared" si="81"/>
        <v>8000000</v>
      </c>
      <c r="BA1116" s="15">
        <f t="shared" si="82"/>
        <v>8000000</v>
      </c>
      <c r="BB1116" t="str">
        <f t="shared" si="83"/>
        <v>OK</v>
      </c>
      <c r="BC1116">
        <f t="shared" si="84"/>
        <v>2</v>
      </c>
    </row>
    <row r="1117" spans="2:55" hidden="1">
      <c r="B1117" t="s">
        <v>30</v>
      </c>
      <c r="C1117" t="s">
        <v>1071</v>
      </c>
      <c r="D1117" t="s">
        <v>1107</v>
      </c>
      <c r="E1117" t="s">
        <v>8</v>
      </c>
      <c r="F1117" t="s">
        <v>156</v>
      </c>
      <c r="G1117">
        <v>4883</v>
      </c>
      <c r="H1117">
        <v>12</v>
      </c>
      <c r="I1117" s="45">
        <v>12000000</v>
      </c>
      <c r="J1117" s="45">
        <v>1000000</v>
      </c>
      <c r="K1117">
        <v>12</v>
      </c>
      <c r="M1117" t="s">
        <v>128</v>
      </c>
      <c r="N1117" t="s">
        <v>157</v>
      </c>
      <c r="O1117" t="s">
        <v>130</v>
      </c>
      <c r="P1117" t="s">
        <v>1104</v>
      </c>
      <c r="Q1117" t="s">
        <v>66</v>
      </c>
      <c r="R1117" t="s">
        <v>132</v>
      </c>
      <c r="S1117">
        <v>3</v>
      </c>
      <c r="T1117">
        <v>488303</v>
      </c>
      <c r="V1117" s="17">
        <v>6</v>
      </c>
      <c r="W1117" t="s">
        <v>1108</v>
      </c>
      <c r="Y1117" s="14">
        <v>44630</v>
      </c>
      <c r="Z1117" s="16">
        <v>25</v>
      </c>
      <c r="AA1117" s="14">
        <v>44655</v>
      </c>
      <c r="AB1117" s="14">
        <v>44616</v>
      </c>
      <c r="AC1117">
        <v>20</v>
      </c>
      <c r="AD1117" s="14">
        <v>44636</v>
      </c>
      <c r="AE1117" s="14">
        <v>44637</v>
      </c>
      <c r="AF1117">
        <v>20</v>
      </c>
      <c r="AG1117" s="14">
        <v>44657</v>
      </c>
      <c r="AH1117" s="14">
        <v>44672</v>
      </c>
      <c r="AI1117">
        <v>13</v>
      </c>
      <c r="AJ1117" s="14">
        <v>44685</v>
      </c>
      <c r="AK1117" s="16">
        <v>8</v>
      </c>
      <c r="AL1117" s="14">
        <v>44930</v>
      </c>
      <c r="AM1117" s="14">
        <v>44990</v>
      </c>
      <c r="AR1117" s="45">
        <v>1200000</v>
      </c>
      <c r="AV1117" s="45">
        <v>10800000</v>
      </c>
      <c r="AZ1117" s="15">
        <f t="shared" si="81"/>
        <v>12000000</v>
      </c>
      <c r="BA1117" s="15">
        <f t="shared" si="82"/>
        <v>12000000</v>
      </c>
      <c r="BB1117" t="str">
        <f t="shared" si="83"/>
        <v>OK</v>
      </c>
      <c r="BC1117">
        <f t="shared" si="84"/>
        <v>2</v>
      </c>
    </row>
    <row r="1118" spans="2:55" hidden="1">
      <c r="B1118" t="s">
        <v>30</v>
      </c>
      <c r="C1118" t="s">
        <v>1072</v>
      </c>
      <c r="D1118" t="s">
        <v>1107</v>
      </c>
      <c r="E1118" t="s">
        <v>8</v>
      </c>
      <c r="F1118" t="s">
        <v>156</v>
      </c>
      <c r="G1118">
        <v>4883</v>
      </c>
      <c r="H1118">
        <v>11</v>
      </c>
      <c r="I1118" s="45">
        <v>11000000</v>
      </c>
      <c r="J1118" s="45">
        <v>1000000</v>
      </c>
      <c r="K1118">
        <v>11</v>
      </c>
      <c r="M1118" t="s">
        <v>128</v>
      </c>
      <c r="N1118" t="s">
        <v>157</v>
      </c>
      <c r="O1118" t="s">
        <v>130</v>
      </c>
      <c r="P1118" t="s">
        <v>1104</v>
      </c>
      <c r="Q1118" t="s">
        <v>66</v>
      </c>
      <c r="R1118" t="s">
        <v>132</v>
      </c>
      <c r="S1118">
        <v>3</v>
      </c>
      <c r="T1118">
        <v>488303</v>
      </c>
      <c r="V1118" s="17">
        <v>6</v>
      </c>
      <c r="W1118" t="s">
        <v>1108</v>
      </c>
      <c r="Y1118" s="14">
        <v>44630</v>
      </c>
      <c r="Z1118" s="16">
        <v>25</v>
      </c>
      <c r="AA1118" s="14">
        <v>44655</v>
      </c>
      <c r="AB1118" s="14">
        <v>44616</v>
      </c>
      <c r="AC1118">
        <v>20</v>
      </c>
      <c r="AD1118" s="14">
        <v>44636</v>
      </c>
      <c r="AE1118" s="14">
        <v>44637</v>
      </c>
      <c r="AF1118">
        <v>20</v>
      </c>
      <c r="AG1118" s="14">
        <v>44657</v>
      </c>
      <c r="AH1118" s="14">
        <v>44672</v>
      </c>
      <c r="AI1118">
        <v>13</v>
      </c>
      <c r="AJ1118" s="14">
        <v>44685</v>
      </c>
      <c r="AK1118" s="16">
        <v>8</v>
      </c>
      <c r="AL1118" s="14">
        <v>44930</v>
      </c>
      <c r="AM1118" s="14">
        <v>44990</v>
      </c>
      <c r="AR1118" s="45">
        <v>1100000</v>
      </c>
      <c r="AV1118" s="45">
        <v>9900000</v>
      </c>
      <c r="AZ1118" s="15">
        <f t="shared" si="81"/>
        <v>11000000</v>
      </c>
      <c r="BA1118" s="15">
        <f t="shared" si="82"/>
        <v>11000000</v>
      </c>
      <c r="BB1118" t="str">
        <f t="shared" si="83"/>
        <v>OK</v>
      </c>
      <c r="BC1118">
        <f t="shared" si="84"/>
        <v>2</v>
      </c>
    </row>
    <row r="1119" spans="2:55" hidden="1">
      <c r="B1119" t="s">
        <v>30</v>
      </c>
      <c r="C1119" t="s">
        <v>1069</v>
      </c>
      <c r="D1119" t="s">
        <v>1107</v>
      </c>
      <c r="E1119" t="s">
        <v>8</v>
      </c>
      <c r="F1119" t="s">
        <v>156</v>
      </c>
      <c r="G1119">
        <v>4883</v>
      </c>
      <c r="H1119">
        <v>15</v>
      </c>
      <c r="I1119" s="45">
        <v>15000000</v>
      </c>
      <c r="J1119" s="45">
        <v>1000000</v>
      </c>
      <c r="K1119">
        <v>15</v>
      </c>
      <c r="M1119" t="s">
        <v>128</v>
      </c>
      <c r="N1119" t="s">
        <v>157</v>
      </c>
      <c r="O1119" t="s">
        <v>130</v>
      </c>
      <c r="P1119" t="s">
        <v>1104</v>
      </c>
      <c r="Q1119" t="s">
        <v>66</v>
      </c>
      <c r="R1119" t="s">
        <v>132</v>
      </c>
      <c r="S1119">
        <v>3</v>
      </c>
      <c r="T1119">
        <v>488303</v>
      </c>
      <c r="V1119" s="17">
        <v>6</v>
      </c>
      <c r="W1119" t="s">
        <v>1108</v>
      </c>
      <c r="Y1119" s="14">
        <v>44630</v>
      </c>
      <c r="Z1119" s="16">
        <v>25</v>
      </c>
      <c r="AA1119" s="14">
        <v>44655</v>
      </c>
      <c r="AB1119" s="14">
        <v>44616</v>
      </c>
      <c r="AC1119">
        <v>20</v>
      </c>
      <c r="AD1119" s="14">
        <v>44636</v>
      </c>
      <c r="AE1119" s="14">
        <v>44637</v>
      </c>
      <c r="AF1119">
        <v>20</v>
      </c>
      <c r="AG1119" s="14">
        <v>44657</v>
      </c>
      <c r="AH1119" s="14">
        <v>44672</v>
      </c>
      <c r="AI1119">
        <v>13</v>
      </c>
      <c r="AJ1119" s="14">
        <v>44685</v>
      </c>
      <c r="AK1119" s="16">
        <v>8</v>
      </c>
      <c r="AL1119" s="14">
        <v>44930</v>
      </c>
      <c r="AM1119" s="14">
        <v>44990</v>
      </c>
      <c r="AR1119" s="45">
        <v>1500000</v>
      </c>
      <c r="AV1119" s="45">
        <v>13500000</v>
      </c>
      <c r="AZ1119" s="15">
        <f t="shared" si="81"/>
        <v>15000000</v>
      </c>
      <c r="BA1119" s="15">
        <f t="shared" si="82"/>
        <v>15000000</v>
      </c>
      <c r="BB1119" t="str">
        <f t="shared" si="83"/>
        <v>OK</v>
      </c>
      <c r="BC1119">
        <f t="shared" si="84"/>
        <v>2</v>
      </c>
    </row>
    <row r="1120" spans="2:55" hidden="1">
      <c r="B1120" t="s">
        <v>30</v>
      </c>
      <c r="C1120" t="s">
        <v>1124</v>
      </c>
      <c r="D1120" t="s">
        <v>1107</v>
      </c>
      <c r="E1120" t="s">
        <v>8</v>
      </c>
      <c r="F1120" t="s">
        <v>156</v>
      </c>
      <c r="G1120">
        <v>4883</v>
      </c>
      <c r="H1120">
        <v>8</v>
      </c>
      <c r="I1120" s="45">
        <v>8000000</v>
      </c>
      <c r="J1120" s="45">
        <v>1000000</v>
      </c>
      <c r="K1120">
        <v>8</v>
      </c>
      <c r="M1120" t="s">
        <v>128</v>
      </c>
      <c r="N1120" t="s">
        <v>157</v>
      </c>
      <c r="O1120" t="s">
        <v>130</v>
      </c>
      <c r="P1120" t="s">
        <v>1104</v>
      </c>
      <c r="Q1120" t="s">
        <v>66</v>
      </c>
      <c r="R1120" t="s">
        <v>132</v>
      </c>
      <c r="S1120">
        <v>3</v>
      </c>
      <c r="T1120">
        <v>488303</v>
      </c>
      <c r="V1120" s="17">
        <v>6</v>
      </c>
      <c r="W1120" t="s">
        <v>1108</v>
      </c>
      <c r="Y1120" s="14">
        <v>44630</v>
      </c>
      <c r="Z1120" s="16">
        <v>25</v>
      </c>
      <c r="AA1120" s="14">
        <v>44655</v>
      </c>
      <c r="AB1120" s="14">
        <v>44616</v>
      </c>
      <c r="AC1120">
        <v>20</v>
      </c>
      <c r="AD1120" s="14">
        <v>44636</v>
      </c>
      <c r="AE1120" s="14">
        <v>44637</v>
      </c>
      <c r="AF1120">
        <v>20</v>
      </c>
      <c r="AG1120" s="14">
        <v>44657</v>
      </c>
      <c r="AH1120" s="14">
        <v>44672</v>
      </c>
      <c r="AI1120">
        <v>13</v>
      </c>
      <c r="AJ1120" s="14">
        <v>44685</v>
      </c>
      <c r="AK1120" s="16">
        <v>8</v>
      </c>
      <c r="AL1120" s="14">
        <v>44930</v>
      </c>
      <c r="AM1120" s="14">
        <v>44990</v>
      </c>
      <c r="AR1120" s="45">
        <v>800000</v>
      </c>
      <c r="AV1120" s="45">
        <v>7200000</v>
      </c>
      <c r="AZ1120" s="15">
        <f t="shared" si="81"/>
        <v>8000000</v>
      </c>
      <c r="BA1120" s="15">
        <f t="shared" si="82"/>
        <v>8000000</v>
      </c>
      <c r="BB1120" t="str">
        <f t="shared" si="83"/>
        <v>OK</v>
      </c>
      <c r="BC1120">
        <f t="shared" si="84"/>
        <v>2</v>
      </c>
    </row>
    <row r="1121" spans="2:55" hidden="1">
      <c r="B1121" t="s">
        <v>30</v>
      </c>
      <c r="C1121" t="s">
        <v>1070</v>
      </c>
      <c r="D1121" t="s">
        <v>1121</v>
      </c>
      <c r="E1121" t="s">
        <v>8</v>
      </c>
      <c r="F1121" t="s">
        <v>156</v>
      </c>
      <c r="G1121">
        <v>4883</v>
      </c>
      <c r="H1121">
        <v>13</v>
      </c>
      <c r="I1121" s="45">
        <v>13000000</v>
      </c>
      <c r="J1121" s="45">
        <v>1000000</v>
      </c>
      <c r="K1121">
        <v>13</v>
      </c>
      <c r="M1121" t="s">
        <v>128</v>
      </c>
      <c r="N1121" t="s">
        <v>157</v>
      </c>
      <c r="O1121" t="s">
        <v>130</v>
      </c>
      <c r="P1121" t="s">
        <v>1104</v>
      </c>
      <c r="Q1121" t="s">
        <v>66</v>
      </c>
      <c r="R1121" t="s">
        <v>132</v>
      </c>
      <c r="S1121">
        <v>3</v>
      </c>
      <c r="T1121">
        <v>488303</v>
      </c>
      <c r="V1121" s="17">
        <v>7</v>
      </c>
      <c r="W1121" t="s">
        <v>1122</v>
      </c>
      <c r="Y1121" s="14">
        <v>44630</v>
      </c>
      <c r="Z1121" s="16">
        <v>25</v>
      </c>
      <c r="AA1121" s="14">
        <v>44655</v>
      </c>
      <c r="AB1121" s="14">
        <v>44616</v>
      </c>
      <c r="AC1121">
        <v>20</v>
      </c>
      <c r="AD1121" s="14">
        <v>44636</v>
      </c>
      <c r="AE1121" s="14">
        <v>44637</v>
      </c>
      <c r="AF1121">
        <v>20</v>
      </c>
      <c r="AG1121" s="14">
        <v>44657</v>
      </c>
      <c r="AH1121" s="14">
        <v>44672</v>
      </c>
      <c r="AI1121">
        <v>13</v>
      </c>
      <c r="AJ1121" s="14">
        <v>44685</v>
      </c>
      <c r="AK1121" s="16">
        <v>8</v>
      </c>
      <c r="AL1121" s="14">
        <v>44930</v>
      </c>
      <c r="AM1121" s="14">
        <v>44990</v>
      </c>
      <c r="AR1121" s="45">
        <v>1300000</v>
      </c>
      <c r="AV1121" s="45">
        <v>11700000</v>
      </c>
      <c r="AZ1121" s="15">
        <f t="shared" si="81"/>
        <v>13000000</v>
      </c>
      <c r="BA1121" s="15">
        <f t="shared" si="82"/>
        <v>13000000</v>
      </c>
      <c r="BB1121" t="str">
        <f t="shared" si="83"/>
        <v>OK</v>
      </c>
      <c r="BC1121">
        <f t="shared" si="84"/>
        <v>2</v>
      </c>
    </row>
    <row r="1122" spans="2:55" hidden="1">
      <c r="B1122" t="s">
        <v>30</v>
      </c>
      <c r="C1122" t="s">
        <v>1061</v>
      </c>
      <c r="D1122" t="s">
        <v>1099</v>
      </c>
      <c r="E1122" t="s">
        <v>8</v>
      </c>
      <c r="F1122" t="s">
        <v>156</v>
      </c>
      <c r="G1122">
        <v>4883</v>
      </c>
      <c r="H1122">
        <v>17</v>
      </c>
      <c r="I1122" s="45">
        <v>17000000</v>
      </c>
      <c r="J1122" s="45">
        <v>1000000</v>
      </c>
      <c r="K1122">
        <v>17</v>
      </c>
      <c r="M1122" t="s">
        <v>128</v>
      </c>
      <c r="N1122" t="s">
        <v>157</v>
      </c>
      <c r="O1122" t="s">
        <v>130</v>
      </c>
      <c r="P1122" t="s">
        <v>1104</v>
      </c>
      <c r="Q1122" t="s">
        <v>66</v>
      </c>
      <c r="R1122" t="s">
        <v>132</v>
      </c>
      <c r="S1122">
        <v>3</v>
      </c>
      <c r="T1122">
        <v>488303</v>
      </c>
      <c r="V1122" s="17">
        <v>8</v>
      </c>
      <c r="W1122" t="s">
        <v>1125</v>
      </c>
      <c r="Y1122" s="14">
        <v>44630</v>
      </c>
      <c r="Z1122" s="16">
        <v>25</v>
      </c>
      <c r="AA1122" s="14">
        <v>44655</v>
      </c>
      <c r="AB1122" s="14">
        <v>44616</v>
      </c>
      <c r="AC1122">
        <v>20</v>
      </c>
      <c r="AD1122" s="14">
        <v>44636</v>
      </c>
      <c r="AE1122" s="14">
        <v>44637</v>
      </c>
      <c r="AF1122">
        <v>20</v>
      </c>
      <c r="AG1122" s="14">
        <v>44657</v>
      </c>
      <c r="AH1122" s="14">
        <v>44672</v>
      </c>
      <c r="AI1122">
        <v>13</v>
      </c>
      <c r="AJ1122" s="14">
        <v>44685</v>
      </c>
      <c r="AK1122" s="16">
        <v>8</v>
      </c>
      <c r="AL1122" s="14">
        <v>44930</v>
      </c>
      <c r="AM1122" s="14">
        <v>44990</v>
      </c>
      <c r="AR1122" s="45">
        <v>1700000</v>
      </c>
      <c r="AV1122" s="45">
        <v>15300000</v>
      </c>
      <c r="AZ1122" s="15">
        <f t="shared" si="81"/>
        <v>17000000</v>
      </c>
      <c r="BA1122" s="15">
        <f t="shared" si="82"/>
        <v>17000000</v>
      </c>
      <c r="BB1122" t="str">
        <f t="shared" si="83"/>
        <v>OK</v>
      </c>
      <c r="BC1122">
        <f t="shared" si="84"/>
        <v>2</v>
      </c>
    </row>
    <row r="1123" spans="2:55" hidden="1">
      <c r="B1123" t="s">
        <v>30</v>
      </c>
      <c r="C1123" t="s">
        <v>1030</v>
      </c>
      <c r="D1123" t="s">
        <v>1099</v>
      </c>
      <c r="E1123" t="s">
        <v>8</v>
      </c>
      <c r="F1123" t="s">
        <v>156</v>
      </c>
      <c r="G1123">
        <v>4883</v>
      </c>
      <c r="H1123">
        <v>13</v>
      </c>
      <c r="I1123" s="45">
        <v>13000000</v>
      </c>
      <c r="J1123" s="45">
        <v>1000000</v>
      </c>
      <c r="K1123">
        <v>13</v>
      </c>
      <c r="M1123" t="s">
        <v>128</v>
      </c>
      <c r="N1123" t="s">
        <v>157</v>
      </c>
      <c r="O1123" t="s">
        <v>130</v>
      </c>
      <c r="P1123" t="s">
        <v>1104</v>
      </c>
      <c r="Q1123" t="s">
        <v>66</v>
      </c>
      <c r="R1123" t="s">
        <v>132</v>
      </c>
      <c r="S1123">
        <v>3</v>
      </c>
      <c r="T1123">
        <v>488303</v>
      </c>
      <c r="V1123" s="17">
        <v>8</v>
      </c>
      <c r="W1123" t="s">
        <v>1125</v>
      </c>
      <c r="Y1123" s="14">
        <v>44630</v>
      </c>
      <c r="Z1123" s="16">
        <v>25</v>
      </c>
      <c r="AA1123" s="14">
        <v>44655</v>
      </c>
      <c r="AB1123" s="14">
        <v>44616</v>
      </c>
      <c r="AC1123">
        <v>20</v>
      </c>
      <c r="AD1123" s="14">
        <v>44636</v>
      </c>
      <c r="AE1123" s="14">
        <v>44637</v>
      </c>
      <c r="AF1123">
        <v>20</v>
      </c>
      <c r="AG1123" s="14">
        <v>44657</v>
      </c>
      <c r="AH1123" s="14">
        <v>44672</v>
      </c>
      <c r="AI1123">
        <v>13</v>
      </c>
      <c r="AJ1123" s="14">
        <v>44685</v>
      </c>
      <c r="AK1123" s="16">
        <v>8</v>
      </c>
      <c r="AL1123" s="14">
        <v>44930</v>
      </c>
      <c r="AM1123" s="14">
        <v>44990</v>
      </c>
      <c r="AR1123" s="45">
        <v>1300000</v>
      </c>
      <c r="AV1123" s="45">
        <v>11700000</v>
      </c>
      <c r="AZ1123" s="15">
        <f t="shared" si="81"/>
        <v>13000000</v>
      </c>
      <c r="BA1123" s="15">
        <f t="shared" si="82"/>
        <v>13000000</v>
      </c>
      <c r="BB1123" t="str">
        <f t="shared" si="83"/>
        <v>OK</v>
      </c>
      <c r="BC1123">
        <f t="shared" si="84"/>
        <v>2</v>
      </c>
    </row>
    <row r="1124" spans="2:55" hidden="1">
      <c r="B1124" t="s">
        <v>30</v>
      </c>
      <c r="C1124" t="s">
        <v>1027</v>
      </c>
      <c r="D1124" t="s">
        <v>1099</v>
      </c>
      <c r="E1124" t="s">
        <v>8</v>
      </c>
      <c r="F1124" t="s">
        <v>156</v>
      </c>
      <c r="G1124">
        <v>4883</v>
      </c>
      <c r="H1124">
        <v>15</v>
      </c>
      <c r="I1124" s="45">
        <v>15000000</v>
      </c>
      <c r="J1124" s="45">
        <v>1000000</v>
      </c>
      <c r="K1124">
        <v>15</v>
      </c>
      <c r="M1124" t="s">
        <v>128</v>
      </c>
      <c r="N1124" t="s">
        <v>157</v>
      </c>
      <c r="O1124" t="s">
        <v>130</v>
      </c>
      <c r="P1124" t="s">
        <v>1104</v>
      </c>
      <c r="Q1124" t="s">
        <v>66</v>
      </c>
      <c r="R1124" t="s">
        <v>132</v>
      </c>
      <c r="S1124">
        <v>3</v>
      </c>
      <c r="T1124">
        <v>488303</v>
      </c>
      <c r="V1124" s="17">
        <v>8</v>
      </c>
      <c r="W1124" t="s">
        <v>1125</v>
      </c>
      <c r="Y1124" s="14">
        <v>44630</v>
      </c>
      <c r="Z1124" s="16">
        <v>25</v>
      </c>
      <c r="AA1124" s="14">
        <v>44655</v>
      </c>
      <c r="AB1124" s="14">
        <v>44616</v>
      </c>
      <c r="AC1124">
        <v>20</v>
      </c>
      <c r="AD1124" s="14">
        <v>44636</v>
      </c>
      <c r="AE1124" s="14">
        <v>44637</v>
      </c>
      <c r="AF1124">
        <v>20</v>
      </c>
      <c r="AG1124" s="14">
        <v>44657</v>
      </c>
      <c r="AH1124" s="14">
        <v>44672</v>
      </c>
      <c r="AI1124">
        <v>13</v>
      </c>
      <c r="AJ1124" s="14">
        <v>44685</v>
      </c>
      <c r="AK1124" s="16">
        <v>8</v>
      </c>
      <c r="AL1124" s="14">
        <v>44930</v>
      </c>
      <c r="AM1124" s="14">
        <v>44990</v>
      </c>
      <c r="AR1124" s="45">
        <v>1500000</v>
      </c>
      <c r="AV1124" s="45">
        <v>13500000</v>
      </c>
      <c r="AZ1124" s="15">
        <f t="shared" si="81"/>
        <v>15000000</v>
      </c>
      <c r="BA1124" s="15">
        <f t="shared" si="82"/>
        <v>15000000</v>
      </c>
      <c r="BB1124" t="str">
        <f t="shared" si="83"/>
        <v>OK</v>
      </c>
      <c r="BC1124">
        <f t="shared" si="84"/>
        <v>2</v>
      </c>
    </row>
    <row r="1125" spans="2:55" hidden="1">
      <c r="B1125" t="s">
        <v>30</v>
      </c>
      <c r="C1125" t="s">
        <v>1065</v>
      </c>
      <c r="D1125" t="s">
        <v>1099</v>
      </c>
      <c r="E1125" t="s">
        <v>8</v>
      </c>
      <c r="F1125" t="s">
        <v>156</v>
      </c>
      <c r="G1125">
        <v>4883</v>
      </c>
      <c r="H1125">
        <v>18</v>
      </c>
      <c r="I1125" s="45">
        <v>18000000</v>
      </c>
      <c r="J1125" s="45">
        <v>1000000</v>
      </c>
      <c r="K1125">
        <v>18</v>
      </c>
      <c r="M1125" t="s">
        <v>128</v>
      </c>
      <c r="N1125" t="s">
        <v>157</v>
      </c>
      <c r="O1125" t="s">
        <v>130</v>
      </c>
      <c r="P1125" t="s">
        <v>1104</v>
      </c>
      <c r="Q1125" t="s">
        <v>66</v>
      </c>
      <c r="R1125" t="s">
        <v>132</v>
      </c>
      <c r="S1125">
        <v>3</v>
      </c>
      <c r="T1125">
        <v>488303</v>
      </c>
      <c r="V1125" s="17">
        <v>8</v>
      </c>
      <c r="W1125" t="s">
        <v>1125</v>
      </c>
      <c r="Y1125" s="14">
        <v>44630</v>
      </c>
      <c r="Z1125" s="16">
        <v>25</v>
      </c>
      <c r="AA1125" s="14">
        <v>44655</v>
      </c>
      <c r="AB1125" s="14">
        <v>44616</v>
      </c>
      <c r="AC1125">
        <v>20</v>
      </c>
      <c r="AD1125" s="14">
        <v>44636</v>
      </c>
      <c r="AE1125" s="14">
        <v>44637</v>
      </c>
      <c r="AF1125">
        <v>20</v>
      </c>
      <c r="AG1125" s="14">
        <v>44657</v>
      </c>
      <c r="AH1125" s="14">
        <v>44672</v>
      </c>
      <c r="AI1125">
        <v>13</v>
      </c>
      <c r="AJ1125" s="14">
        <v>44685</v>
      </c>
      <c r="AK1125" s="16">
        <v>8</v>
      </c>
      <c r="AL1125" s="14">
        <v>44930</v>
      </c>
      <c r="AM1125" s="14">
        <v>44990</v>
      </c>
      <c r="AR1125" s="45">
        <v>1800000</v>
      </c>
      <c r="AV1125" s="45">
        <v>16200000</v>
      </c>
      <c r="AZ1125" s="15">
        <f t="shared" si="81"/>
        <v>18000000</v>
      </c>
      <c r="BA1125" s="15">
        <f t="shared" si="82"/>
        <v>18000000</v>
      </c>
      <c r="BB1125" t="str">
        <f t="shared" si="83"/>
        <v>OK</v>
      </c>
      <c r="BC1125">
        <f t="shared" si="84"/>
        <v>2</v>
      </c>
    </row>
    <row r="1126" spans="2:55" hidden="1">
      <c r="B1126" t="s">
        <v>30</v>
      </c>
      <c r="C1126" t="s">
        <v>1031</v>
      </c>
      <c r="D1126" t="s">
        <v>1099</v>
      </c>
      <c r="E1126" t="s">
        <v>8</v>
      </c>
      <c r="F1126" t="s">
        <v>156</v>
      </c>
      <c r="G1126">
        <v>4883</v>
      </c>
      <c r="H1126">
        <v>13</v>
      </c>
      <c r="I1126" s="45">
        <v>13000000</v>
      </c>
      <c r="J1126" s="45">
        <v>1000000</v>
      </c>
      <c r="K1126">
        <v>13</v>
      </c>
      <c r="M1126" t="s">
        <v>128</v>
      </c>
      <c r="N1126" t="s">
        <v>157</v>
      </c>
      <c r="O1126" t="s">
        <v>130</v>
      </c>
      <c r="P1126" t="s">
        <v>1104</v>
      </c>
      <c r="Q1126" t="s">
        <v>66</v>
      </c>
      <c r="R1126" t="s">
        <v>132</v>
      </c>
      <c r="S1126">
        <v>3</v>
      </c>
      <c r="T1126">
        <v>488303</v>
      </c>
      <c r="V1126" s="17">
        <v>8</v>
      </c>
      <c r="W1126" t="s">
        <v>1125</v>
      </c>
      <c r="Y1126" s="14">
        <v>44630</v>
      </c>
      <c r="Z1126" s="16">
        <v>25</v>
      </c>
      <c r="AA1126" s="14">
        <v>44655</v>
      </c>
      <c r="AB1126" s="14">
        <v>44616</v>
      </c>
      <c r="AC1126">
        <v>20</v>
      </c>
      <c r="AD1126" s="14">
        <v>44636</v>
      </c>
      <c r="AE1126" s="14">
        <v>44637</v>
      </c>
      <c r="AF1126">
        <v>20</v>
      </c>
      <c r="AG1126" s="14">
        <v>44657</v>
      </c>
      <c r="AH1126" s="14">
        <v>44672</v>
      </c>
      <c r="AI1126">
        <v>13</v>
      </c>
      <c r="AJ1126" s="14">
        <v>44685</v>
      </c>
      <c r="AK1126" s="16">
        <v>8</v>
      </c>
      <c r="AL1126" s="14">
        <v>44930</v>
      </c>
      <c r="AM1126" s="14">
        <v>44990</v>
      </c>
      <c r="AR1126" s="45">
        <v>1300000</v>
      </c>
      <c r="AV1126" s="45">
        <v>11700000</v>
      </c>
      <c r="AZ1126" s="15">
        <f t="shared" si="81"/>
        <v>13000000</v>
      </c>
      <c r="BA1126" s="15">
        <f t="shared" si="82"/>
        <v>13000000</v>
      </c>
      <c r="BB1126" t="str">
        <f t="shared" si="83"/>
        <v>OK</v>
      </c>
      <c r="BC1126">
        <f t="shared" si="84"/>
        <v>2</v>
      </c>
    </row>
    <row r="1127" spans="2:55" hidden="1">
      <c r="B1127" t="s">
        <v>30</v>
      </c>
      <c r="C1127" t="s">
        <v>1064</v>
      </c>
      <c r="D1127" t="s">
        <v>1099</v>
      </c>
      <c r="E1127" t="s">
        <v>8</v>
      </c>
      <c r="F1127" t="s">
        <v>156</v>
      </c>
      <c r="G1127">
        <v>4883</v>
      </c>
      <c r="H1127">
        <v>15</v>
      </c>
      <c r="I1127" s="45">
        <v>15000000</v>
      </c>
      <c r="J1127" s="45">
        <v>1000000</v>
      </c>
      <c r="K1127">
        <v>15</v>
      </c>
      <c r="M1127" t="s">
        <v>128</v>
      </c>
      <c r="N1127" t="s">
        <v>157</v>
      </c>
      <c r="O1127" t="s">
        <v>130</v>
      </c>
      <c r="P1127" t="s">
        <v>1104</v>
      </c>
      <c r="Q1127" t="s">
        <v>66</v>
      </c>
      <c r="R1127" t="s">
        <v>132</v>
      </c>
      <c r="S1127">
        <v>3</v>
      </c>
      <c r="T1127">
        <v>488303</v>
      </c>
      <c r="V1127" s="17">
        <v>8</v>
      </c>
      <c r="W1127" t="s">
        <v>1125</v>
      </c>
      <c r="Y1127" s="14">
        <v>44630</v>
      </c>
      <c r="Z1127" s="16">
        <v>25</v>
      </c>
      <c r="AA1127" s="14">
        <v>44655</v>
      </c>
      <c r="AB1127" s="14">
        <v>44616</v>
      </c>
      <c r="AC1127">
        <v>20</v>
      </c>
      <c r="AD1127" s="14">
        <v>44636</v>
      </c>
      <c r="AE1127" s="14">
        <v>44637</v>
      </c>
      <c r="AF1127">
        <v>20</v>
      </c>
      <c r="AG1127" s="14">
        <v>44657</v>
      </c>
      <c r="AH1127" s="14">
        <v>44672</v>
      </c>
      <c r="AI1127">
        <v>13</v>
      </c>
      <c r="AJ1127" s="14">
        <v>44685</v>
      </c>
      <c r="AK1127" s="16">
        <v>8</v>
      </c>
      <c r="AL1127" s="14">
        <v>44930</v>
      </c>
      <c r="AM1127" s="14">
        <v>44990</v>
      </c>
      <c r="AR1127" s="45">
        <v>1500000</v>
      </c>
      <c r="AV1127" s="45">
        <v>13500000</v>
      </c>
      <c r="AZ1127" s="15">
        <f t="shared" si="81"/>
        <v>15000000</v>
      </c>
      <c r="BA1127" s="15">
        <f t="shared" si="82"/>
        <v>15000000</v>
      </c>
      <c r="BB1127" t="str">
        <f t="shared" si="83"/>
        <v>OK</v>
      </c>
      <c r="BC1127">
        <f t="shared" si="84"/>
        <v>2</v>
      </c>
    </row>
    <row r="1128" spans="2:55" hidden="1">
      <c r="B1128" t="s">
        <v>30</v>
      </c>
      <c r="C1128" t="s">
        <v>1026</v>
      </c>
      <c r="D1128" t="s">
        <v>1126</v>
      </c>
      <c r="E1128" t="s">
        <v>8</v>
      </c>
      <c r="F1128" t="s">
        <v>156</v>
      </c>
      <c r="G1128">
        <v>4883</v>
      </c>
      <c r="H1128">
        <v>11</v>
      </c>
      <c r="I1128" s="45">
        <v>11000000</v>
      </c>
      <c r="J1128" s="45">
        <v>1000000</v>
      </c>
      <c r="K1128">
        <v>11</v>
      </c>
      <c r="M1128" t="s">
        <v>128</v>
      </c>
      <c r="N1128" t="s">
        <v>157</v>
      </c>
      <c r="O1128" t="s">
        <v>130</v>
      </c>
      <c r="P1128" t="s">
        <v>1104</v>
      </c>
      <c r="Q1128" t="s">
        <v>66</v>
      </c>
      <c r="R1128" t="s">
        <v>132</v>
      </c>
      <c r="S1128">
        <v>3</v>
      </c>
      <c r="T1128">
        <v>488303</v>
      </c>
      <c r="V1128" s="17">
        <v>10</v>
      </c>
      <c r="W1128" t="s">
        <v>1127</v>
      </c>
      <c r="Y1128" s="14">
        <v>44630</v>
      </c>
      <c r="Z1128" s="16">
        <v>25</v>
      </c>
      <c r="AA1128" s="14">
        <v>44655</v>
      </c>
      <c r="AB1128" s="14">
        <v>44616</v>
      </c>
      <c r="AC1128">
        <v>20</v>
      </c>
      <c r="AD1128" s="14">
        <v>44636</v>
      </c>
      <c r="AE1128" s="14">
        <v>44637</v>
      </c>
      <c r="AF1128">
        <v>20</v>
      </c>
      <c r="AG1128" s="14">
        <v>44657</v>
      </c>
      <c r="AH1128" s="14">
        <v>44672</v>
      </c>
      <c r="AI1128">
        <v>13</v>
      </c>
      <c r="AJ1128" s="14">
        <v>44685</v>
      </c>
      <c r="AK1128" s="16">
        <v>8</v>
      </c>
      <c r="AL1128" s="14">
        <v>44930</v>
      </c>
      <c r="AM1128" s="14">
        <v>44990</v>
      </c>
      <c r="AR1128" s="45">
        <v>1100000</v>
      </c>
      <c r="AV1128" s="45">
        <v>9900000</v>
      </c>
      <c r="AZ1128" s="15">
        <f t="shared" si="81"/>
        <v>11000000</v>
      </c>
      <c r="BA1128" s="15">
        <f t="shared" si="82"/>
        <v>11000000</v>
      </c>
      <c r="BB1128" t="str">
        <f t="shared" si="83"/>
        <v>OK</v>
      </c>
      <c r="BC1128">
        <f t="shared" si="84"/>
        <v>2</v>
      </c>
    </row>
    <row r="1129" spans="2:55" hidden="1">
      <c r="B1129" t="s">
        <v>30</v>
      </c>
      <c r="C1129" t="s">
        <v>1081</v>
      </c>
      <c r="D1129" t="s">
        <v>1126</v>
      </c>
      <c r="E1129" t="s">
        <v>8</v>
      </c>
      <c r="F1129" t="s">
        <v>156</v>
      </c>
      <c r="G1129">
        <v>4883</v>
      </c>
      <c r="H1129">
        <v>15</v>
      </c>
      <c r="I1129" s="45">
        <v>15000000</v>
      </c>
      <c r="J1129" s="45">
        <v>1000000</v>
      </c>
      <c r="K1129">
        <v>15</v>
      </c>
      <c r="M1129" t="s">
        <v>128</v>
      </c>
      <c r="N1129" t="s">
        <v>157</v>
      </c>
      <c r="O1129" t="s">
        <v>130</v>
      </c>
      <c r="P1129" t="s">
        <v>1104</v>
      </c>
      <c r="Q1129" t="s">
        <v>66</v>
      </c>
      <c r="R1129" t="s">
        <v>132</v>
      </c>
      <c r="S1129">
        <v>3</v>
      </c>
      <c r="T1129">
        <v>488303</v>
      </c>
      <c r="V1129" s="17">
        <v>10</v>
      </c>
      <c r="W1129" t="s">
        <v>1127</v>
      </c>
      <c r="Y1129" s="14">
        <v>44630</v>
      </c>
      <c r="Z1129" s="16">
        <v>25</v>
      </c>
      <c r="AA1129" s="14">
        <v>44655</v>
      </c>
      <c r="AB1129" s="14">
        <v>44616</v>
      </c>
      <c r="AC1129">
        <v>20</v>
      </c>
      <c r="AD1129" s="14">
        <v>44636</v>
      </c>
      <c r="AE1129" s="14">
        <v>44637</v>
      </c>
      <c r="AF1129">
        <v>20</v>
      </c>
      <c r="AG1129" s="14">
        <v>44657</v>
      </c>
      <c r="AH1129" s="14">
        <v>44672</v>
      </c>
      <c r="AI1129">
        <v>13</v>
      </c>
      <c r="AJ1129" s="14">
        <v>44685</v>
      </c>
      <c r="AK1129" s="16">
        <v>8</v>
      </c>
      <c r="AL1129" s="14">
        <v>44930</v>
      </c>
      <c r="AM1129" s="14">
        <v>44990</v>
      </c>
      <c r="AR1129" s="45">
        <v>1500000</v>
      </c>
      <c r="AV1129" s="45">
        <v>13500000</v>
      </c>
      <c r="AZ1129" s="15">
        <f t="shared" si="81"/>
        <v>15000000</v>
      </c>
      <c r="BA1129" s="15">
        <f t="shared" si="82"/>
        <v>15000000</v>
      </c>
      <c r="BB1129" t="str">
        <f t="shared" si="83"/>
        <v>OK</v>
      </c>
      <c r="BC1129">
        <f t="shared" si="84"/>
        <v>2</v>
      </c>
    </row>
    <row r="1130" spans="2:55" hidden="1">
      <c r="B1130" t="s">
        <v>30</v>
      </c>
      <c r="C1130" t="s">
        <v>1078</v>
      </c>
      <c r="D1130" t="s">
        <v>1126</v>
      </c>
      <c r="E1130" t="s">
        <v>8</v>
      </c>
      <c r="F1130" t="s">
        <v>156</v>
      </c>
      <c r="G1130">
        <v>4883</v>
      </c>
      <c r="H1130">
        <v>23</v>
      </c>
      <c r="I1130" s="45">
        <v>23000000</v>
      </c>
      <c r="J1130" s="45">
        <v>1000000</v>
      </c>
      <c r="K1130">
        <v>23</v>
      </c>
      <c r="M1130" t="s">
        <v>128</v>
      </c>
      <c r="N1130" t="s">
        <v>157</v>
      </c>
      <c r="O1130" t="s">
        <v>130</v>
      </c>
      <c r="P1130" t="s">
        <v>1104</v>
      </c>
      <c r="Q1130" t="s">
        <v>66</v>
      </c>
      <c r="R1130" t="s">
        <v>132</v>
      </c>
      <c r="S1130">
        <v>3</v>
      </c>
      <c r="T1130">
        <v>488303</v>
      </c>
      <c r="V1130" s="17">
        <v>10</v>
      </c>
      <c r="W1130" t="s">
        <v>1127</v>
      </c>
      <c r="Y1130" s="14">
        <v>44630</v>
      </c>
      <c r="Z1130" s="16">
        <v>25</v>
      </c>
      <c r="AA1130" s="14">
        <v>44655</v>
      </c>
      <c r="AB1130" s="14">
        <v>44616</v>
      </c>
      <c r="AC1130">
        <v>20</v>
      </c>
      <c r="AD1130" s="14">
        <v>44636</v>
      </c>
      <c r="AE1130" s="14">
        <v>44637</v>
      </c>
      <c r="AF1130">
        <v>20</v>
      </c>
      <c r="AG1130" s="14">
        <v>44657</v>
      </c>
      <c r="AH1130" s="14">
        <v>44672</v>
      </c>
      <c r="AI1130">
        <v>13</v>
      </c>
      <c r="AJ1130" s="14">
        <v>44685</v>
      </c>
      <c r="AK1130" s="16">
        <v>8</v>
      </c>
      <c r="AL1130" s="14">
        <v>44930</v>
      </c>
      <c r="AM1130" s="14">
        <v>44990</v>
      </c>
      <c r="AR1130" s="45">
        <v>2300000</v>
      </c>
      <c r="AV1130" s="45">
        <v>20700000</v>
      </c>
      <c r="AZ1130" s="15">
        <f t="shared" si="81"/>
        <v>23000000</v>
      </c>
      <c r="BA1130" s="15">
        <f t="shared" si="82"/>
        <v>23000000</v>
      </c>
      <c r="BB1130" t="str">
        <f t="shared" si="83"/>
        <v>OK</v>
      </c>
      <c r="BC1130">
        <f t="shared" si="84"/>
        <v>2</v>
      </c>
    </row>
    <row r="1131" spans="2:55" hidden="1">
      <c r="B1131" t="s">
        <v>30</v>
      </c>
      <c r="C1131" t="s">
        <v>1025</v>
      </c>
      <c r="D1131" t="s">
        <v>1128</v>
      </c>
      <c r="E1131" t="s">
        <v>8</v>
      </c>
      <c r="F1131" t="s">
        <v>156</v>
      </c>
      <c r="G1131">
        <v>4883</v>
      </c>
      <c r="H1131">
        <v>15</v>
      </c>
      <c r="I1131" s="45">
        <v>15000000</v>
      </c>
      <c r="J1131" s="45">
        <v>1000000</v>
      </c>
      <c r="K1131">
        <v>15</v>
      </c>
      <c r="M1131" t="s">
        <v>128</v>
      </c>
      <c r="N1131" t="s">
        <v>157</v>
      </c>
      <c r="O1131" t="s">
        <v>130</v>
      </c>
      <c r="P1131" t="s">
        <v>1104</v>
      </c>
      <c r="Q1131" t="s">
        <v>66</v>
      </c>
      <c r="R1131" t="s">
        <v>132</v>
      </c>
      <c r="S1131">
        <v>3</v>
      </c>
      <c r="T1131">
        <v>488303</v>
      </c>
      <c r="V1131" s="17">
        <v>9</v>
      </c>
      <c r="W1131" t="s">
        <v>1129</v>
      </c>
      <c r="Y1131" s="14">
        <v>44630</v>
      </c>
      <c r="Z1131" s="16">
        <v>25</v>
      </c>
      <c r="AA1131" s="14">
        <v>44655</v>
      </c>
      <c r="AB1131" s="14">
        <v>44616</v>
      </c>
      <c r="AC1131">
        <v>20</v>
      </c>
      <c r="AD1131" s="14">
        <v>44636</v>
      </c>
      <c r="AE1131" s="14">
        <v>44637</v>
      </c>
      <c r="AF1131">
        <v>20</v>
      </c>
      <c r="AG1131" s="14">
        <v>44657</v>
      </c>
      <c r="AH1131" s="14">
        <v>44672</v>
      </c>
      <c r="AI1131">
        <v>13</v>
      </c>
      <c r="AJ1131" s="14">
        <v>44685</v>
      </c>
      <c r="AK1131" s="16">
        <v>8</v>
      </c>
      <c r="AL1131" s="14">
        <v>44930</v>
      </c>
      <c r="AM1131" s="14">
        <v>44990</v>
      </c>
      <c r="AR1131" s="45">
        <v>1500000</v>
      </c>
      <c r="AV1131" s="45">
        <v>13500000</v>
      </c>
      <c r="AZ1131" s="15">
        <f t="shared" si="81"/>
        <v>15000000</v>
      </c>
      <c r="BA1131" s="15">
        <f t="shared" si="82"/>
        <v>15000000</v>
      </c>
      <c r="BB1131" t="str">
        <f t="shared" si="83"/>
        <v>OK</v>
      </c>
      <c r="BC1131">
        <f t="shared" si="84"/>
        <v>2</v>
      </c>
    </row>
    <row r="1132" spans="2:55" hidden="1">
      <c r="B1132" t="s">
        <v>30</v>
      </c>
      <c r="C1132" t="s">
        <v>1022</v>
      </c>
      <c r="D1132" t="s">
        <v>1128</v>
      </c>
      <c r="E1132" t="s">
        <v>8</v>
      </c>
      <c r="F1132" t="s">
        <v>156</v>
      </c>
      <c r="G1132">
        <v>4883</v>
      </c>
      <c r="H1132">
        <v>17</v>
      </c>
      <c r="I1132" s="45">
        <v>17000000</v>
      </c>
      <c r="J1132" s="45">
        <v>1000000</v>
      </c>
      <c r="K1132">
        <v>17</v>
      </c>
      <c r="M1132" t="s">
        <v>128</v>
      </c>
      <c r="N1132" t="s">
        <v>157</v>
      </c>
      <c r="O1132" t="s">
        <v>130</v>
      </c>
      <c r="P1132" t="s">
        <v>1104</v>
      </c>
      <c r="Q1132" t="s">
        <v>66</v>
      </c>
      <c r="R1132" t="s">
        <v>132</v>
      </c>
      <c r="S1132">
        <v>3</v>
      </c>
      <c r="T1132">
        <v>488303</v>
      </c>
      <c r="V1132" s="17">
        <v>9</v>
      </c>
      <c r="W1132" t="s">
        <v>1129</v>
      </c>
      <c r="Y1132" s="14">
        <v>44630</v>
      </c>
      <c r="Z1132" s="16">
        <v>25</v>
      </c>
      <c r="AA1132" s="14">
        <v>44655</v>
      </c>
      <c r="AB1132" s="14">
        <v>44616</v>
      </c>
      <c r="AC1132">
        <v>20</v>
      </c>
      <c r="AD1132" s="14">
        <v>44636</v>
      </c>
      <c r="AE1132" s="14">
        <v>44637</v>
      </c>
      <c r="AF1132">
        <v>20</v>
      </c>
      <c r="AG1132" s="14">
        <v>44657</v>
      </c>
      <c r="AH1132" s="14">
        <v>44672</v>
      </c>
      <c r="AI1132">
        <v>13</v>
      </c>
      <c r="AJ1132" s="14">
        <v>44685</v>
      </c>
      <c r="AK1132" s="16">
        <v>8</v>
      </c>
      <c r="AL1132" s="14">
        <v>44930</v>
      </c>
      <c r="AM1132" s="14">
        <v>44990</v>
      </c>
      <c r="AR1132" s="45">
        <v>1700000</v>
      </c>
      <c r="AV1132" s="45">
        <v>15300000</v>
      </c>
      <c r="AZ1132" s="15">
        <f t="shared" si="81"/>
        <v>17000000</v>
      </c>
      <c r="BA1132" s="15">
        <f t="shared" si="82"/>
        <v>17000000</v>
      </c>
      <c r="BB1132" t="str">
        <f t="shared" si="83"/>
        <v>OK</v>
      </c>
      <c r="BC1132">
        <f t="shared" si="84"/>
        <v>2</v>
      </c>
    </row>
    <row r="1133" spans="2:55" hidden="1">
      <c r="B1133" t="s">
        <v>30</v>
      </c>
      <c r="C1133" t="s">
        <v>1085</v>
      </c>
      <c r="D1133" t="s">
        <v>1126</v>
      </c>
      <c r="E1133" t="s">
        <v>8</v>
      </c>
      <c r="F1133" t="s">
        <v>156</v>
      </c>
      <c r="G1133">
        <v>4883</v>
      </c>
      <c r="H1133">
        <v>12</v>
      </c>
      <c r="I1133" s="45">
        <v>12000000</v>
      </c>
      <c r="J1133" s="45">
        <v>1000000</v>
      </c>
      <c r="K1133">
        <v>12</v>
      </c>
      <c r="M1133" t="s">
        <v>128</v>
      </c>
      <c r="N1133" t="s">
        <v>157</v>
      </c>
      <c r="O1133" t="s">
        <v>130</v>
      </c>
      <c r="P1133" t="s">
        <v>1104</v>
      </c>
      <c r="Q1133" t="s">
        <v>66</v>
      </c>
      <c r="R1133" t="s">
        <v>132</v>
      </c>
      <c r="S1133">
        <v>3</v>
      </c>
      <c r="T1133">
        <v>488303</v>
      </c>
      <c r="V1133" s="17">
        <v>10</v>
      </c>
      <c r="W1133" t="s">
        <v>1127</v>
      </c>
      <c r="Y1133" s="14">
        <v>44630</v>
      </c>
      <c r="Z1133" s="16">
        <v>25</v>
      </c>
      <c r="AA1133" s="14">
        <v>44655</v>
      </c>
      <c r="AB1133" s="14">
        <v>44616</v>
      </c>
      <c r="AC1133">
        <v>20</v>
      </c>
      <c r="AD1133" s="14">
        <v>44636</v>
      </c>
      <c r="AE1133" s="14">
        <v>44637</v>
      </c>
      <c r="AF1133">
        <v>20</v>
      </c>
      <c r="AG1133" s="14">
        <v>44657</v>
      </c>
      <c r="AH1133" s="14">
        <v>44672</v>
      </c>
      <c r="AI1133">
        <v>13</v>
      </c>
      <c r="AJ1133" s="14">
        <v>44685</v>
      </c>
      <c r="AK1133" s="16">
        <v>8</v>
      </c>
      <c r="AL1133" s="14">
        <v>44930</v>
      </c>
      <c r="AM1133" s="14">
        <v>44990</v>
      </c>
      <c r="AR1133" s="45">
        <v>1200000</v>
      </c>
      <c r="AV1133" s="45">
        <v>10800000</v>
      </c>
      <c r="AZ1133" s="15">
        <f t="shared" si="81"/>
        <v>12000000</v>
      </c>
      <c r="BA1133" s="15">
        <f t="shared" si="82"/>
        <v>12000000</v>
      </c>
      <c r="BB1133" t="str">
        <f t="shared" si="83"/>
        <v>OK</v>
      </c>
      <c r="BC1133">
        <f t="shared" si="84"/>
        <v>2</v>
      </c>
    </row>
    <row r="1134" spans="2:55" hidden="1">
      <c r="B1134" t="s">
        <v>30</v>
      </c>
      <c r="C1134" t="s">
        <v>1086</v>
      </c>
      <c r="D1134" t="s">
        <v>1128</v>
      </c>
      <c r="E1134" t="s">
        <v>8</v>
      </c>
      <c r="F1134" t="s">
        <v>156</v>
      </c>
      <c r="G1134">
        <v>4883</v>
      </c>
      <c r="H1134">
        <v>11</v>
      </c>
      <c r="I1134" s="45">
        <v>11000000</v>
      </c>
      <c r="J1134" s="45">
        <v>1000000</v>
      </c>
      <c r="K1134">
        <v>11</v>
      </c>
      <c r="M1134" t="s">
        <v>128</v>
      </c>
      <c r="N1134" t="s">
        <v>157</v>
      </c>
      <c r="O1134" t="s">
        <v>130</v>
      </c>
      <c r="P1134" t="s">
        <v>1104</v>
      </c>
      <c r="Q1134" t="s">
        <v>66</v>
      </c>
      <c r="R1134" t="s">
        <v>132</v>
      </c>
      <c r="S1134">
        <v>3</v>
      </c>
      <c r="T1134">
        <v>488303</v>
      </c>
      <c r="V1134" s="17">
        <v>9</v>
      </c>
      <c r="W1134" t="s">
        <v>1129</v>
      </c>
      <c r="Y1134" s="14">
        <v>44630</v>
      </c>
      <c r="Z1134" s="16">
        <v>25</v>
      </c>
      <c r="AA1134" s="14">
        <v>44655</v>
      </c>
      <c r="AB1134" s="14">
        <v>44616</v>
      </c>
      <c r="AC1134">
        <v>20</v>
      </c>
      <c r="AD1134" s="14">
        <v>44636</v>
      </c>
      <c r="AE1134" s="14">
        <v>44637</v>
      </c>
      <c r="AF1134">
        <v>20</v>
      </c>
      <c r="AG1134" s="14">
        <v>44657</v>
      </c>
      <c r="AH1134" s="14">
        <v>44672</v>
      </c>
      <c r="AI1134">
        <v>13</v>
      </c>
      <c r="AJ1134" s="14">
        <v>44685</v>
      </c>
      <c r="AK1134" s="16">
        <v>8</v>
      </c>
      <c r="AL1134" s="14">
        <v>44930</v>
      </c>
      <c r="AM1134" s="14">
        <v>44990</v>
      </c>
      <c r="AR1134" s="45">
        <v>1100000</v>
      </c>
      <c r="AV1134" s="45">
        <v>9900000</v>
      </c>
      <c r="AZ1134" s="15">
        <f t="shared" si="81"/>
        <v>11000000</v>
      </c>
      <c r="BA1134" s="15">
        <f t="shared" si="82"/>
        <v>11000000</v>
      </c>
      <c r="BB1134" t="str">
        <f t="shared" si="83"/>
        <v>OK</v>
      </c>
      <c r="BC1134">
        <f t="shared" si="84"/>
        <v>2</v>
      </c>
    </row>
    <row r="1135" spans="2:55" hidden="1">
      <c r="B1135" t="s">
        <v>30</v>
      </c>
      <c r="C1135" t="s">
        <v>1082</v>
      </c>
      <c r="D1135" t="s">
        <v>1128</v>
      </c>
      <c r="E1135" t="s">
        <v>8</v>
      </c>
      <c r="F1135" t="s">
        <v>156</v>
      </c>
      <c r="G1135">
        <v>4883</v>
      </c>
      <c r="H1135">
        <v>15</v>
      </c>
      <c r="I1135" s="45">
        <v>15000000</v>
      </c>
      <c r="J1135" s="45">
        <v>1000000</v>
      </c>
      <c r="K1135">
        <v>15</v>
      </c>
      <c r="M1135" t="s">
        <v>128</v>
      </c>
      <c r="N1135" t="s">
        <v>157</v>
      </c>
      <c r="O1135" t="s">
        <v>130</v>
      </c>
      <c r="P1135" t="s">
        <v>1104</v>
      </c>
      <c r="Q1135" t="s">
        <v>66</v>
      </c>
      <c r="R1135" t="s">
        <v>132</v>
      </c>
      <c r="S1135">
        <v>3</v>
      </c>
      <c r="T1135">
        <v>488303</v>
      </c>
      <c r="V1135" s="17">
        <v>9</v>
      </c>
      <c r="W1135" t="s">
        <v>1129</v>
      </c>
      <c r="Y1135" s="14">
        <v>44630</v>
      </c>
      <c r="Z1135" s="16">
        <v>25</v>
      </c>
      <c r="AA1135" s="14">
        <v>44655</v>
      </c>
      <c r="AB1135" s="14">
        <v>44616</v>
      </c>
      <c r="AC1135">
        <v>20</v>
      </c>
      <c r="AD1135" s="14">
        <v>44636</v>
      </c>
      <c r="AE1135" s="14">
        <v>44637</v>
      </c>
      <c r="AF1135">
        <v>20</v>
      </c>
      <c r="AG1135" s="14">
        <v>44657</v>
      </c>
      <c r="AH1135" s="14">
        <v>44672</v>
      </c>
      <c r="AI1135">
        <v>13</v>
      </c>
      <c r="AJ1135" s="14">
        <v>44685</v>
      </c>
      <c r="AK1135" s="16">
        <v>8</v>
      </c>
      <c r="AL1135" s="14">
        <v>44930</v>
      </c>
      <c r="AM1135" s="14">
        <v>44990</v>
      </c>
      <c r="AR1135" s="45">
        <v>1500000</v>
      </c>
      <c r="AV1135" s="45">
        <v>13500000</v>
      </c>
      <c r="AZ1135" s="15">
        <f t="shared" si="81"/>
        <v>15000000</v>
      </c>
      <c r="BA1135" s="15">
        <f t="shared" si="82"/>
        <v>15000000</v>
      </c>
      <c r="BB1135" t="str">
        <f t="shared" si="83"/>
        <v>OK</v>
      </c>
      <c r="BC1135">
        <f t="shared" si="84"/>
        <v>2</v>
      </c>
    </row>
    <row r="1136" spans="2:55" hidden="1">
      <c r="B1136" t="s">
        <v>30</v>
      </c>
      <c r="C1136" t="s">
        <v>1042</v>
      </c>
      <c r="D1136" t="s">
        <v>1050</v>
      </c>
      <c r="E1136" t="s">
        <v>8</v>
      </c>
      <c r="F1136" t="s">
        <v>156</v>
      </c>
      <c r="G1136">
        <v>4883</v>
      </c>
      <c r="H1136">
        <v>9</v>
      </c>
      <c r="I1136" s="45">
        <v>9000000</v>
      </c>
      <c r="J1136" s="45">
        <v>1000000</v>
      </c>
      <c r="K1136">
        <v>9</v>
      </c>
      <c r="M1136" t="s">
        <v>128</v>
      </c>
      <c r="N1136" t="s">
        <v>157</v>
      </c>
      <c r="O1136" t="s">
        <v>130</v>
      </c>
      <c r="P1136" t="s">
        <v>1104</v>
      </c>
      <c r="Q1136" t="s">
        <v>66</v>
      </c>
      <c r="R1136" t="s">
        <v>132</v>
      </c>
      <c r="S1136">
        <v>3</v>
      </c>
      <c r="T1136">
        <v>488303</v>
      </c>
      <c r="V1136" s="17">
        <v>11</v>
      </c>
      <c r="W1136" t="s">
        <v>1130</v>
      </c>
      <c r="Y1136" s="14">
        <v>44630</v>
      </c>
      <c r="Z1136" s="16">
        <v>25</v>
      </c>
      <c r="AA1136" s="14">
        <v>44655</v>
      </c>
      <c r="AB1136" s="14">
        <v>44616</v>
      </c>
      <c r="AC1136">
        <v>20</v>
      </c>
      <c r="AD1136" s="14">
        <v>44636</v>
      </c>
      <c r="AE1136" s="14">
        <v>44637</v>
      </c>
      <c r="AF1136">
        <v>20</v>
      </c>
      <c r="AG1136" s="14">
        <v>44657</v>
      </c>
      <c r="AH1136" s="14">
        <v>44672</v>
      </c>
      <c r="AI1136">
        <v>13</v>
      </c>
      <c r="AJ1136" s="14">
        <v>44685</v>
      </c>
      <c r="AK1136" s="16">
        <v>8</v>
      </c>
      <c r="AL1136" s="14">
        <v>44930</v>
      </c>
      <c r="AM1136" s="14">
        <v>44990</v>
      </c>
      <c r="AR1136" s="45">
        <v>900000</v>
      </c>
      <c r="AV1136" s="45">
        <v>8100000</v>
      </c>
      <c r="AZ1136" s="15">
        <f t="shared" si="81"/>
        <v>9000000</v>
      </c>
      <c r="BA1136" s="15">
        <f t="shared" si="82"/>
        <v>9000000</v>
      </c>
      <c r="BB1136" t="str">
        <f t="shared" si="83"/>
        <v>OK</v>
      </c>
      <c r="BC1136">
        <f t="shared" si="84"/>
        <v>2</v>
      </c>
    </row>
    <row r="1137" spans="2:55" hidden="1">
      <c r="B1137" t="s">
        <v>30</v>
      </c>
      <c r="C1137" t="s">
        <v>1045</v>
      </c>
      <c r="D1137" t="s">
        <v>1050</v>
      </c>
      <c r="E1137" t="s">
        <v>8</v>
      </c>
      <c r="F1137" t="s">
        <v>156</v>
      </c>
      <c r="G1137">
        <v>4883</v>
      </c>
      <c r="H1137">
        <v>9</v>
      </c>
      <c r="I1137" s="45">
        <v>9000000</v>
      </c>
      <c r="J1137" s="45">
        <v>1000000</v>
      </c>
      <c r="K1137">
        <v>9</v>
      </c>
      <c r="M1137" t="s">
        <v>128</v>
      </c>
      <c r="N1137" t="s">
        <v>157</v>
      </c>
      <c r="O1137" t="s">
        <v>130</v>
      </c>
      <c r="P1137" t="s">
        <v>1104</v>
      </c>
      <c r="Q1137" t="s">
        <v>66</v>
      </c>
      <c r="R1137" t="s">
        <v>132</v>
      </c>
      <c r="S1137">
        <v>3</v>
      </c>
      <c r="T1137">
        <v>488303</v>
      </c>
      <c r="V1137" s="17">
        <v>11</v>
      </c>
      <c r="W1137" t="s">
        <v>1130</v>
      </c>
      <c r="Y1137" s="14">
        <v>44630</v>
      </c>
      <c r="Z1137" s="16">
        <v>25</v>
      </c>
      <c r="AA1137" s="14">
        <v>44655</v>
      </c>
      <c r="AB1137" s="14">
        <v>44616</v>
      </c>
      <c r="AC1137">
        <v>20</v>
      </c>
      <c r="AD1137" s="14">
        <v>44636</v>
      </c>
      <c r="AE1137" s="14">
        <v>44637</v>
      </c>
      <c r="AF1137">
        <v>20</v>
      </c>
      <c r="AG1137" s="14">
        <v>44657</v>
      </c>
      <c r="AH1137" s="14">
        <v>44672</v>
      </c>
      <c r="AI1137">
        <v>13</v>
      </c>
      <c r="AJ1137" s="14">
        <v>44685</v>
      </c>
      <c r="AK1137" s="16">
        <v>8</v>
      </c>
      <c r="AL1137" s="14">
        <v>44930</v>
      </c>
      <c r="AM1137" s="14">
        <v>44990</v>
      </c>
      <c r="AR1137" s="45">
        <v>900000</v>
      </c>
      <c r="AV1137" s="45">
        <v>8100000</v>
      </c>
      <c r="AZ1137" s="15">
        <f t="shared" si="81"/>
        <v>9000000</v>
      </c>
      <c r="BA1137" s="15">
        <f t="shared" si="82"/>
        <v>9000000</v>
      </c>
      <c r="BB1137" t="str">
        <f t="shared" si="83"/>
        <v>OK</v>
      </c>
      <c r="BC1137">
        <f t="shared" si="84"/>
        <v>2</v>
      </c>
    </row>
    <row r="1138" spans="2:55" hidden="1">
      <c r="B1138" t="s">
        <v>30</v>
      </c>
      <c r="C1138" t="s">
        <v>1046</v>
      </c>
      <c r="D1138" t="s">
        <v>1050</v>
      </c>
      <c r="E1138" t="s">
        <v>8</v>
      </c>
      <c r="F1138" t="s">
        <v>156</v>
      </c>
      <c r="G1138">
        <v>4883</v>
      </c>
      <c r="H1138">
        <v>11</v>
      </c>
      <c r="I1138" s="45">
        <v>11000000</v>
      </c>
      <c r="J1138" s="45">
        <v>1000000</v>
      </c>
      <c r="K1138">
        <v>11</v>
      </c>
      <c r="M1138" t="s">
        <v>128</v>
      </c>
      <c r="N1138" t="s">
        <v>157</v>
      </c>
      <c r="O1138" t="s">
        <v>130</v>
      </c>
      <c r="P1138" t="s">
        <v>1104</v>
      </c>
      <c r="Q1138" t="s">
        <v>66</v>
      </c>
      <c r="R1138" t="s">
        <v>132</v>
      </c>
      <c r="S1138">
        <v>3</v>
      </c>
      <c r="T1138">
        <v>488303</v>
      </c>
      <c r="V1138" s="17">
        <v>11</v>
      </c>
      <c r="W1138" t="s">
        <v>1130</v>
      </c>
      <c r="Y1138" s="14">
        <v>44630</v>
      </c>
      <c r="Z1138" s="16">
        <v>25</v>
      </c>
      <c r="AA1138" s="14">
        <v>44655</v>
      </c>
      <c r="AB1138" s="14">
        <v>44616</v>
      </c>
      <c r="AC1138">
        <v>20</v>
      </c>
      <c r="AD1138" s="14">
        <v>44636</v>
      </c>
      <c r="AE1138" s="14">
        <v>44637</v>
      </c>
      <c r="AF1138">
        <v>20</v>
      </c>
      <c r="AG1138" s="14">
        <v>44657</v>
      </c>
      <c r="AH1138" s="14">
        <v>44672</v>
      </c>
      <c r="AI1138">
        <v>13</v>
      </c>
      <c r="AJ1138" s="14">
        <v>44685</v>
      </c>
      <c r="AK1138" s="16">
        <v>8</v>
      </c>
      <c r="AL1138" s="14">
        <v>44930</v>
      </c>
      <c r="AM1138" s="14">
        <v>44990</v>
      </c>
      <c r="AR1138" s="45">
        <v>1100000</v>
      </c>
      <c r="AV1138" s="45">
        <v>9900000</v>
      </c>
      <c r="AZ1138" s="15">
        <f t="shared" si="81"/>
        <v>11000000</v>
      </c>
      <c r="BA1138" s="15">
        <f t="shared" si="82"/>
        <v>11000000</v>
      </c>
      <c r="BB1138" t="str">
        <f t="shared" si="83"/>
        <v>OK</v>
      </c>
      <c r="BC1138">
        <f t="shared" si="84"/>
        <v>2</v>
      </c>
    </row>
    <row r="1139" spans="2:55" hidden="1">
      <c r="B1139" t="s">
        <v>30</v>
      </c>
      <c r="C1139" t="s">
        <v>1049</v>
      </c>
      <c r="D1139" t="s">
        <v>1050</v>
      </c>
      <c r="E1139" t="s">
        <v>8</v>
      </c>
      <c r="F1139" t="s">
        <v>156</v>
      </c>
      <c r="G1139">
        <v>4883</v>
      </c>
      <c r="H1139">
        <v>12</v>
      </c>
      <c r="I1139" s="45">
        <v>12000000</v>
      </c>
      <c r="J1139" s="45">
        <v>1000000</v>
      </c>
      <c r="K1139">
        <v>12</v>
      </c>
      <c r="M1139" t="s">
        <v>128</v>
      </c>
      <c r="N1139" t="s">
        <v>157</v>
      </c>
      <c r="O1139" t="s">
        <v>130</v>
      </c>
      <c r="P1139" t="s">
        <v>1104</v>
      </c>
      <c r="Q1139" t="s">
        <v>66</v>
      </c>
      <c r="R1139" t="s">
        <v>132</v>
      </c>
      <c r="S1139">
        <v>3</v>
      </c>
      <c r="T1139">
        <v>488303</v>
      </c>
      <c r="V1139" s="17">
        <v>11</v>
      </c>
      <c r="W1139" t="s">
        <v>1130</v>
      </c>
      <c r="Y1139" s="14">
        <v>44630</v>
      </c>
      <c r="Z1139" s="16">
        <v>25</v>
      </c>
      <c r="AA1139" s="14">
        <v>44655</v>
      </c>
      <c r="AB1139" s="14">
        <v>44616</v>
      </c>
      <c r="AC1139">
        <v>20</v>
      </c>
      <c r="AD1139" s="14">
        <v>44636</v>
      </c>
      <c r="AE1139" s="14">
        <v>44637</v>
      </c>
      <c r="AF1139">
        <v>20</v>
      </c>
      <c r="AG1139" s="14">
        <v>44657</v>
      </c>
      <c r="AH1139" s="14">
        <v>44672</v>
      </c>
      <c r="AI1139">
        <v>13</v>
      </c>
      <c r="AJ1139" s="14">
        <v>44685</v>
      </c>
      <c r="AK1139" s="16">
        <v>8</v>
      </c>
      <c r="AL1139" s="14">
        <v>44930</v>
      </c>
      <c r="AM1139" s="14">
        <v>44990</v>
      </c>
      <c r="AR1139" s="45">
        <v>1200000</v>
      </c>
      <c r="AV1139" s="45">
        <v>10800000</v>
      </c>
      <c r="AZ1139" s="15">
        <f t="shared" si="81"/>
        <v>12000000</v>
      </c>
      <c r="BA1139" s="15">
        <f t="shared" si="82"/>
        <v>12000000</v>
      </c>
      <c r="BB1139" t="str">
        <f t="shared" si="83"/>
        <v>OK</v>
      </c>
      <c r="BC1139">
        <f t="shared" si="84"/>
        <v>2</v>
      </c>
    </row>
    <row r="1140" spans="2:55" hidden="1">
      <c r="B1140" t="s">
        <v>30</v>
      </c>
      <c r="C1140" t="s">
        <v>1050</v>
      </c>
      <c r="D1140" t="s">
        <v>1050</v>
      </c>
      <c r="E1140" t="s">
        <v>8</v>
      </c>
      <c r="F1140" t="s">
        <v>156</v>
      </c>
      <c r="G1140">
        <v>4883</v>
      </c>
      <c r="H1140">
        <v>12</v>
      </c>
      <c r="I1140" s="45">
        <v>12000000</v>
      </c>
      <c r="J1140" s="45">
        <v>1000000</v>
      </c>
      <c r="K1140">
        <v>12</v>
      </c>
      <c r="M1140" t="s">
        <v>128</v>
      </c>
      <c r="N1140" t="s">
        <v>157</v>
      </c>
      <c r="O1140" t="s">
        <v>130</v>
      </c>
      <c r="P1140" t="s">
        <v>1104</v>
      </c>
      <c r="Q1140" t="s">
        <v>66</v>
      </c>
      <c r="R1140" t="s">
        <v>132</v>
      </c>
      <c r="S1140">
        <v>3</v>
      </c>
      <c r="T1140">
        <v>488303</v>
      </c>
      <c r="V1140" s="17">
        <v>11</v>
      </c>
      <c r="W1140" t="s">
        <v>1130</v>
      </c>
      <c r="Y1140" s="14">
        <v>44630</v>
      </c>
      <c r="Z1140" s="16">
        <v>25</v>
      </c>
      <c r="AA1140" s="14">
        <v>44655</v>
      </c>
      <c r="AB1140" s="14">
        <v>44616</v>
      </c>
      <c r="AC1140">
        <v>20</v>
      </c>
      <c r="AD1140" s="14">
        <v>44636</v>
      </c>
      <c r="AE1140" s="14">
        <v>44637</v>
      </c>
      <c r="AF1140">
        <v>20</v>
      </c>
      <c r="AG1140" s="14">
        <v>44657</v>
      </c>
      <c r="AH1140" s="14">
        <v>44672</v>
      </c>
      <c r="AI1140">
        <v>13</v>
      </c>
      <c r="AJ1140" s="14">
        <v>44685</v>
      </c>
      <c r="AK1140" s="16">
        <v>8</v>
      </c>
      <c r="AL1140" s="14">
        <v>44930</v>
      </c>
      <c r="AM1140" s="14">
        <v>44990</v>
      </c>
      <c r="AR1140" s="45">
        <v>1200000</v>
      </c>
      <c r="AV1140" s="45">
        <v>10800000</v>
      </c>
      <c r="AZ1140" s="15">
        <f t="shared" si="81"/>
        <v>12000000</v>
      </c>
      <c r="BA1140" s="15">
        <f t="shared" si="82"/>
        <v>12000000</v>
      </c>
      <c r="BB1140" t="str">
        <f t="shared" si="83"/>
        <v>OK</v>
      </c>
      <c r="BC1140">
        <f t="shared" si="84"/>
        <v>2</v>
      </c>
    </row>
    <row r="1141" spans="2:55" hidden="1">
      <c r="B1141" t="s">
        <v>30</v>
      </c>
      <c r="C1141" t="s">
        <v>1030</v>
      </c>
      <c r="D1141" t="s">
        <v>1079</v>
      </c>
      <c r="E1141" t="s">
        <v>8</v>
      </c>
      <c r="F1141" t="s">
        <v>160</v>
      </c>
      <c r="G1141">
        <v>4881</v>
      </c>
      <c r="H1141">
        <v>18</v>
      </c>
      <c r="I1141" s="45">
        <v>18000000</v>
      </c>
      <c r="J1141" s="45">
        <v>1000000</v>
      </c>
      <c r="K1141">
        <v>18</v>
      </c>
      <c r="M1141" t="s">
        <v>128</v>
      </c>
      <c r="N1141" t="s">
        <v>157</v>
      </c>
      <c r="O1141" t="s">
        <v>130</v>
      </c>
      <c r="P1141" t="s">
        <v>1131</v>
      </c>
      <c r="Q1141" t="s">
        <v>66</v>
      </c>
      <c r="R1141" t="s">
        <v>132</v>
      </c>
      <c r="S1141">
        <v>1</v>
      </c>
      <c r="T1141">
        <v>488101</v>
      </c>
      <c r="V1141" s="17">
        <v>10</v>
      </c>
      <c r="W1141" t="s">
        <v>1132</v>
      </c>
      <c r="Y1141" s="14">
        <v>44630</v>
      </c>
      <c r="Z1141" s="16">
        <v>25</v>
      </c>
      <c r="AA1141" s="14">
        <v>44655</v>
      </c>
      <c r="AB1141" s="14">
        <v>44616</v>
      </c>
      <c r="AC1141">
        <v>20</v>
      </c>
      <c r="AD1141" s="14">
        <v>44636</v>
      </c>
      <c r="AE1141" s="14">
        <v>44637</v>
      </c>
      <c r="AF1141">
        <v>20</v>
      </c>
      <c r="AG1141" s="14">
        <v>44657</v>
      </c>
      <c r="AH1141" s="14">
        <v>44672</v>
      </c>
      <c r="AI1141">
        <v>13</v>
      </c>
      <c r="AJ1141" s="14">
        <v>44685</v>
      </c>
      <c r="AK1141" s="16">
        <v>8</v>
      </c>
      <c r="AL1141" s="14">
        <v>44930</v>
      </c>
      <c r="AM1141" s="14">
        <v>44990</v>
      </c>
      <c r="AR1141" s="45">
        <v>1800000</v>
      </c>
      <c r="AV1141" s="45">
        <v>16200000</v>
      </c>
      <c r="AZ1141" s="15">
        <f t="shared" si="81"/>
        <v>18000000</v>
      </c>
      <c r="BA1141" s="15">
        <f t="shared" si="82"/>
        <v>18000000</v>
      </c>
      <c r="BB1141" t="str">
        <f t="shared" si="83"/>
        <v>OK</v>
      </c>
      <c r="BC1141">
        <f t="shared" si="84"/>
        <v>2</v>
      </c>
    </row>
    <row r="1142" spans="2:55" hidden="1">
      <c r="B1142" t="s">
        <v>30</v>
      </c>
      <c r="C1142" t="s">
        <v>1040</v>
      </c>
      <c r="D1142" t="s">
        <v>1133</v>
      </c>
      <c r="E1142" t="s">
        <v>8</v>
      </c>
      <c r="F1142" t="s">
        <v>160</v>
      </c>
      <c r="G1142">
        <v>4881</v>
      </c>
      <c r="H1142">
        <v>21</v>
      </c>
      <c r="I1142" s="45">
        <v>21000000</v>
      </c>
      <c r="J1142" s="45">
        <v>1000000</v>
      </c>
      <c r="K1142">
        <v>21</v>
      </c>
      <c r="M1142" t="s">
        <v>128</v>
      </c>
      <c r="N1142" t="s">
        <v>157</v>
      </c>
      <c r="O1142" t="s">
        <v>130</v>
      </c>
      <c r="P1142" t="s">
        <v>1131</v>
      </c>
      <c r="Q1142" t="s">
        <v>66</v>
      </c>
      <c r="R1142" t="s">
        <v>132</v>
      </c>
      <c r="S1142">
        <v>1</v>
      </c>
      <c r="T1142">
        <v>488101</v>
      </c>
      <c r="V1142" s="17">
        <v>2</v>
      </c>
      <c r="W1142" t="s">
        <v>1134</v>
      </c>
      <c r="Y1142" s="14">
        <v>44630</v>
      </c>
      <c r="Z1142" s="16">
        <v>25</v>
      </c>
      <c r="AA1142" s="14">
        <v>44655</v>
      </c>
      <c r="AB1142" s="14">
        <v>44616</v>
      </c>
      <c r="AC1142">
        <v>20</v>
      </c>
      <c r="AD1142" s="14">
        <v>44636</v>
      </c>
      <c r="AE1142" s="14">
        <v>44637</v>
      </c>
      <c r="AF1142">
        <v>20</v>
      </c>
      <c r="AG1142" s="14">
        <v>44657</v>
      </c>
      <c r="AH1142" s="14">
        <v>44672</v>
      </c>
      <c r="AI1142">
        <v>13</v>
      </c>
      <c r="AJ1142" s="14">
        <v>44685</v>
      </c>
      <c r="AK1142" s="16">
        <v>8</v>
      </c>
      <c r="AL1142" s="14">
        <v>44930</v>
      </c>
      <c r="AM1142" s="14">
        <v>44990</v>
      </c>
      <c r="AR1142" s="45">
        <v>2100000</v>
      </c>
      <c r="AV1142" s="45">
        <v>18900000</v>
      </c>
      <c r="AZ1142" s="15">
        <f t="shared" si="81"/>
        <v>21000000</v>
      </c>
      <c r="BA1142" s="15">
        <f t="shared" si="82"/>
        <v>21000000</v>
      </c>
      <c r="BB1142" t="str">
        <f t="shared" si="83"/>
        <v>OK</v>
      </c>
      <c r="BC1142">
        <f t="shared" si="84"/>
        <v>2</v>
      </c>
    </row>
    <row r="1143" spans="2:55" hidden="1">
      <c r="B1143" t="s">
        <v>30</v>
      </c>
      <c r="C1143" t="s">
        <v>1073</v>
      </c>
      <c r="D1143" t="s">
        <v>1133</v>
      </c>
      <c r="E1143" t="s">
        <v>8</v>
      </c>
      <c r="F1143" t="s">
        <v>160</v>
      </c>
      <c r="G1143">
        <v>4881</v>
      </c>
      <c r="H1143">
        <v>15</v>
      </c>
      <c r="I1143" s="45">
        <v>15000000</v>
      </c>
      <c r="J1143" s="45">
        <v>1000000</v>
      </c>
      <c r="K1143">
        <v>15</v>
      </c>
      <c r="M1143" t="s">
        <v>128</v>
      </c>
      <c r="N1143" t="s">
        <v>157</v>
      </c>
      <c r="O1143" t="s">
        <v>130</v>
      </c>
      <c r="P1143" t="s">
        <v>1131</v>
      </c>
      <c r="Q1143" t="s">
        <v>66</v>
      </c>
      <c r="R1143" t="s">
        <v>132</v>
      </c>
      <c r="S1143">
        <v>1</v>
      </c>
      <c r="T1143">
        <v>488101</v>
      </c>
      <c r="V1143" s="17">
        <v>2</v>
      </c>
      <c r="W1143" t="s">
        <v>1134</v>
      </c>
      <c r="Y1143" s="14">
        <v>44630</v>
      </c>
      <c r="Z1143" s="16">
        <v>25</v>
      </c>
      <c r="AA1143" s="14">
        <v>44655</v>
      </c>
      <c r="AB1143" s="14">
        <v>44616</v>
      </c>
      <c r="AC1143">
        <v>20</v>
      </c>
      <c r="AD1143" s="14">
        <v>44636</v>
      </c>
      <c r="AE1143" s="14">
        <v>44637</v>
      </c>
      <c r="AF1143">
        <v>20</v>
      </c>
      <c r="AG1143" s="14">
        <v>44657</v>
      </c>
      <c r="AH1143" s="14">
        <v>44672</v>
      </c>
      <c r="AI1143">
        <v>13</v>
      </c>
      <c r="AJ1143" s="14">
        <v>44685</v>
      </c>
      <c r="AK1143" s="16">
        <v>8</v>
      </c>
      <c r="AL1143" s="14">
        <v>44930</v>
      </c>
      <c r="AM1143" s="14">
        <v>44990</v>
      </c>
      <c r="AR1143" s="45">
        <v>1500000</v>
      </c>
      <c r="AV1143" s="45">
        <v>13500000</v>
      </c>
      <c r="AZ1143" s="15">
        <f t="shared" si="81"/>
        <v>15000000</v>
      </c>
      <c r="BA1143" s="15">
        <f t="shared" si="82"/>
        <v>15000000</v>
      </c>
      <c r="BB1143" t="str">
        <f t="shared" si="83"/>
        <v>OK</v>
      </c>
      <c r="BC1143">
        <f t="shared" si="84"/>
        <v>2</v>
      </c>
    </row>
    <row r="1144" spans="2:55" hidden="1">
      <c r="B1144" t="s">
        <v>30</v>
      </c>
      <c r="C1144" t="s">
        <v>1076</v>
      </c>
      <c r="D1144" t="s">
        <v>1133</v>
      </c>
      <c r="E1144" t="s">
        <v>8</v>
      </c>
      <c r="F1144" t="s">
        <v>160</v>
      </c>
      <c r="G1144">
        <v>4881</v>
      </c>
      <c r="H1144">
        <v>15</v>
      </c>
      <c r="I1144" s="45">
        <v>15000000</v>
      </c>
      <c r="J1144" s="45">
        <v>1000000</v>
      </c>
      <c r="K1144">
        <v>15</v>
      </c>
      <c r="M1144" t="s">
        <v>128</v>
      </c>
      <c r="N1144" t="s">
        <v>157</v>
      </c>
      <c r="O1144" t="s">
        <v>130</v>
      </c>
      <c r="P1144" t="s">
        <v>1131</v>
      </c>
      <c r="Q1144" t="s">
        <v>66</v>
      </c>
      <c r="R1144" t="s">
        <v>132</v>
      </c>
      <c r="S1144">
        <v>1</v>
      </c>
      <c r="T1144">
        <v>488101</v>
      </c>
      <c r="V1144" s="17">
        <v>2</v>
      </c>
      <c r="W1144" t="s">
        <v>1134</v>
      </c>
      <c r="Y1144" s="14">
        <v>44630</v>
      </c>
      <c r="Z1144" s="16">
        <v>25</v>
      </c>
      <c r="AA1144" s="14">
        <v>44655</v>
      </c>
      <c r="AB1144" s="14">
        <v>44616</v>
      </c>
      <c r="AC1144">
        <v>20</v>
      </c>
      <c r="AD1144" s="14">
        <v>44636</v>
      </c>
      <c r="AE1144" s="14">
        <v>44637</v>
      </c>
      <c r="AF1144">
        <v>20</v>
      </c>
      <c r="AG1144" s="14">
        <v>44657</v>
      </c>
      <c r="AH1144" s="14">
        <v>44672</v>
      </c>
      <c r="AI1144">
        <v>13</v>
      </c>
      <c r="AJ1144" s="14">
        <v>44685</v>
      </c>
      <c r="AK1144" s="16">
        <v>8</v>
      </c>
      <c r="AL1144" s="14">
        <v>44930</v>
      </c>
      <c r="AM1144" s="14">
        <v>44990</v>
      </c>
      <c r="AR1144" s="45">
        <v>1500000</v>
      </c>
      <c r="AV1144" s="45">
        <v>13500000</v>
      </c>
      <c r="AZ1144" s="15">
        <f t="shared" si="81"/>
        <v>15000000</v>
      </c>
      <c r="BA1144" s="15">
        <f t="shared" si="82"/>
        <v>15000000</v>
      </c>
      <c r="BB1144" t="str">
        <f t="shared" si="83"/>
        <v>OK</v>
      </c>
      <c r="BC1144">
        <f t="shared" si="84"/>
        <v>2</v>
      </c>
    </row>
    <row r="1145" spans="2:55" hidden="1">
      <c r="B1145" t="s">
        <v>30</v>
      </c>
      <c r="C1145" t="s">
        <v>1106</v>
      </c>
      <c r="D1145" t="s">
        <v>1121</v>
      </c>
      <c r="E1145" t="s">
        <v>8</v>
      </c>
      <c r="F1145" t="s">
        <v>160</v>
      </c>
      <c r="G1145">
        <v>4881</v>
      </c>
      <c r="H1145">
        <v>12</v>
      </c>
      <c r="I1145" s="45">
        <v>12000000</v>
      </c>
      <c r="J1145" s="45">
        <v>1000000</v>
      </c>
      <c r="K1145">
        <v>12</v>
      </c>
      <c r="M1145" t="s">
        <v>128</v>
      </c>
      <c r="N1145" t="s">
        <v>157</v>
      </c>
      <c r="O1145" t="s">
        <v>130</v>
      </c>
      <c r="P1145" t="s">
        <v>1131</v>
      </c>
      <c r="Q1145" t="s">
        <v>66</v>
      </c>
      <c r="R1145" t="s">
        <v>132</v>
      </c>
      <c r="S1145">
        <v>1</v>
      </c>
      <c r="T1145">
        <v>488101</v>
      </c>
      <c r="V1145" s="17">
        <v>8</v>
      </c>
      <c r="W1145" t="s">
        <v>1135</v>
      </c>
      <c r="Y1145" s="14">
        <v>44630</v>
      </c>
      <c r="Z1145" s="16">
        <v>25</v>
      </c>
      <c r="AA1145" s="14">
        <v>44655</v>
      </c>
      <c r="AB1145" s="14">
        <v>44616</v>
      </c>
      <c r="AC1145">
        <v>20</v>
      </c>
      <c r="AD1145" s="14">
        <v>44636</v>
      </c>
      <c r="AE1145" s="14">
        <v>44637</v>
      </c>
      <c r="AF1145">
        <v>20</v>
      </c>
      <c r="AG1145" s="14">
        <v>44657</v>
      </c>
      <c r="AH1145" s="14">
        <v>44672</v>
      </c>
      <c r="AI1145">
        <v>13</v>
      </c>
      <c r="AJ1145" s="14">
        <v>44685</v>
      </c>
      <c r="AK1145" s="16">
        <v>8</v>
      </c>
      <c r="AL1145" s="14">
        <v>44930</v>
      </c>
      <c r="AM1145" s="14">
        <v>44990</v>
      </c>
      <c r="AR1145" s="45">
        <v>1200000</v>
      </c>
      <c r="AV1145" s="45">
        <v>10800000</v>
      </c>
      <c r="AZ1145" s="15">
        <f t="shared" si="81"/>
        <v>12000000</v>
      </c>
      <c r="BA1145" s="15">
        <f t="shared" si="82"/>
        <v>12000000</v>
      </c>
      <c r="BB1145" t="str">
        <f t="shared" si="83"/>
        <v>OK</v>
      </c>
      <c r="BC1145">
        <f t="shared" si="84"/>
        <v>2</v>
      </c>
    </row>
    <row r="1146" spans="2:55" hidden="1">
      <c r="B1146" t="s">
        <v>30</v>
      </c>
      <c r="C1146" t="s">
        <v>1109</v>
      </c>
      <c r="D1146" t="s">
        <v>1133</v>
      </c>
      <c r="E1146" t="s">
        <v>8</v>
      </c>
      <c r="F1146" t="s">
        <v>160</v>
      </c>
      <c r="G1146">
        <v>4881</v>
      </c>
      <c r="H1146">
        <v>6</v>
      </c>
      <c r="I1146" s="45">
        <v>6000000</v>
      </c>
      <c r="J1146" s="45">
        <v>1000000</v>
      </c>
      <c r="K1146">
        <v>6</v>
      </c>
      <c r="M1146" t="s">
        <v>128</v>
      </c>
      <c r="N1146" t="s">
        <v>157</v>
      </c>
      <c r="O1146" t="s">
        <v>130</v>
      </c>
      <c r="P1146" t="s">
        <v>1131</v>
      </c>
      <c r="Q1146" t="s">
        <v>66</v>
      </c>
      <c r="R1146" t="s">
        <v>132</v>
      </c>
      <c r="S1146">
        <v>1</v>
      </c>
      <c r="T1146">
        <v>488101</v>
      </c>
      <c r="V1146" s="17">
        <v>2</v>
      </c>
      <c r="W1146" t="s">
        <v>1134</v>
      </c>
      <c r="Y1146" s="14">
        <v>44630</v>
      </c>
      <c r="Z1146" s="16">
        <v>25</v>
      </c>
      <c r="AA1146" s="14">
        <v>44655</v>
      </c>
      <c r="AB1146" s="14">
        <v>44616</v>
      </c>
      <c r="AC1146">
        <v>20</v>
      </c>
      <c r="AD1146" s="14">
        <v>44636</v>
      </c>
      <c r="AE1146" s="14">
        <v>44637</v>
      </c>
      <c r="AF1146">
        <v>20</v>
      </c>
      <c r="AG1146" s="14">
        <v>44657</v>
      </c>
      <c r="AH1146" s="14">
        <v>44672</v>
      </c>
      <c r="AI1146">
        <v>13</v>
      </c>
      <c r="AJ1146" s="14">
        <v>44685</v>
      </c>
      <c r="AK1146" s="16">
        <v>8</v>
      </c>
      <c r="AL1146" s="14">
        <v>44930</v>
      </c>
      <c r="AM1146" s="14">
        <v>44990</v>
      </c>
      <c r="AR1146" s="45">
        <v>600000</v>
      </c>
      <c r="AV1146" s="45">
        <v>5400000</v>
      </c>
      <c r="AZ1146" s="15">
        <f t="shared" si="81"/>
        <v>6000000</v>
      </c>
      <c r="BA1146" s="15">
        <f t="shared" si="82"/>
        <v>6000000</v>
      </c>
      <c r="BB1146" t="str">
        <f t="shared" si="83"/>
        <v>OK</v>
      </c>
      <c r="BC1146">
        <f t="shared" si="84"/>
        <v>2</v>
      </c>
    </row>
    <row r="1147" spans="2:55" hidden="1">
      <c r="B1147" t="s">
        <v>30</v>
      </c>
      <c r="C1147" t="s">
        <v>1077</v>
      </c>
      <c r="D1147" t="s">
        <v>1103</v>
      </c>
      <c r="E1147" t="s">
        <v>8</v>
      </c>
      <c r="F1147" t="s">
        <v>160</v>
      </c>
      <c r="G1147">
        <v>4881</v>
      </c>
      <c r="H1147">
        <v>20</v>
      </c>
      <c r="I1147" s="45">
        <v>20000000</v>
      </c>
      <c r="J1147" s="45">
        <v>1000000</v>
      </c>
      <c r="K1147">
        <v>20</v>
      </c>
      <c r="M1147" t="s">
        <v>128</v>
      </c>
      <c r="N1147" t="s">
        <v>157</v>
      </c>
      <c r="O1147" t="s">
        <v>130</v>
      </c>
      <c r="P1147" t="s">
        <v>1131</v>
      </c>
      <c r="Q1147" t="s">
        <v>66</v>
      </c>
      <c r="R1147" t="s">
        <v>132</v>
      </c>
      <c r="S1147">
        <v>1</v>
      </c>
      <c r="T1147">
        <v>488101</v>
      </c>
      <c r="V1147" s="17">
        <v>1</v>
      </c>
      <c r="W1147" t="s">
        <v>1136</v>
      </c>
      <c r="Y1147" s="14">
        <v>44630</v>
      </c>
      <c r="Z1147" s="16">
        <v>25</v>
      </c>
      <c r="AA1147" s="14">
        <v>44655</v>
      </c>
      <c r="AB1147" s="14">
        <v>44616</v>
      </c>
      <c r="AC1147">
        <v>20</v>
      </c>
      <c r="AD1147" s="14">
        <v>44636</v>
      </c>
      <c r="AE1147" s="14">
        <v>44637</v>
      </c>
      <c r="AF1147">
        <v>20</v>
      </c>
      <c r="AG1147" s="14">
        <v>44657</v>
      </c>
      <c r="AH1147" s="14">
        <v>44672</v>
      </c>
      <c r="AI1147">
        <v>13</v>
      </c>
      <c r="AJ1147" s="14">
        <v>44685</v>
      </c>
      <c r="AK1147" s="16">
        <v>8</v>
      </c>
      <c r="AL1147" s="14">
        <v>44930</v>
      </c>
      <c r="AM1147" s="14">
        <v>44990</v>
      </c>
      <c r="AR1147" s="45">
        <v>2000000</v>
      </c>
      <c r="AV1147" s="45">
        <v>18000000</v>
      </c>
      <c r="AZ1147" s="15">
        <f t="shared" si="81"/>
        <v>20000000</v>
      </c>
      <c r="BA1147" s="15">
        <f t="shared" si="82"/>
        <v>20000000</v>
      </c>
      <c r="BB1147" t="str">
        <f t="shared" si="83"/>
        <v>OK</v>
      </c>
      <c r="BC1147">
        <f t="shared" si="84"/>
        <v>2</v>
      </c>
    </row>
    <row r="1148" spans="2:55" hidden="1">
      <c r="B1148" t="s">
        <v>30</v>
      </c>
      <c r="C1148" t="s">
        <v>1037</v>
      </c>
      <c r="D1148" t="s">
        <v>1103</v>
      </c>
      <c r="E1148" t="s">
        <v>8</v>
      </c>
      <c r="F1148" t="s">
        <v>160</v>
      </c>
      <c r="G1148">
        <v>4881</v>
      </c>
      <c r="H1148">
        <v>19</v>
      </c>
      <c r="I1148" s="45">
        <v>19000000</v>
      </c>
      <c r="J1148" s="45">
        <v>1000000</v>
      </c>
      <c r="K1148">
        <v>19</v>
      </c>
      <c r="M1148" t="s">
        <v>128</v>
      </c>
      <c r="N1148" t="s">
        <v>157</v>
      </c>
      <c r="O1148" t="s">
        <v>130</v>
      </c>
      <c r="P1148" t="s">
        <v>1131</v>
      </c>
      <c r="Q1148" t="s">
        <v>66</v>
      </c>
      <c r="R1148" t="s">
        <v>132</v>
      </c>
      <c r="S1148">
        <v>1</v>
      </c>
      <c r="T1148">
        <v>488101</v>
      </c>
      <c r="V1148" s="17">
        <v>1</v>
      </c>
      <c r="W1148" t="s">
        <v>1136</v>
      </c>
      <c r="Y1148" s="14">
        <v>44630</v>
      </c>
      <c r="Z1148" s="16">
        <v>25</v>
      </c>
      <c r="AA1148" s="14">
        <v>44655</v>
      </c>
      <c r="AB1148" s="14">
        <v>44616</v>
      </c>
      <c r="AC1148">
        <v>20</v>
      </c>
      <c r="AD1148" s="14">
        <v>44636</v>
      </c>
      <c r="AE1148" s="14">
        <v>44637</v>
      </c>
      <c r="AF1148">
        <v>20</v>
      </c>
      <c r="AG1148" s="14">
        <v>44657</v>
      </c>
      <c r="AH1148" s="14">
        <v>44672</v>
      </c>
      <c r="AI1148">
        <v>13</v>
      </c>
      <c r="AJ1148" s="14">
        <v>44685</v>
      </c>
      <c r="AK1148" s="16">
        <v>8</v>
      </c>
      <c r="AL1148" s="14">
        <v>44930</v>
      </c>
      <c r="AM1148" s="14">
        <v>44990</v>
      </c>
      <c r="AR1148" s="45">
        <v>1900000</v>
      </c>
      <c r="AV1148" s="45">
        <v>17100000</v>
      </c>
      <c r="AZ1148" s="15">
        <f t="shared" si="81"/>
        <v>19000000</v>
      </c>
      <c r="BA1148" s="15">
        <f t="shared" si="82"/>
        <v>19000000</v>
      </c>
      <c r="BB1148" t="str">
        <f t="shared" si="83"/>
        <v>OK</v>
      </c>
      <c r="BC1148">
        <f t="shared" si="84"/>
        <v>2</v>
      </c>
    </row>
    <row r="1149" spans="2:55" hidden="1">
      <c r="B1149" t="s">
        <v>30</v>
      </c>
      <c r="C1149" t="s">
        <v>1041</v>
      </c>
      <c r="D1149" t="s">
        <v>1103</v>
      </c>
      <c r="E1149" t="s">
        <v>8</v>
      </c>
      <c r="F1149" t="s">
        <v>160</v>
      </c>
      <c r="G1149">
        <v>4881</v>
      </c>
      <c r="H1149">
        <v>20</v>
      </c>
      <c r="I1149" s="45">
        <v>20000000</v>
      </c>
      <c r="J1149" s="45">
        <v>1000000</v>
      </c>
      <c r="K1149">
        <v>20</v>
      </c>
      <c r="M1149" t="s">
        <v>128</v>
      </c>
      <c r="N1149" t="s">
        <v>157</v>
      </c>
      <c r="O1149" t="s">
        <v>130</v>
      </c>
      <c r="P1149" t="s">
        <v>1131</v>
      </c>
      <c r="Q1149" t="s">
        <v>66</v>
      </c>
      <c r="R1149" t="s">
        <v>132</v>
      </c>
      <c r="S1149">
        <v>1</v>
      </c>
      <c r="T1149">
        <v>488101</v>
      </c>
      <c r="V1149" s="17">
        <v>1</v>
      </c>
      <c r="W1149" t="s">
        <v>1136</v>
      </c>
      <c r="Y1149" s="14">
        <v>44630</v>
      </c>
      <c r="Z1149" s="16">
        <v>25</v>
      </c>
      <c r="AA1149" s="14">
        <v>44655</v>
      </c>
      <c r="AB1149" s="14">
        <v>44616</v>
      </c>
      <c r="AC1149">
        <v>20</v>
      </c>
      <c r="AD1149" s="14">
        <v>44636</v>
      </c>
      <c r="AE1149" s="14">
        <v>44637</v>
      </c>
      <c r="AF1149">
        <v>20</v>
      </c>
      <c r="AG1149" s="14">
        <v>44657</v>
      </c>
      <c r="AH1149" s="14">
        <v>44672</v>
      </c>
      <c r="AI1149">
        <v>13</v>
      </c>
      <c r="AJ1149" s="14">
        <v>44685</v>
      </c>
      <c r="AK1149" s="16">
        <v>8</v>
      </c>
      <c r="AL1149" s="14">
        <v>44930</v>
      </c>
      <c r="AM1149" s="14">
        <v>44990</v>
      </c>
      <c r="AR1149" s="45">
        <v>2000000</v>
      </c>
      <c r="AV1149" s="45">
        <v>18000000</v>
      </c>
      <c r="AZ1149" s="15">
        <f t="shared" si="81"/>
        <v>20000000</v>
      </c>
      <c r="BA1149" s="15">
        <f t="shared" si="82"/>
        <v>20000000</v>
      </c>
      <c r="BB1149" t="str">
        <f t="shared" si="83"/>
        <v>OK</v>
      </c>
      <c r="BC1149">
        <f t="shared" si="84"/>
        <v>2</v>
      </c>
    </row>
    <row r="1150" spans="2:55" hidden="1">
      <c r="B1150" t="s">
        <v>30</v>
      </c>
      <c r="C1150" t="s">
        <v>1032</v>
      </c>
      <c r="D1150" t="s">
        <v>1110</v>
      </c>
      <c r="E1150" t="s">
        <v>8</v>
      </c>
      <c r="F1150" t="s">
        <v>160</v>
      </c>
      <c r="G1150">
        <v>4881</v>
      </c>
      <c r="H1150">
        <v>15</v>
      </c>
      <c r="I1150" s="45">
        <v>15000000</v>
      </c>
      <c r="J1150" s="45">
        <v>1000000</v>
      </c>
      <c r="K1150">
        <v>15</v>
      </c>
      <c r="M1150" t="s">
        <v>128</v>
      </c>
      <c r="N1150" t="s">
        <v>157</v>
      </c>
      <c r="O1150" t="s">
        <v>130</v>
      </c>
      <c r="P1150" t="s">
        <v>1131</v>
      </c>
      <c r="Q1150" t="s">
        <v>66</v>
      </c>
      <c r="R1150" t="s">
        <v>132</v>
      </c>
      <c r="S1150">
        <v>1</v>
      </c>
      <c r="T1150">
        <v>488101</v>
      </c>
      <c r="V1150" s="17">
        <v>3</v>
      </c>
      <c r="W1150" t="s">
        <v>1137</v>
      </c>
      <c r="Y1150" s="14">
        <v>44630</v>
      </c>
      <c r="Z1150" s="16">
        <v>25</v>
      </c>
      <c r="AA1150" s="14">
        <v>44655</v>
      </c>
      <c r="AB1150" s="14">
        <v>44616</v>
      </c>
      <c r="AC1150">
        <v>20</v>
      </c>
      <c r="AD1150" s="14">
        <v>44636</v>
      </c>
      <c r="AE1150" s="14">
        <v>44637</v>
      </c>
      <c r="AF1150">
        <v>20</v>
      </c>
      <c r="AG1150" s="14">
        <v>44657</v>
      </c>
      <c r="AH1150" s="14">
        <v>44672</v>
      </c>
      <c r="AI1150">
        <v>13</v>
      </c>
      <c r="AJ1150" s="14">
        <v>44685</v>
      </c>
      <c r="AK1150" s="16">
        <v>8</v>
      </c>
      <c r="AL1150" s="14">
        <v>44930</v>
      </c>
      <c r="AM1150" s="14">
        <v>44990</v>
      </c>
      <c r="AR1150" s="45">
        <v>1500000</v>
      </c>
      <c r="AV1150" s="45">
        <v>13500000</v>
      </c>
      <c r="AZ1150" s="15">
        <f t="shared" si="81"/>
        <v>15000000</v>
      </c>
      <c r="BA1150" s="15">
        <f t="shared" si="82"/>
        <v>15000000</v>
      </c>
      <c r="BB1150" t="str">
        <f t="shared" si="83"/>
        <v>OK</v>
      </c>
      <c r="BC1150">
        <f t="shared" si="84"/>
        <v>2</v>
      </c>
    </row>
    <row r="1151" spans="2:55" hidden="1">
      <c r="B1151" t="s">
        <v>30</v>
      </c>
      <c r="C1151" t="s">
        <v>1035</v>
      </c>
      <c r="D1151" t="s">
        <v>1110</v>
      </c>
      <c r="E1151" t="s">
        <v>8</v>
      </c>
      <c r="F1151" t="s">
        <v>160</v>
      </c>
      <c r="G1151">
        <v>4881</v>
      </c>
      <c r="H1151">
        <v>16</v>
      </c>
      <c r="I1151" s="45">
        <v>16000000</v>
      </c>
      <c r="J1151" s="45">
        <v>1000000</v>
      </c>
      <c r="K1151">
        <v>16</v>
      </c>
      <c r="M1151" t="s">
        <v>128</v>
      </c>
      <c r="N1151" t="s">
        <v>157</v>
      </c>
      <c r="O1151" t="s">
        <v>130</v>
      </c>
      <c r="P1151" t="s">
        <v>1131</v>
      </c>
      <c r="Q1151" t="s">
        <v>66</v>
      </c>
      <c r="R1151" t="s">
        <v>132</v>
      </c>
      <c r="S1151">
        <v>1</v>
      </c>
      <c r="T1151">
        <v>488101</v>
      </c>
      <c r="V1151" s="17">
        <v>3</v>
      </c>
      <c r="W1151" t="s">
        <v>1137</v>
      </c>
      <c r="Y1151" s="14">
        <v>44630</v>
      </c>
      <c r="Z1151" s="16">
        <v>25</v>
      </c>
      <c r="AA1151" s="14">
        <v>44655</v>
      </c>
      <c r="AB1151" s="14">
        <v>44616</v>
      </c>
      <c r="AC1151">
        <v>20</v>
      </c>
      <c r="AD1151" s="14">
        <v>44636</v>
      </c>
      <c r="AE1151" s="14">
        <v>44637</v>
      </c>
      <c r="AF1151">
        <v>20</v>
      </c>
      <c r="AG1151" s="14">
        <v>44657</v>
      </c>
      <c r="AH1151" s="14">
        <v>44672</v>
      </c>
      <c r="AI1151">
        <v>13</v>
      </c>
      <c r="AJ1151" s="14">
        <v>44685</v>
      </c>
      <c r="AK1151" s="16">
        <v>8</v>
      </c>
      <c r="AL1151" s="14">
        <v>44930</v>
      </c>
      <c r="AM1151" s="14">
        <v>44990</v>
      </c>
      <c r="AR1151" s="45">
        <v>1600000</v>
      </c>
      <c r="AV1151" s="45">
        <v>14400000</v>
      </c>
      <c r="AZ1151" s="15">
        <f t="shared" si="81"/>
        <v>16000000</v>
      </c>
      <c r="BA1151" s="15">
        <f t="shared" si="82"/>
        <v>16000000</v>
      </c>
      <c r="BB1151" t="str">
        <f t="shared" si="83"/>
        <v>OK</v>
      </c>
      <c r="BC1151">
        <f t="shared" si="84"/>
        <v>2</v>
      </c>
    </row>
    <row r="1152" spans="2:55" hidden="1">
      <c r="B1152" t="s">
        <v>30</v>
      </c>
      <c r="C1152" t="s">
        <v>1036</v>
      </c>
      <c r="D1152" t="s">
        <v>1110</v>
      </c>
      <c r="E1152" t="s">
        <v>8</v>
      </c>
      <c r="F1152" t="s">
        <v>160</v>
      </c>
      <c r="G1152">
        <v>4881</v>
      </c>
      <c r="H1152">
        <v>16</v>
      </c>
      <c r="I1152" s="45">
        <v>16000000</v>
      </c>
      <c r="J1152" s="45">
        <v>1000000</v>
      </c>
      <c r="K1152">
        <v>16</v>
      </c>
      <c r="M1152" t="s">
        <v>128</v>
      </c>
      <c r="N1152" t="s">
        <v>157</v>
      </c>
      <c r="O1152" t="s">
        <v>130</v>
      </c>
      <c r="P1152" t="s">
        <v>1131</v>
      </c>
      <c r="Q1152" t="s">
        <v>66</v>
      </c>
      <c r="R1152" t="s">
        <v>132</v>
      </c>
      <c r="S1152">
        <v>1</v>
      </c>
      <c r="T1152">
        <v>488101</v>
      </c>
      <c r="V1152" s="17">
        <v>3</v>
      </c>
      <c r="W1152" t="s">
        <v>1137</v>
      </c>
      <c r="Y1152" s="14">
        <v>44630</v>
      </c>
      <c r="Z1152" s="16">
        <v>25</v>
      </c>
      <c r="AA1152" s="14">
        <v>44655</v>
      </c>
      <c r="AB1152" s="14">
        <v>44616</v>
      </c>
      <c r="AC1152">
        <v>20</v>
      </c>
      <c r="AD1152" s="14">
        <v>44636</v>
      </c>
      <c r="AE1152" s="14">
        <v>44637</v>
      </c>
      <c r="AF1152">
        <v>20</v>
      </c>
      <c r="AG1152" s="14">
        <v>44657</v>
      </c>
      <c r="AH1152" s="14">
        <v>44672</v>
      </c>
      <c r="AI1152">
        <v>13</v>
      </c>
      <c r="AJ1152" s="14">
        <v>44685</v>
      </c>
      <c r="AK1152" s="16">
        <v>8</v>
      </c>
      <c r="AL1152" s="14">
        <v>44930</v>
      </c>
      <c r="AM1152" s="14">
        <v>44990</v>
      </c>
      <c r="AR1152" s="45">
        <v>1600000</v>
      </c>
      <c r="AV1152" s="45">
        <v>14400000</v>
      </c>
      <c r="AZ1152" s="15">
        <f t="shared" si="81"/>
        <v>16000000</v>
      </c>
      <c r="BA1152" s="15">
        <f t="shared" si="82"/>
        <v>16000000</v>
      </c>
      <c r="BB1152" t="str">
        <f t="shared" si="83"/>
        <v>OK</v>
      </c>
      <c r="BC1152">
        <f t="shared" si="84"/>
        <v>2</v>
      </c>
    </row>
    <row r="1153" spans="2:55">
      <c r="B1153" t="s">
        <v>30</v>
      </c>
      <c r="C1153" t="s">
        <v>1021</v>
      </c>
      <c r="D1153" t="s">
        <v>1112</v>
      </c>
      <c r="E1153" t="s">
        <v>8</v>
      </c>
      <c r="F1153" t="s">
        <v>160</v>
      </c>
      <c r="G1153">
        <v>4881</v>
      </c>
      <c r="H1153">
        <v>25</v>
      </c>
      <c r="I1153" s="45">
        <v>25000000</v>
      </c>
      <c r="J1153" s="45">
        <v>1000000</v>
      </c>
      <c r="K1153">
        <v>25</v>
      </c>
      <c r="M1153" t="s">
        <v>128</v>
      </c>
      <c r="N1153" t="s">
        <v>157</v>
      </c>
      <c r="O1153" t="s">
        <v>130</v>
      </c>
      <c r="P1153" t="s">
        <v>1131</v>
      </c>
      <c r="Q1153" t="s">
        <v>66</v>
      </c>
      <c r="R1153" t="s">
        <v>132</v>
      </c>
      <c r="S1153">
        <v>1</v>
      </c>
      <c r="T1153">
        <v>488101</v>
      </c>
      <c r="V1153" s="17">
        <v>4</v>
      </c>
      <c r="W1153" t="s">
        <v>1138</v>
      </c>
      <c r="Y1153" s="14">
        <v>44630</v>
      </c>
      <c r="Z1153" s="16">
        <v>25</v>
      </c>
      <c r="AA1153" s="14">
        <v>44655</v>
      </c>
      <c r="AB1153" s="14">
        <v>44616</v>
      </c>
      <c r="AC1153">
        <v>20</v>
      </c>
      <c r="AD1153" s="14">
        <v>44636</v>
      </c>
      <c r="AE1153" s="14">
        <v>44637</v>
      </c>
      <c r="AF1153">
        <v>20</v>
      </c>
      <c r="AG1153" s="14">
        <v>44657</v>
      </c>
      <c r="AH1153" s="14">
        <v>44672</v>
      </c>
      <c r="AI1153">
        <v>13</v>
      </c>
      <c r="AJ1153" s="14">
        <v>44685</v>
      </c>
      <c r="AK1153" s="16">
        <v>8</v>
      </c>
      <c r="AL1153" s="14">
        <v>44930</v>
      </c>
      <c r="AM1153" s="14">
        <v>44990</v>
      </c>
      <c r="AR1153" s="45">
        <v>2500000</v>
      </c>
      <c r="AV1153" s="45">
        <v>22500000</v>
      </c>
      <c r="AZ1153" s="15">
        <f t="shared" si="81"/>
        <v>25000000</v>
      </c>
      <c r="BA1153" s="15">
        <f t="shared" si="82"/>
        <v>25000000</v>
      </c>
      <c r="BB1153" t="str">
        <f t="shared" si="83"/>
        <v>OK</v>
      </c>
      <c r="BC1153">
        <f t="shared" si="84"/>
        <v>2</v>
      </c>
    </row>
    <row r="1154" spans="2:55" hidden="1">
      <c r="B1154" t="s">
        <v>30</v>
      </c>
      <c r="C1154" t="s">
        <v>1114</v>
      </c>
      <c r="D1154" t="s">
        <v>1112</v>
      </c>
      <c r="E1154" t="s">
        <v>8</v>
      </c>
      <c r="F1154" t="s">
        <v>160</v>
      </c>
      <c r="G1154">
        <v>4881</v>
      </c>
      <c r="H1154">
        <v>6</v>
      </c>
      <c r="I1154" s="45">
        <v>6000000</v>
      </c>
      <c r="J1154" s="45">
        <v>1000000</v>
      </c>
      <c r="K1154">
        <v>6</v>
      </c>
      <c r="M1154" t="s">
        <v>128</v>
      </c>
      <c r="N1154" t="s">
        <v>157</v>
      </c>
      <c r="O1154" t="s">
        <v>130</v>
      </c>
      <c r="P1154" t="s">
        <v>1131</v>
      </c>
      <c r="Q1154" t="s">
        <v>66</v>
      </c>
      <c r="R1154" t="s">
        <v>132</v>
      </c>
      <c r="S1154">
        <v>1</v>
      </c>
      <c r="T1154">
        <v>488101</v>
      </c>
      <c r="V1154" s="17">
        <v>4</v>
      </c>
      <c r="W1154" t="s">
        <v>1138</v>
      </c>
      <c r="Y1154" s="14">
        <v>44630</v>
      </c>
      <c r="Z1154" s="16">
        <v>25</v>
      </c>
      <c r="AA1154" s="14">
        <v>44655</v>
      </c>
      <c r="AB1154" s="14">
        <v>44616</v>
      </c>
      <c r="AC1154">
        <v>20</v>
      </c>
      <c r="AD1154" s="14">
        <v>44636</v>
      </c>
      <c r="AE1154" s="14">
        <v>44637</v>
      </c>
      <c r="AF1154">
        <v>20</v>
      </c>
      <c r="AG1154" s="14">
        <v>44657</v>
      </c>
      <c r="AH1154" s="14">
        <v>44672</v>
      </c>
      <c r="AI1154">
        <v>13</v>
      </c>
      <c r="AJ1154" s="14">
        <v>44685</v>
      </c>
      <c r="AK1154" s="16">
        <v>8</v>
      </c>
      <c r="AL1154" s="14">
        <v>44930</v>
      </c>
      <c r="AM1154" s="14">
        <v>44990</v>
      </c>
      <c r="AR1154" s="45">
        <v>600000</v>
      </c>
      <c r="AV1154" s="45">
        <v>5400000</v>
      </c>
      <c r="AZ1154" s="15">
        <f t="shared" ref="AZ1154:AZ1217" si="85">IF((SUM(AN1154:AY1154)=0),"---",(SUM(AN1154:AY1154)))</f>
        <v>6000000</v>
      </c>
      <c r="BA1154" s="15">
        <f t="shared" ref="BA1154:BA1217" si="86">I1154</f>
        <v>6000000</v>
      </c>
      <c r="BB1154" t="str">
        <f t="shared" ref="BB1154:BB1217" si="87">IF(OR(BA1154="---",AZ1154="---"),"---",IF(BA1154-AZ1154=0,"OK","REVISAR"))</f>
        <v>OK</v>
      </c>
      <c r="BC1154">
        <f t="shared" ref="BC1154:BC1217" si="88">COUNT(AN1154:AY1154)</f>
        <v>2</v>
      </c>
    </row>
    <row r="1155" spans="2:55" hidden="1">
      <c r="B1155" t="s">
        <v>30</v>
      </c>
      <c r="C1155" t="s">
        <v>1016</v>
      </c>
      <c r="D1155" t="s">
        <v>1112</v>
      </c>
      <c r="E1155" t="s">
        <v>8</v>
      </c>
      <c r="F1155" t="s">
        <v>160</v>
      </c>
      <c r="G1155">
        <v>4881</v>
      </c>
      <c r="H1155">
        <v>47</v>
      </c>
      <c r="I1155" s="45">
        <v>47000000</v>
      </c>
      <c r="J1155" s="45">
        <v>1000000</v>
      </c>
      <c r="K1155">
        <v>47</v>
      </c>
      <c r="M1155" t="s">
        <v>128</v>
      </c>
      <c r="N1155" t="s">
        <v>157</v>
      </c>
      <c r="O1155" t="s">
        <v>130</v>
      </c>
      <c r="P1155" t="s">
        <v>1131</v>
      </c>
      <c r="Q1155" t="s">
        <v>66</v>
      </c>
      <c r="R1155" t="s">
        <v>132</v>
      </c>
      <c r="S1155">
        <v>1</v>
      </c>
      <c r="T1155">
        <v>488101</v>
      </c>
      <c r="V1155" s="17">
        <v>4</v>
      </c>
      <c r="W1155" t="s">
        <v>1138</v>
      </c>
      <c r="Y1155" s="14">
        <v>44630</v>
      </c>
      <c r="Z1155" s="16">
        <v>25</v>
      </c>
      <c r="AA1155" s="14">
        <v>44655</v>
      </c>
      <c r="AB1155" s="14">
        <v>44616</v>
      </c>
      <c r="AC1155">
        <v>20</v>
      </c>
      <c r="AD1155" s="14">
        <v>44636</v>
      </c>
      <c r="AE1155" s="14">
        <v>44637</v>
      </c>
      <c r="AF1155">
        <v>20</v>
      </c>
      <c r="AG1155" s="14">
        <v>44657</v>
      </c>
      <c r="AH1155" s="14">
        <v>44672</v>
      </c>
      <c r="AI1155">
        <v>13</v>
      </c>
      <c r="AJ1155" s="14">
        <v>44685</v>
      </c>
      <c r="AK1155" s="16">
        <v>8</v>
      </c>
      <c r="AL1155" s="14">
        <v>44930</v>
      </c>
      <c r="AM1155" s="14">
        <v>44990</v>
      </c>
      <c r="AR1155" s="45">
        <v>4700000</v>
      </c>
      <c r="AV1155" s="45">
        <v>42300000</v>
      </c>
      <c r="AZ1155" s="15">
        <f t="shared" si="85"/>
        <v>47000000</v>
      </c>
      <c r="BA1155" s="15">
        <f t="shared" si="86"/>
        <v>47000000</v>
      </c>
      <c r="BB1155" t="str">
        <f t="shared" si="87"/>
        <v>OK</v>
      </c>
      <c r="BC1155">
        <f t="shared" si="88"/>
        <v>2</v>
      </c>
    </row>
    <row r="1156" spans="2:55" hidden="1">
      <c r="B1156" t="s">
        <v>30</v>
      </c>
      <c r="C1156" t="s">
        <v>1115</v>
      </c>
      <c r="D1156" t="s">
        <v>1112</v>
      </c>
      <c r="E1156" t="s">
        <v>8</v>
      </c>
      <c r="F1156" t="s">
        <v>160</v>
      </c>
      <c r="G1156">
        <v>4881</v>
      </c>
      <c r="H1156">
        <v>12</v>
      </c>
      <c r="I1156" s="45">
        <v>12000000</v>
      </c>
      <c r="J1156" s="45">
        <v>1000000</v>
      </c>
      <c r="K1156">
        <v>12</v>
      </c>
      <c r="M1156" t="s">
        <v>128</v>
      </c>
      <c r="N1156" t="s">
        <v>157</v>
      </c>
      <c r="O1156" t="s">
        <v>130</v>
      </c>
      <c r="P1156" t="s">
        <v>1131</v>
      </c>
      <c r="Q1156" t="s">
        <v>66</v>
      </c>
      <c r="R1156" t="s">
        <v>132</v>
      </c>
      <c r="S1156">
        <v>1</v>
      </c>
      <c r="T1156">
        <v>488101</v>
      </c>
      <c r="V1156" s="17">
        <v>4</v>
      </c>
      <c r="W1156" t="s">
        <v>1138</v>
      </c>
      <c r="Y1156" s="14">
        <v>44630</v>
      </c>
      <c r="Z1156" s="16">
        <v>25</v>
      </c>
      <c r="AA1156" s="14">
        <v>44655</v>
      </c>
      <c r="AB1156" s="14">
        <v>44616</v>
      </c>
      <c r="AC1156">
        <v>20</v>
      </c>
      <c r="AD1156" s="14">
        <v>44636</v>
      </c>
      <c r="AE1156" s="14">
        <v>44637</v>
      </c>
      <c r="AF1156">
        <v>20</v>
      </c>
      <c r="AG1156" s="14">
        <v>44657</v>
      </c>
      <c r="AH1156" s="14">
        <v>44672</v>
      </c>
      <c r="AI1156">
        <v>13</v>
      </c>
      <c r="AJ1156" s="14">
        <v>44685</v>
      </c>
      <c r="AK1156" s="16">
        <v>8</v>
      </c>
      <c r="AL1156" s="14">
        <v>44930</v>
      </c>
      <c r="AM1156" s="14">
        <v>44990</v>
      </c>
      <c r="AR1156" s="45">
        <v>1200000</v>
      </c>
      <c r="AV1156" s="45">
        <v>10800000</v>
      </c>
      <c r="AZ1156" s="15">
        <f t="shared" si="85"/>
        <v>12000000</v>
      </c>
      <c r="BA1156" s="15">
        <f t="shared" si="86"/>
        <v>12000000</v>
      </c>
      <c r="BB1156" t="str">
        <f t="shared" si="87"/>
        <v>OK</v>
      </c>
      <c r="BC1156">
        <f t="shared" si="88"/>
        <v>2</v>
      </c>
    </row>
    <row r="1157" spans="2:55" hidden="1">
      <c r="B1157" t="s">
        <v>30</v>
      </c>
      <c r="C1157" t="s">
        <v>1056</v>
      </c>
      <c r="D1157" t="s">
        <v>1057</v>
      </c>
      <c r="E1157" t="s">
        <v>8</v>
      </c>
      <c r="F1157" t="s">
        <v>160</v>
      </c>
      <c r="G1157">
        <v>4881</v>
      </c>
      <c r="H1157">
        <v>15</v>
      </c>
      <c r="I1157" s="45">
        <v>15000000</v>
      </c>
      <c r="J1157" s="45">
        <v>1000000</v>
      </c>
      <c r="K1157">
        <v>15</v>
      </c>
      <c r="M1157" t="s">
        <v>128</v>
      </c>
      <c r="N1157" t="s">
        <v>157</v>
      </c>
      <c r="O1157" t="s">
        <v>130</v>
      </c>
      <c r="P1157" t="s">
        <v>1131</v>
      </c>
      <c r="Q1157" t="s">
        <v>66</v>
      </c>
      <c r="R1157" t="s">
        <v>132</v>
      </c>
      <c r="S1157">
        <v>1</v>
      </c>
      <c r="T1157">
        <v>488101</v>
      </c>
      <c r="V1157" s="17">
        <v>5</v>
      </c>
      <c r="W1157" t="s">
        <v>1139</v>
      </c>
      <c r="Y1157" s="14">
        <v>44630</v>
      </c>
      <c r="Z1157" s="16">
        <v>25</v>
      </c>
      <c r="AA1157" s="14">
        <v>44655</v>
      </c>
      <c r="AB1157" s="14">
        <v>44616</v>
      </c>
      <c r="AC1157">
        <v>20</v>
      </c>
      <c r="AD1157" s="14">
        <v>44636</v>
      </c>
      <c r="AE1157" s="14">
        <v>44637</v>
      </c>
      <c r="AF1157">
        <v>20</v>
      </c>
      <c r="AG1157" s="14">
        <v>44657</v>
      </c>
      <c r="AH1157" s="14">
        <v>44672</v>
      </c>
      <c r="AI1157">
        <v>13</v>
      </c>
      <c r="AJ1157" s="14">
        <v>44685</v>
      </c>
      <c r="AK1157" s="16">
        <v>8</v>
      </c>
      <c r="AL1157" s="14">
        <v>44930</v>
      </c>
      <c r="AM1157" s="14">
        <v>44990</v>
      </c>
      <c r="AR1157" s="45">
        <v>1500000</v>
      </c>
      <c r="AV1157" s="45">
        <v>13500000</v>
      </c>
      <c r="AZ1157" s="15">
        <f t="shared" si="85"/>
        <v>15000000</v>
      </c>
      <c r="BA1157" s="15">
        <f t="shared" si="86"/>
        <v>15000000</v>
      </c>
      <c r="BB1157" t="str">
        <f t="shared" si="87"/>
        <v>OK</v>
      </c>
      <c r="BC1157">
        <f t="shared" si="88"/>
        <v>2</v>
      </c>
    </row>
    <row r="1158" spans="2:55" hidden="1">
      <c r="B1158" t="s">
        <v>30</v>
      </c>
      <c r="C1158" t="s">
        <v>1117</v>
      </c>
      <c r="D1158" t="s">
        <v>1057</v>
      </c>
      <c r="E1158" t="s">
        <v>8</v>
      </c>
      <c r="F1158" t="s">
        <v>160</v>
      </c>
      <c r="G1158">
        <v>4881</v>
      </c>
      <c r="H1158">
        <v>9</v>
      </c>
      <c r="I1158" s="45">
        <v>9000000</v>
      </c>
      <c r="J1158" s="45">
        <v>1000000</v>
      </c>
      <c r="K1158">
        <v>9</v>
      </c>
      <c r="M1158" t="s">
        <v>128</v>
      </c>
      <c r="N1158" t="s">
        <v>157</v>
      </c>
      <c r="O1158" t="s">
        <v>130</v>
      </c>
      <c r="P1158" t="s">
        <v>1131</v>
      </c>
      <c r="Q1158" t="s">
        <v>66</v>
      </c>
      <c r="R1158" t="s">
        <v>132</v>
      </c>
      <c r="S1158">
        <v>1</v>
      </c>
      <c r="T1158">
        <v>488101</v>
      </c>
      <c r="V1158" s="17">
        <v>5</v>
      </c>
      <c r="W1158" t="s">
        <v>1139</v>
      </c>
      <c r="Y1158" s="14">
        <v>44630</v>
      </c>
      <c r="Z1158" s="16">
        <v>25</v>
      </c>
      <c r="AA1158" s="14">
        <v>44655</v>
      </c>
      <c r="AB1158" s="14">
        <v>44616</v>
      </c>
      <c r="AC1158">
        <v>20</v>
      </c>
      <c r="AD1158" s="14">
        <v>44636</v>
      </c>
      <c r="AE1158" s="14">
        <v>44637</v>
      </c>
      <c r="AF1158">
        <v>20</v>
      </c>
      <c r="AG1158" s="14">
        <v>44657</v>
      </c>
      <c r="AH1158" s="14">
        <v>44672</v>
      </c>
      <c r="AI1158">
        <v>13</v>
      </c>
      <c r="AJ1158" s="14">
        <v>44685</v>
      </c>
      <c r="AK1158" s="16">
        <v>8</v>
      </c>
      <c r="AL1158" s="14">
        <v>44930</v>
      </c>
      <c r="AM1158" s="14">
        <v>44990</v>
      </c>
      <c r="AR1158" s="45">
        <v>900000</v>
      </c>
      <c r="AV1158" s="45">
        <v>8100000</v>
      </c>
      <c r="AZ1158" s="15">
        <f t="shared" si="85"/>
        <v>9000000</v>
      </c>
      <c r="BA1158" s="15">
        <f t="shared" si="86"/>
        <v>9000000</v>
      </c>
      <c r="BB1158" t="str">
        <f t="shared" si="87"/>
        <v>OK</v>
      </c>
      <c r="BC1158">
        <f t="shared" si="88"/>
        <v>2</v>
      </c>
    </row>
    <row r="1159" spans="2:55" hidden="1">
      <c r="B1159" t="s">
        <v>30</v>
      </c>
      <c r="C1159" t="s">
        <v>1118</v>
      </c>
      <c r="D1159" t="s">
        <v>1057</v>
      </c>
      <c r="E1159" t="s">
        <v>8</v>
      </c>
      <c r="F1159" t="s">
        <v>160</v>
      </c>
      <c r="G1159">
        <v>4881</v>
      </c>
      <c r="H1159">
        <v>14</v>
      </c>
      <c r="I1159" s="45">
        <v>14000000</v>
      </c>
      <c r="J1159" s="45">
        <v>1000000</v>
      </c>
      <c r="K1159">
        <v>14</v>
      </c>
      <c r="M1159" t="s">
        <v>128</v>
      </c>
      <c r="N1159" t="s">
        <v>157</v>
      </c>
      <c r="O1159" t="s">
        <v>130</v>
      </c>
      <c r="P1159" t="s">
        <v>1131</v>
      </c>
      <c r="Q1159" t="s">
        <v>66</v>
      </c>
      <c r="R1159" t="s">
        <v>132</v>
      </c>
      <c r="S1159">
        <v>1</v>
      </c>
      <c r="T1159">
        <v>488101</v>
      </c>
      <c r="V1159" s="17">
        <v>5</v>
      </c>
      <c r="W1159" t="s">
        <v>1139</v>
      </c>
      <c r="Y1159" s="14">
        <v>44630</v>
      </c>
      <c r="Z1159" s="16">
        <v>25</v>
      </c>
      <c r="AA1159" s="14">
        <v>44655</v>
      </c>
      <c r="AB1159" s="14">
        <v>44616</v>
      </c>
      <c r="AC1159">
        <v>20</v>
      </c>
      <c r="AD1159" s="14">
        <v>44636</v>
      </c>
      <c r="AE1159" s="14">
        <v>44637</v>
      </c>
      <c r="AF1159">
        <v>20</v>
      </c>
      <c r="AG1159" s="14">
        <v>44657</v>
      </c>
      <c r="AH1159" s="14">
        <v>44672</v>
      </c>
      <c r="AI1159">
        <v>13</v>
      </c>
      <c r="AJ1159" s="14">
        <v>44685</v>
      </c>
      <c r="AK1159" s="16">
        <v>8</v>
      </c>
      <c r="AL1159" s="14">
        <v>44930</v>
      </c>
      <c r="AM1159" s="14">
        <v>44990</v>
      </c>
      <c r="AR1159" s="45">
        <v>1400000</v>
      </c>
      <c r="AV1159" s="45">
        <v>12600000</v>
      </c>
      <c r="AZ1159" s="15">
        <f t="shared" si="85"/>
        <v>14000000</v>
      </c>
      <c r="BA1159" s="15">
        <f t="shared" si="86"/>
        <v>14000000</v>
      </c>
      <c r="BB1159" t="str">
        <f t="shared" si="87"/>
        <v>OK</v>
      </c>
      <c r="BC1159">
        <f t="shared" si="88"/>
        <v>2</v>
      </c>
    </row>
    <row r="1160" spans="2:55" hidden="1">
      <c r="B1160" t="s">
        <v>30</v>
      </c>
      <c r="C1160" t="s">
        <v>1097</v>
      </c>
      <c r="D1160" t="s">
        <v>1057</v>
      </c>
      <c r="E1160" t="s">
        <v>8</v>
      </c>
      <c r="F1160" t="s">
        <v>160</v>
      </c>
      <c r="G1160">
        <v>4881</v>
      </c>
      <c r="H1160">
        <v>27</v>
      </c>
      <c r="I1160" s="45">
        <v>27000000</v>
      </c>
      <c r="J1160" s="45">
        <v>1000000</v>
      </c>
      <c r="K1160">
        <v>27</v>
      </c>
      <c r="M1160" t="s">
        <v>128</v>
      </c>
      <c r="N1160" t="s">
        <v>157</v>
      </c>
      <c r="O1160" t="s">
        <v>130</v>
      </c>
      <c r="P1160" t="s">
        <v>1131</v>
      </c>
      <c r="Q1160" t="s">
        <v>66</v>
      </c>
      <c r="R1160" t="s">
        <v>132</v>
      </c>
      <c r="S1160">
        <v>1</v>
      </c>
      <c r="T1160">
        <v>488101</v>
      </c>
      <c r="V1160" s="17">
        <v>5</v>
      </c>
      <c r="W1160" t="s">
        <v>1139</v>
      </c>
      <c r="Y1160" s="14">
        <v>44630</v>
      </c>
      <c r="Z1160" s="16">
        <v>25</v>
      </c>
      <c r="AA1160" s="14">
        <v>44655</v>
      </c>
      <c r="AB1160" s="14">
        <v>44616</v>
      </c>
      <c r="AC1160">
        <v>20</v>
      </c>
      <c r="AD1160" s="14">
        <v>44636</v>
      </c>
      <c r="AE1160" s="14">
        <v>44637</v>
      </c>
      <c r="AF1160">
        <v>20</v>
      </c>
      <c r="AG1160" s="14">
        <v>44657</v>
      </c>
      <c r="AH1160" s="14">
        <v>44672</v>
      </c>
      <c r="AI1160">
        <v>13</v>
      </c>
      <c r="AJ1160" s="14">
        <v>44685</v>
      </c>
      <c r="AK1160" s="16">
        <v>8</v>
      </c>
      <c r="AL1160" s="14">
        <v>44930</v>
      </c>
      <c r="AM1160" s="14">
        <v>44990</v>
      </c>
      <c r="AR1160" s="45">
        <v>2700000</v>
      </c>
      <c r="AV1160" s="45">
        <v>24300000</v>
      </c>
      <c r="AZ1160" s="15">
        <f t="shared" si="85"/>
        <v>27000000</v>
      </c>
      <c r="BA1160" s="15">
        <f t="shared" si="86"/>
        <v>27000000</v>
      </c>
      <c r="BB1160" t="str">
        <f t="shared" si="87"/>
        <v>OK</v>
      </c>
      <c r="BC1160">
        <f t="shared" si="88"/>
        <v>2</v>
      </c>
    </row>
    <row r="1161" spans="2:55" hidden="1">
      <c r="B1161" t="s">
        <v>30</v>
      </c>
      <c r="C1161" t="s">
        <v>1119</v>
      </c>
      <c r="D1161" t="s">
        <v>1052</v>
      </c>
      <c r="E1161" t="s">
        <v>8</v>
      </c>
      <c r="F1161" t="s">
        <v>160</v>
      </c>
      <c r="G1161">
        <v>4881</v>
      </c>
      <c r="H1161">
        <v>11</v>
      </c>
      <c r="I1161" s="45">
        <v>11000000</v>
      </c>
      <c r="J1161" s="45">
        <v>1000000</v>
      </c>
      <c r="K1161">
        <v>11</v>
      </c>
      <c r="M1161" t="s">
        <v>128</v>
      </c>
      <c r="N1161" t="s">
        <v>157</v>
      </c>
      <c r="O1161" t="s">
        <v>130</v>
      </c>
      <c r="P1161" t="s">
        <v>1131</v>
      </c>
      <c r="Q1161" t="s">
        <v>66</v>
      </c>
      <c r="R1161" t="s">
        <v>132</v>
      </c>
      <c r="S1161">
        <v>1</v>
      </c>
      <c r="T1161">
        <v>488101</v>
      </c>
      <c r="V1161" s="17">
        <v>6</v>
      </c>
      <c r="W1161" t="s">
        <v>1140</v>
      </c>
      <c r="Y1161" s="14">
        <v>44630</v>
      </c>
      <c r="Z1161" s="16">
        <v>25</v>
      </c>
      <c r="AA1161" s="14">
        <v>44655</v>
      </c>
      <c r="AB1161" s="14">
        <v>44616</v>
      </c>
      <c r="AC1161">
        <v>20</v>
      </c>
      <c r="AD1161" s="14">
        <v>44636</v>
      </c>
      <c r="AE1161" s="14">
        <v>44637</v>
      </c>
      <c r="AF1161">
        <v>20</v>
      </c>
      <c r="AG1161" s="14">
        <v>44657</v>
      </c>
      <c r="AH1161" s="14">
        <v>44672</v>
      </c>
      <c r="AI1161">
        <v>13</v>
      </c>
      <c r="AJ1161" s="14">
        <v>44685</v>
      </c>
      <c r="AK1161" s="16">
        <v>8</v>
      </c>
      <c r="AL1161" s="14">
        <v>44930</v>
      </c>
      <c r="AM1161" s="14">
        <v>44990</v>
      </c>
      <c r="AR1161" s="45">
        <v>1100000</v>
      </c>
      <c r="AV1161" s="45">
        <v>9900000</v>
      </c>
      <c r="AZ1161" s="15">
        <f t="shared" si="85"/>
        <v>11000000</v>
      </c>
      <c r="BA1161" s="15">
        <f t="shared" si="86"/>
        <v>11000000</v>
      </c>
      <c r="BB1161" t="str">
        <f t="shared" si="87"/>
        <v>OK</v>
      </c>
      <c r="BC1161">
        <f t="shared" si="88"/>
        <v>2</v>
      </c>
    </row>
    <row r="1162" spans="2:55" hidden="1">
      <c r="B1162" t="s">
        <v>30</v>
      </c>
      <c r="C1162" t="s">
        <v>1054</v>
      </c>
      <c r="D1162" t="s">
        <v>1052</v>
      </c>
      <c r="E1162" t="s">
        <v>8</v>
      </c>
      <c r="F1162" t="s">
        <v>160</v>
      </c>
      <c r="G1162">
        <v>4881</v>
      </c>
      <c r="H1162">
        <v>14</v>
      </c>
      <c r="I1162" s="45">
        <v>14000000</v>
      </c>
      <c r="J1162" s="45">
        <v>1000000</v>
      </c>
      <c r="K1162">
        <v>14</v>
      </c>
      <c r="M1162" t="s">
        <v>128</v>
      </c>
      <c r="N1162" t="s">
        <v>157</v>
      </c>
      <c r="O1162" t="s">
        <v>130</v>
      </c>
      <c r="P1162" t="s">
        <v>1131</v>
      </c>
      <c r="Q1162" t="s">
        <v>66</v>
      </c>
      <c r="R1162" t="s">
        <v>132</v>
      </c>
      <c r="S1162">
        <v>1</v>
      </c>
      <c r="T1162">
        <v>488101</v>
      </c>
      <c r="V1162" s="17">
        <v>6</v>
      </c>
      <c r="W1162" t="s">
        <v>1140</v>
      </c>
      <c r="Y1162" s="14">
        <v>44630</v>
      </c>
      <c r="Z1162" s="16">
        <v>25</v>
      </c>
      <c r="AA1162" s="14">
        <v>44655</v>
      </c>
      <c r="AB1162" s="14">
        <v>44616</v>
      </c>
      <c r="AC1162">
        <v>20</v>
      </c>
      <c r="AD1162" s="14">
        <v>44636</v>
      </c>
      <c r="AE1162" s="14">
        <v>44637</v>
      </c>
      <c r="AF1162">
        <v>20</v>
      </c>
      <c r="AG1162" s="14">
        <v>44657</v>
      </c>
      <c r="AH1162" s="14">
        <v>44672</v>
      </c>
      <c r="AI1162">
        <v>13</v>
      </c>
      <c r="AJ1162" s="14">
        <v>44685</v>
      </c>
      <c r="AK1162" s="16">
        <v>8</v>
      </c>
      <c r="AL1162" s="14">
        <v>44930</v>
      </c>
      <c r="AM1162" s="14">
        <v>44990</v>
      </c>
      <c r="AR1162" s="45">
        <v>1400000</v>
      </c>
      <c r="AV1162" s="45">
        <v>12600000</v>
      </c>
      <c r="AZ1162" s="15">
        <f t="shared" si="85"/>
        <v>14000000</v>
      </c>
      <c r="BA1162" s="15">
        <f t="shared" si="86"/>
        <v>14000000</v>
      </c>
      <c r="BB1162" t="str">
        <f t="shared" si="87"/>
        <v>OK</v>
      </c>
      <c r="BC1162">
        <f t="shared" si="88"/>
        <v>2</v>
      </c>
    </row>
    <row r="1163" spans="2:55" hidden="1">
      <c r="B1163" t="s">
        <v>30</v>
      </c>
      <c r="C1163" t="s">
        <v>1055</v>
      </c>
      <c r="D1163" t="s">
        <v>1052</v>
      </c>
      <c r="E1163" t="s">
        <v>8</v>
      </c>
      <c r="F1163" t="s">
        <v>160</v>
      </c>
      <c r="G1163">
        <v>4881</v>
      </c>
      <c r="H1163">
        <v>12</v>
      </c>
      <c r="I1163" s="45">
        <v>12000000</v>
      </c>
      <c r="J1163" s="45">
        <v>1000000</v>
      </c>
      <c r="K1163">
        <v>12</v>
      </c>
      <c r="M1163" t="s">
        <v>128</v>
      </c>
      <c r="N1163" t="s">
        <v>157</v>
      </c>
      <c r="O1163" t="s">
        <v>130</v>
      </c>
      <c r="P1163" t="s">
        <v>1131</v>
      </c>
      <c r="Q1163" t="s">
        <v>66</v>
      </c>
      <c r="R1163" t="s">
        <v>132</v>
      </c>
      <c r="S1163">
        <v>1</v>
      </c>
      <c r="T1163">
        <v>488101</v>
      </c>
      <c r="V1163" s="17">
        <v>6</v>
      </c>
      <c r="W1163" t="s">
        <v>1140</v>
      </c>
      <c r="Y1163" s="14">
        <v>44630</v>
      </c>
      <c r="Z1163" s="16">
        <v>25</v>
      </c>
      <c r="AA1163" s="14">
        <v>44655</v>
      </c>
      <c r="AB1163" s="14">
        <v>44616</v>
      </c>
      <c r="AC1163">
        <v>20</v>
      </c>
      <c r="AD1163" s="14">
        <v>44636</v>
      </c>
      <c r="AE1163" s="14">
        <v>44637</v>
      </c>
      <c r="AF1163">
        <v>20</v>
      </c>
      <c r="AG1163" s="14">
        <v>44657</v>
      </c>
      <c r="AH1163" s="14">
        <v>44672</v>
      </c>
      <c r="AI1163">
        <v>13</v>
      </c>
      <c r="AJ1163" s="14">
        <v>44685</v>
      </c>
      <c r="AK1163" s="16">
        <v>8</v>
      </c>
      <c r="AL1163" s="14">
        <v>44930</v>
      </c>
      <c r="AM1163" s="14">
        <v>44990</v>
      </c>
      <c r="AR1163" s="45">
        <v>1200000</v>
      </c>
      <c r="AV1163" s="45">
        <v>10800000</v>
      </c>
      <c r="AZ1163" s="15">
        <f t="shared" si="85"/>
        <v>12000000</v>
      </c>
      <c r="BA1163" s="15">
        <f t="shared" si="86"/>
        <v>12000000</v>
      </c>
      <c r="BB1163" t="str">
        <f t="shared" si="87"/>
        <v>OK</v>
      </c>
      <c r="BC1163">
        <f t="shared" si="88"/>
        <v>2</v>
      </c>
    </row>
    <row r="1164" spans="2:55" hidden="1">
      <c r="B1164" t="s">
        <v>30</v>
      </c>
      <c r="C1164" t="s">
        <v>1052</v>
      </c>
      <c r="D1164" t="s">
        <v>1052</v>
      </c>
      <c r="E1164" t="s">
        <v>8</v>
      </c>
      <c r="F1164" t="s">
        <v>160</v>
      </c>
      <c r="G1164">
        <v>4881</v>
      </c>
      <c r="H1164">
        <v>19</v>
      </c>
      <c r="I1164" s="45">
        <v>19000000</v>
      </c>
      <c r="J1164" s="45">
        <v>1000000</v>
      </c>
      <c r="K1164">
        <v>19</v>
      </c>
      <c r="M1164" t="s">
        <v>128</v>
      </c>
      <c r="N1164" t="s">
        <v>157</v>
      </c>
      <c r="O1164" t="s">
        <v>130</v>
      </c>
      <c r="P1164" t="s">
        <v>1131</v>
      </c>
      <c r="Q1164" t="s">
        <v>66</v>
      </c>
      <c r="R1164" t="s">
        <v>132</v>
      </c>
      <c r="S1164">
        <v>1</v>
      </c>
      <c r="T1164">
        <v>488101</v>
      </c>
      <c r="V1164" s="17">
        <v>6</v>
      </c>
      <c r="W1164" t="s">
        <v>1140</v>
      </c>
      <c r="Y1164" s="14">
        <v>44630</v>
      </c>
      <c r="Z1164" s="16">
        <v>25</v>
      </c>
      <c r="AA1164" s="14">
        <v>44655</v>
      </c>
      <c r="AB1164" s="14">
        <v>44616</v>
      </c>
      <c r="AC1164">
        <v>20</v>
      </c>
      <c r="AD1164" s="14">
        <v>44636</v>
      </c>
      <c r="AE1164" s="14">
        <v>44637</v>
      </c>
      <c r="AF1164">
        <v>20</v>
      </c>
      <c r="AG1164" s="14">
        <v>44657</v>
      </c>
      <c r="AH1164" s="14">
        <v>44672</v>
      </c>
      <c r="AI1164">
        <v>13</v>
      </c>
      <c r="AJ1164" s="14">
        <v>44685</v>
      </c>
      <c r="AK1164" s="16">
        <v>8</v>
      </c>
      <c r="AL1164" s="14">
        <v>44930</v>
      </c>
      <c r="AM1164" s="14">
        <v>44990</v>
      </c>
      <c r="AR1164" s="45">
        <v>1900000</v>
      </c>
      <c r="AV1164" s="45">
        <v>17100000</v>
      </c>
      <c r="AZ1164" s="15">
        <f t="shared" si="85"/>
        <v>19000000</v>
      </c>
      <c r="BA1164" s="15">
        <f t="shared" si="86"/>
        <v>19000000</v>
      </c>
      <c r="BB1164" t="str">
        <f t="shared" si="87"/>
        <v>OK</v>
      </c>
      <c r="BC1164">
        <f t="shared" si="88"/>
        <v>2</v>
      </c>
    </row>
    <row r="1165" spans="2:55" hidden="1">
      <c r="B1165" t="s">
        <v>30</v>
      </c>
      <c r="C1165" t="s">
        <v>1051</v>
      </c>
      <c r="D1165" t="s">
        <v>1052</v>
      </c>
      <c r="E1165" t="s">
        <v>8</v>
      </c>
      <c r="F1165" t="s">
        <v>160</v>
      </c>
      <c r="G1165">
        <v>4881</v>
      </c>
      <c r="H1165">
        <v>13</v>
      </c>
      <c r="I1165" s="45">
        <v>13000000</v>
      </c>
      <c r="J1165" s="45">
        <v>1000000</v>
      </c>
      <c r="K1165">
        <v>13</v>
      </c>
      <c r="M1165" t="s">
        <v>128</v>
      </c>
      <c r="N1165" t="s">
        <v>157</v>
      </c>
      <c r="O1165" t="s">
        <v>130</v>
      </c>
      <c r="P1165" t="s">
        <v>1131</v>
      </c>
      <c r="Q1165" t="s">
        <v>66</v>
      </c>
      <c r="R1165" t="s">
        <v>132</v>
      </c>
      <c r="S1165">
        <v>1</v>
      </c>
      <c r="T1165">
        <v>488101</v>
      </c>
      <c r="V1165" s="17">
        <v>6</v>
      </c>
      <c r="W1165" t="s">
        <v>1140</v>
      </c>
      <c r="Y1165" s="14">
        <v>44630</v>
      </c>
      <c r="Z1165" s="16">
        <v>25</v>
      </c>
      <c r="AA1165" s="14">
        <v>44655</v>
      </c>
      <c r="AB1165" s="14">
        <v>44616</v>
      </c>
      <c r="AC1165">
        <v>20</v>
      </c>
      <c r="AD1165" s="14">
        <v>44636</v>
      </c>
      <c r="AE1165" s="14">
        <v>44637</v>
      </c>
      <c r="AF1165">
        <v>20</v>
      </c>
      <c r="AG1165" s="14">
        <v>44657</v>
      </c>
      <c r="AH1165" s="14">
        <v>44672</v>
      </c>
      <c r="AI1165">
        <v>13</v>
      </c>
      <c r="AJ1165" s="14">
        <v>44685</v>
      </c>
      <c r="AK1165" s="16">
        <v>8</v>
      </c>
      <c r="AL1165" s="14">
        <v>44930</v>
      </c>
      <c r="AM1165" s="14">
        <v>44990</v>
      </c>
      <c r="AR1165" s="45">
        <v>1300000</v>
      </c>
      <c r="AV1165" s="45">
        <v>11700000</v>
      </c>
      <c r="AZ1165" s="15">
        <f t="shared" si="85"/>
        <v>13000000</v>
      </c>
      <c r="BA1165" s="15">
        <f t="shared" si="86"/>
        <v>13000000</v>
      </c>
      <c r="BB1165" t="str">
        <f t="shared" si="87"/>
        <v>OK</v>
      </c>
      <c r="BC1165">
        <f t="shared" si="88"/>
        <v>2</v>
      </c>
    </row>
    <row r="1166" spans="2:55" hidden="1">
      <c r="B1166" t="s">
        <v>30</v>
      </c>
      <c r="C1166" t="s">
        <v>1066</v>
      </c>
      <c r="D1166" t="s">
        <v>1107</v>
      </c>
      <c r="E1166" t="s">
        <v>8</v>
      </c>
      <c r="F1166" t="s">
        <v>160</v>
      </c>
      <c r="G1166">
        <v>4881</v>
      </c>
      <c r="H1166">
        <v>21</v>
      </c>
      <c r="I1166" s="45">
        <v>21000000</v>
      </c>
      <c r="J1166" s="45">
        <v>1000000</v>
      </c>
      <c r="K1166">
        <v>21</v>
      </c>
      <c r="M1166" t="s">
        <v>128</v>
      </c>
      <c r="N1166" t="s">
        <v>157</v>
      </c>
      <c r="O1166" t="s">
        <v>130</v>
      </c>
      <c r="P1166" t="s">
        <v>1131</v>
      </c>
      <c r="Q1166" t="s">
        <v>66</v>
      </c>
      <c r="R1166" t="s">
        <v>132</v>
      </c>
      <c r="S1166">
        <v>1</v>
      </c>
      <c r="T1166">
        <v>488101</v>
      </c>
      <c r="V1166" s="17">
        <v>7</v>
      </c>
      <c r="W1166" t="s">
        <v>1141</v>
      </c>
      <c r="Y1166" s="14">
        <v>44630</v>
      </c>
      <c r="Z1166" s="16">
        <v>25</v>
      </c>
      <c r="AA1166" s="14">
        <v>44655</v>
      </c>
      <c r="AB1166" s="14">
        <v>44616</v>
      </c>
      <c r="AC1166">
        <v>20</v>
      </c>
      <c r="AD1166" s="14">
        <v>44636</v>
      </c>
      <c r="AE1166" s="14">
        <v>44637</v>
      </c>
      <c r="AF1166">
        <v>20</v>
      </c>
      <c r="AG1166" s="14">
        <v>44657</v>
      </c>
      <c r="AH1166" s="14">
        <v>44672</v>
      </c>
      <c r="AI1166">
        <v>13</v>
      </c>
      <c r="AJ1166" s="14">
        <v>44685</v>
      </c>
      <c r="AK1166" s="16">
        <v>8</v>
      </c>
      <c r="AL1166" s="14">
        <v>44930</v>
      </c>
      <c r="AM1166" s="14">
        <v>44990</v>
      </c>
      <c r="AR1166" s="45">
        <v>2100000</v>
      </c>
      <c r="AV1166" s="45">
        <v>18900000</v>
      </c>
      <c r="AZ1166" s="15">
        <f t="shared" si="85"/>
        <v>21000000</v>
      </c>
      <c r="BA1166" s="15">
        <f t="shared" si="86"/>
        <v>21000000</v>
      </c>
      <c r="BB1166" t="str">
        <f t="shared" si="87"/>
        <v>OK</v>
      </c>
      <c r="BC1166">
        <f t="shared" si="88"/>
        <v>2</v>
      </c>
    </row>
    <row r="1167" spans="2:55" hidden="1">
      <c r="B1167" t="s">
        <v>30</v>
      </c>
      <c r="C1167" t="s">
        <v>1123</v>
      </c>
      <c r="D1167" t="s">
        <v>1121</v>
      </c>
      <c r="E1167" t="s">
        <v>8</v>
      </c>
      <c r="F1167" t="s">
        <v>160</v>
      </c>
      <c r="G1167">
        <v>4881</v>
      </c>
      <c r="H1167">
        <v>11</v>
      </c>
      <c r="I1167" s="45">
        <v>11000000</v>
      </c>
      <c r="J1167" s="45">
        <v>1000000</v>
      </c>
      <c r="K1167">
        <v>11</v>
      </c>
      <c r="M1167" t="s">
        <v>128</v>
      </c>
      <c r="N1167" t="s">
        <v>157</v>
      </c>
      <c r="O1167" t="s">
        <v>130</v>
      </c>
      <c r="P1167" t="s">
        <v>1131</v>
      </c>
      <c r="Q1167" t="s">
        <v>66</v>
      </c>
      <c r="R1167" t="s">
        <v>132</v>
      </c>
      <c r="S1167">
        <v>1</v>
      </c>
      <c r="T1167">
        <v>488101</v>
      </c>
      <c r="V1167" s="17">
        <v>8</v>
      </c>
      <c r="W1167" t="s">
        <v>1135</v>
      </c>
      <c r="Y1167" s="14">
        <v>44630</v>
      </c>
      <c r="Z1167" s="16">
        <v>25</v>
      </c>
      <c r="AA1167" s="14">
        <v>44655</v>
      </c>
      <c r="AB1167" s="14">
        <v>44616</v>
      </c>
      <c r="AC1167">
        <v>20</v>
      </c>
      <c r="AD1167" s="14">
        <v>44636</v>
      </c>
      <c r="AE1167" s="14">
        <v>44637</v>
      </c>
      <c r="AF1167">
        <v>20</v>
      </c>
      <c r="AG1167" s="14">
        <v>44657</v>
      </c>
      <c r="AH1167" s="14">
        <v>44672</v>
      </c>
      <c r="AI1167">
        <v>13</v>
      </c>
      <c r="AJ1167" s="14">
        <v>44685</v>
      </c>
      <c r="AK1167" s="16">
        <v>8</v>
      </c>
      <c r="AL1167" s="14">
        <v>44930</v>
      </c>
      <c r="AM1167" s="14">
        <v>44990</v>
      </c>
      <c r="AR1167" s="45">
        <v>1100000</v>
      </c>
      <c r="AV1167" s="45">
        <v>9900000</v>
      </c>
      <c r="AZ1167" s="15">
        <f t="shared" si="85"/>
        <v>11000000</v>
      </c>
      <c r="BA1167" s="15">
        <f t="shared" si="86"/>
        <v>11000000</v>
      </c>
      <c r="BB1167" t="str">
        <f t="shared" si="87"/>
        <v>OK</v>
      </c>
      <c r="BC1167">
        <f t="shared" si="88"/>
        <v>2</v>
      </c>
    </row>
    <row r="1168" spans="2:55" hidden="1">
      <c r="B1168" t="s">
        <v>30</v>
      </c>
      <c r="C1168" t="s">
        <v>1072</v>
      </c>
      <c r="D1168" t="s">
        <v>1121</v>
      </c>
      <c r="E1168" t="s">
        <v>8</v>
      </c>
      <c r="F1168" t="s">
        <v>160</v>
      </c>
      <c r="G1168">
        <v>4881</v>
      </c>
      <c r="H1168">
        <v>15</v>
      </c>
      <c r="I1168" s="45">
        <v>15000000</v>
      </c>
      <c r="J1168" s="45">
        <v>1000000</v>
      </c>
      <c r="K1168">
        <v>15</v>
      </c>
      <c r="M1168" t="s">
        <v>128</v>
      </c>
      <c r="N1168" t="s">
        <v>157</v>
      </c>
      <c r="O1168" t="s">
        <v>130</v>
      </c>
      <c r="P1168" t="s">
        <v>1131</v>
      </c>
      <c r="Q1168" t="s">
        <v>66</v>
      </c>
      <c r="R1168" t="s">
        <v>132</v>
      </c>
      <c r="S1168">
        <v>1</v>
      </c>
      <c r="T1168">
        <v>488101</v>
      </c>
      <c r="V1168" s="17">
        <v>8</v>
      </c>
      <c r="W1168" t="s">
        <v>1135</v>
      </c>
      <c r="Y1168" s="14">
        <v>44630</v>
      </c>
      <c r="Z1168" s="16">
        <v>25</v>
      </c>
      <c r="AA1168" s="14">
        <v>44655</v>
      </c>
      <c r="AB1168" s="14">
        <v>44616</v>
      </c>
      <c r="AC1168">
        <v>20</v>
      </c>
      <c r="AD1168" s="14">
        <v>44636</v>
      </c>
      <c r="AE1168" s="14">
        <v>44637</v>
      </c>
      <c r="AF1168">
        <v>20</v>
      </c>
      <c r="AG1168" s="14">
        <v>44657</v>
      </c>
      <c r="AH1168" s="14">
        <v>44672</v>
      </c>
      <c r="AI1168">
        <v>13</v>
      </c>
      <c r="AJ1168" s="14">
        <v>44685</v>
      </c>
      <c r="AK1168" s="16">
        <v>8</v>
      </c>
      <c r="AL1168" s="14">
        <v>44930</v>
      </c>
      <c r="AM1168" s="14">
        <v>44990</v>
      </c>
      <c r="AR1168" s="45">
        <v>1500000</v>
      </c>
      <c r="AV1168" s="45">
        <v>13500000</v>
      </c>
      <c r="AZ1168" s="15">
        <f t="shared" si="85"/>
        <v>15000000</v>
      </c>
      <c r="BA1168" s="15">
        <f t="shared" si="86"/>
        <v>15000000</v>
      </c>
      <c r="BB1168" t="str">
        <f t="shared" si="87"/>
        <v>OK</v>
      </c>
      <c r="BC1168">
        <f t="shared" si="88"/>
        <v>2</v>
      </c>
    </row>
    <row r="1169" spans="2:55" hidden="1">
      <c r="B1169" t="s">
        <v>30</v>
      </c>
      <c r="C1169" t="s">
        <v>1070</v>
      </c>
      <c r="D1169" t="s">
        <v>1107</v>
      </c>
      <c r="E1169" t="s">
        <v>8</v>
      </c>
      <c r="F1169" t="s">
        <v>160</v>
      </c>
      <c r="G1169">
        <v>4881</v>
      </c>
      <c r="H1169">
        <v>17</v>
      </c>
      <c r="I1169" s="45">
        <v>17000000</v>
      </c>
      <c r="J1169" s="45">
        <v>1000000</v>
      </c>
      <c r="K1169">
        <v>17</v>
      </c>
      <c r="M1169" t="s">
        <v>128</v>
      </c>
      <c r="N1169" t="s">
        <v>157</v>
      </c>
      <c r="O1169" t="s">
        <v>130</v>
      </c>
      <c r="P1169" t="s">
        <v>1131</v>
      </c>
      <c r="Q1169" t="s">
        <v>66</v>
      </c>
      <c r="R1169" t="s">
        <v>132</v>
      </c>
      <c r="S1169">
        <v>1</v>
      </c>
      <c r="T1169">
        <v>488101</v>
      </c>
      <c r="V1169" s="17">
        <v>7</v>
      </c>
      <c r="W1169" t="s">
        <v>1141</v>
      </c>
      <c r="Y1169" s="14">
        <v>44630</v>
      </c>
      <c r="Z1169" s="16">
        <v>25</v>
      </c>
      <c r="AA1169" s="14">
        <v>44655</v>
      </c>
      <c r="AB1169" s="14">
        <v>44616</v>
      </c>
      <c r="AC1169">
        <v>20</v>
      </c>
      <c r="AD1169" s="14">
        <v>44636</v>
      </c>
      <c r="AE1169" s="14">
        <v>44637</v>
      </c>
      <c r="AF1169">
        <v>20</v>
      </c>
      <c r="AG1169" s="14">
        <v>44657</v>
      </c>
      <c r="AH1169" s="14">
        <v>44672</v>
      </c>
      <c r="AI1169">
        <v>13</v>
      </c>
      <c r="AJ1169" s="14">
        <v>44685</v>
      </c>
      <c r="AK1169" s="16">
        <v>8</v>
      </c>
      <c r="AL1169" s="14">
        <v>44930</v>
      </c>
      <c r="AM1169" s="14">
        <v>44990</v>
      </c>
      <c r="AR1169" s="45">
        <v>1700000</v>
      </c>
      <c r="AV1169" s="45">
        <v>15300000</v>
      </c>
      <c r="AZ1169" s="15">
        <f t="shared" si="85"/>
        <v>17000000</v>
      </c>
      <c r="BA1169" s="15">
        <f t="shared" si="86"/>
        <v>17000000</v>
      </c>
      <c r="BB1169" t="str">
        <f t="shared" si="87"/>
        <v>OK</v>
      </c>
      <c r="BC1169">
        <f t="shared" si="88"/>
        <v>2</v>
      </c>
    </row>
    <row r="1170" spans="2:55" hidden="1">
      <c r="B1170" t="s">
        <v>30</v>
      </c>
      <c r="C1170" t="s">
        <v>1090</v>
      </c>
      <c r="D1170" t="s">
        <v>1121</v>
      </c>
      <c r="E1170" t="s">
        <v>8</v>
      </c>
      <c r="F1170" t="s">
        <v>160</v>
      </c>
      <c r="G1170">
        <v>4881</v>
      </c>
      <c r="H1170">
        <v>27</v>
      </c>
      <c r="I1170" s="45">
        <v>27000000</v>
      </c>
      <c r="J1170" s="45">
        <v>1000000</v>
      </c>
      <c r="K1170">
        <v>27</v>
      </c>
      <c r="M1170" t="s">
        <v>128</v>
      </c>
      <c r="N1170" t="s">
        <v>157</v>
      </c>
      <c r="O1170" t="s">
        <v>130</v>
      </c>
      <c r="P1170" t="s">
        <v>1131</v>
      </c>
      <c r="Q1170" t="s">
        <v>66</v>
      </c>
      <c r="R1170" t="s">
        <v>132</v>
      </c>
      <c r="S1170">
        <v>1</v>
      </c>
      <c r="T1170">
        <v>488101</v>
      </c>
      <c r="V1170" s="17">
        <v>8</v>
      </c>
      <c r="W1170" t="s">
        <v>1135</v>
      </c>
      <c r="Y1170" s="14">
        <v>44630</v>
      </c>
      <c r="Z1170" s="16">
        <v>25</v>
      </c>
      <c r="AA1170" s="14">
        <v>44655</v>
      </c>
      <c r="AB1170" s="14">
        <v>44616</v>
      </c>
      <c r="AC1170">
        <v>20</v>
      </c>
      <c r="AD1170" s="14">
        <v>44636</v>
      </c>
      <c r="AE1170" s="14">
        <v>44637</v>
      </c>
      <c r="AF1170">
        <v>20</v>
      </c>
      <c r="AG1170" s="14">
        <v>44657</v>
      </c>
      <c r="AH1170" s="14">
        <v>44672</v>
      </c>
      <c r="AI1170">
        <v>13</v>
      </c>
      <c r="AJ1170" s="14">
        <v>44685</v>
      </c>
      <c r="AK1170" s="16">
        <v>8</v>
      </c>
      <c r="AL1170" s="14">
        <v>44930</v>
      </c>
      <c r="AM1170" s="14">
        <v>44990</v>
      </c>
      <c r="AR1170" s="45">
        <v>2700000</v>
      </c>
      <c r="AV1170" s="45">
        <v>24300000</v>
      </c>
      <c r="AZ1170" s="15">
        <f t="shared" si="85"/>
        <v>27000000</v>
      </c>
      <c r="BA1170" s="15">
        <f t="shared" si="86"/>
        <v>27000000</v>
      </c>
      <c r="BB1170" t="str">
        <f t="shared" si="87"/>
        <v>OK</v>
      </c>
      <c r="BC1170">
        <f t="shared" si="88"/>
        <v>2</v>
      </c>
    </row>
    <row r="1171" spans="2:55" hidden="1">
      <c r="B1171" t="s">
        <v>30</v>
      </c>
      <c r="C1171" t="s">
        <v>1071</v>
      </c>
      <c r="D1171" t="s">
        <v>1107</v>
      </c>
      <c r="E1171" t="s">
        <v>8</v>
      </c>
      <c r="F1171" t="s">
        <v>160</v>
      </c>
      <c r="G1171">
        <v>4881</v>
      </c>
      <c r="H1171">
        <v>16</v>
      </c>
      <c r="I1171" s="45">
        <v>16000000</v>
      </c>
      <c r="J1171" s="45">
        <v>1000000</v>
      </c>
      <c r="K1171">
        <v>16</v>
      </c>
      <c r="M1171" t="s">
        <v>128</v>
      </c>
      <c r="N1171" t="s">
        <v>157</v>
      </c>
      <c r="O1171" t="s">
        <v>130</v>
      </c>
      <c r="P1171" t="s">
        <v>1131</v>
      </c>
      <c r="Q1171" t="s">
        <v>66</v>
      </c>
      <c r="R1171" t="s">
        <v>132</v>
      </c>
      <c r="S1171">
        <v>1</v>
      </c>
      <c r="T1171">
        <v>488101</v>
      </c>
      <c r="V1171" s="17">
        <v>7</v>
      </c>
      <c r="W1171" t="s">
        <v>1141</v>
      </c>
      <c r="Y1171" s="14">
        <v>44630</v>
      </c>
      <c r="Z1171" s="16">
        <v>25</v>
      </c>
      <c r="AA1171" s="14">
        <v>44655</v>
      </c>
      <c r="AB1171" s="14">
        <v>44616</v>
      </c>
      <c r="AC1171">
        <v>20</v>
      </c>
      <c r="AD1171" s="14">
        <v>44636</v>
      </c>
      <c r="AE1171" s="14">
        <v>44637</v>
      </c>
      <c r="AF1171">
        <v>20</v>
      </c>
      <c r="AG1171" s="14">
        <v>44657</v>
      </c>
      <c r="AH1171" s="14">
        <v>44672</v>
      </c>
      <c r="AI1171">
        <v>13</v>
      </c>
      <c r="AJ1171" s="14">
        <v>44685</v>
      </c>
      <c r="AK1171" s="16">
        <v>8</v>
      </c>
      <c r="AL1171" s="14">
        <v>44930</v>
      </c>
      <c r="AM1171" s="14">
        <v>44990</v>
      </c>
      <c r="AR1171" s="45">
        <v>1600000</v>
      </c>
      <c r="AV1171" s="45">
        <v>14400000</v>
      </c>
      <c r="AZ1171" s="15">
        <f t="shared" si="85"/>
        <v>16000000</v>
      </c>
      <c r="BA1171" s="15">
        <f t="shared" si="86"/>
        <v>16000000</v>
      </c>
      <c r="BB1171" t="str">
        <f t="shared" si="87"/>
        <v>OK</v>
      </c>
      <c r="BC1171">
        <f t="shared" si="88"/>
        <v>2</v>
      </c>
    </row>
    <row r="1172" spans="2:55" hidden="1">
      <c r="B1172" t="s">
        <v>30</v>
      </c>
      <c r="C1172" t="s">
        <v>1069</v>
      </c>
      <c r="D1172" t="s">
        <v>1107</v>
      </c>
      <c r="E1172" t="s">
        <v>8</v>
      </c>
      <c r="F1172" t="s">
        <v>160</v>
      </c>
      <c r="G1172">
        <v>4881</v>
      </c>
      <c r="H1172">
        <v>21</v>
      </c>
      <c r="I1172" s="45">
        <v>21000000</v>
      </c>
      <c r="J1172" s="45">
        <v>1000000</v>
      </c>
      <c r="K1172">
        <v>21</v>
      </c>
      <c r="M1172" t="s">
        <v>128</v>
      </c>
      <c r="N1172" t="s">
        <v>157</v>
      </c>
      <c r="O1172" t="s">
        <v>130</v>
      </c>
      <c r="P1172" t="s">
        <v>1131</v>
      </c>
      <c r="Q1172" t="s">
        <v>66</v>
      </c>
      <c r="R1172" t="s">
        <v>132</v>
      </c>
      <c r="S1172">
        <v>1</v>
      </c>
      <c r="T1172">
        <v>488101</v>
      </c>
      <c r="V1172" s="17">
        <v>7</v>
      </c>
      <c r="W1172" t="s">
        <v>1141</v>
      </c>
      <c r="Y1172" s="14">
        <v>44630</v>
      </c>
      <c r="Z1172" s="16">
        <v>25</v>
      </c>
      <c r="AA1172" s="14">
        <v>44655</v>
      </c>
      <c r="AB1172" s="14">
        <v>44616</v>
      </c>
      <c r="AC1172">
        <v>20</v>
      </c>
      <c r="AD1172" s="14">
        <v>44636</v>
      </c>
      <c r="AE1172" s="14">
        <v>44637</v>
      </c>
      <c r="AF1172">
        <v>20</v>
      </c>
      <c r="AG1172" s="14">
        <v>44657</v>
      </c>
      <c r="AH1172" s="14">
        <v>44672</v>
      </c>
      <c r="AI1172">
        <v>13</v>
      </c>
      <c r="AJ1172" s="14">
        <v>44685</v>
      </c>
      <c r="AK1172" s="16">
        <v>8</v>
      </c>
      <c r="AL1172" s="14">
        <v>44930</v>
      </c>
      <c r="AM1172" s="14">
        <v>44990</v>
      </c>
      <c r="AR1172" s="45">
        <v>2100000</v>
      </c>
      <c r="AV1172" s="45">
        <v>18900000</v>
      </c>
      <c r="AZ1172" s="15">
        <f t="shared" si="85"/>
        <v>21000000</v>
      </c>
      <c r="BA1172" s="15">
        <f t="shared" si="86"/>
        <v>21000000</v>
      </c>
      <c r="BB1172" t="str">
        <f t="shared" si="87"/>
        <v>OK</v>
      </c>
      <c r="BC1172">
        <f t="shared" si="88"/>
        <v>2</v>
      </c>
    </row>
    <row r="1173" spans="2:55" hidden="1">
      <c r="B1173" t="s">
        <v>30</v>
      </c>
      <c r="C1173" t="s">
        <v>1124</v>
      </c>
      <c r="D1173" t="s">
        <v>1121</v>
      </c>
      <c r="E1173" t="s">
        <v>8</v>
      </c>
      <c r="F1173" t="s">
        <v>160</v>
      </c>
      <c r="G1173">
        <v>4881</v>
      </c>
      <c r="H1173">
        <v>10</v>
      </c>
      <c r="I1173" s="45">
        <v>10000000</v>
      </c>
      <c r="J1173" s="45">
        <v>1000000</v>
      </c>
      <c r="K1173">
        <v>10</v>
      </c>
      <c r="M1173" t="s">
        <v>128</v>
      </c>
      <c r="N1173" t="s">
        <v>157</v>
      </c>
      <c r="O1173" t="s">
        <v>130</v>
      </c>
      <c r="P1173" t="s">
        <v>1131</v>
      </c>
      <c r="Q1173" t="s">
        <v>66</v>
      </c>
      <c r="R1173" t="s">
        <v>132</v>
      </c>
      <c r="S1173">
        <v>1</v>
      </c>
      <c r="T1173">
        <v>488101</v>
      </c>
      <c r="V1173" s="17">
        <v>8</v>
      </c>
      <c r="W1173" t="s">
        <v>1135</v>
      </c>
      <c r="Y1173" s="14">
        <v>44630</v>
      </c>
      <c r="Z1173" s="16">
        <v>25</v>
      </c>
      <c r="AA1173" s="14">
        <v>44655</v>
      </c>
      <c r="AB1173" s="14">
        <v>44616</v>
      </c>
      <c r="AC1173">
        <v>20</v>
      </c>
      <c r="AD1173" s="14">
        <v>44636</v>
      </c>
      <c r="AE1173" s="14">
        <v>44637</v>
      </c>
      <c r="AF1173">
        <v>20</v>
      </c>
      <c r="AG1173" s="14">
        <v>44657</v>
      </c>
      <c r="AH1173" s="14">
        <v>44672</v>
      </c>
      <c r="AI1173">
        <v>13</v>
      </c>
      <c r="AJ1173" s="14">
        <v>44685</v>
      </c>
      <c r="AK1173" s="16">
        <v>8</v>
      </c>
      <c r="AL1173" s="14">
        <v>44930</v>
      </c>
      <c r="AM1173" s="14">
        <v>44990</v>
      </c>
      <c r="AR1173" s="45">
        <v>1000000</v>
      </c>
      <c r="AV1173" s="45">
        <v>9000000</v>
      </c>
      <c r="AZ1173" s="15">
        <f t="shared" si="85"/>
        <v>10000000</v>
      </c>
      <c r="BA1173" s="15">
        <f t="shared" si="86"/>
        <v>10000000</v>
      </c>
      <c r="BB1173" t="str">
        <f t="shared" si="87"/>
        <v>OK</v>
      </c>
      <c r="BC1173">
        <f t="shared" si="88"/>
        <v>2</v>
      </c>
    </row>
    <row r="1174" spans="2:55" hidden="1">
      <c r="B1174" t="s">
        <v>30</v>
      </c>
      <c r="C1174" t="s">
        <v>1061</v>
      </c>
      <c r="D1174" t="s">
        <v>1079</v>
      </c>
      <c r="E1174" t="s">
        <v>8</v>
      </c>
      <c r="F1174" t="s">
        <v>160</v>
      </c>
      <c r="G1174">
        <v>4881</v>
      </c>
      <c r="H1174">
        <v>24</v>
      </c>
      <c r="I1174" s="45">
        <v>24000000</v>
      </c>
      <c r="J1174" s="45">
        <v>1000000</v>
      </c>
      <c r="K1174">
        <v>24</v>
      </c>
      <c r="M1174" t="s">
        <v>128</v>
      </c>
      <c r="N1174" t="s">
        <v>157</v>
      </c>
      <c r="O1174" t="s">
        <v>130</v>
      </c>
      <c r="P1174" t="s">
        <v>1131</v>
      </c>
      <c r="Q1174" t="s">
        <v>66</v>
      </c>
      <c r="R1174" t="s">
        <v>132</v>
      </c>
      <c r="S1174">
        <v>1</v>
      </c>
      <c r="T1174">
        <v>488101</v>
      </c>
      <c r="V1174" s="17">
        <v>10</v>
      </c>
      <c r="W1174" t="s">
        <v>1132</v>
      </c>
      <c r="Y1174" s="14">
        <v>44630</v>
      </c>
      <c r="Z1174" s="16">
        <v>25</v>
      </c>
      <c r="AA1174" s="14">
        <v>44655</v>
      </c>
      <c r="AB1174" s="14">
        <v>44616</v>
      </c>
      <c r="AC1174">
        <v>20</v>
      </c>
      <c r="AD1174" s="14">
        <v>44636</v>
      </c>
      <c r="AE1174" s="14">
        <v>44637</v>
      </c>
      <c r="AF1174">
        <v>20</v>
      </c>
      <c r="AG1174" s="14">
        <v>44657</v>
      </c>
      <c r="AH1174" s="14">
        <v>44672</v>
      </c>
      <c r="AI1174">
        <v>13</v>
      </c>
      <c r="AJ1174" s="14">
        <v>44685</v>
      </c>
      <c r="AK1174" s="16">
        <v>8</v>
      </c>
      <c r="AL1174" s="14">
        <v>44930</v>
      </c>
      <c r="AM1174" s="14">
        <v>44990</v>
      </c>
      <c r="AR1174" s="45">
        <v>2400000</v>
      </c>
      <c r="AV1174" s="45">
        <v>21600000</v>
      </c>
      <c r="AZ1174" s="15">
        <f t="shared" si="85"/>
        <v>24000000</v>
      </c>
      <c r="BA1174" s="15">
        <f t="shared" si="86"/>
        <v>24000000</v>
      </c>
      <c r="BB1174" t="str">
        <f t="shared" si="87"/>
        <v>OK</v>
      </c>
      <c r="BC1174">
        <f t="shared" si="88"/>
        <v>2</v>
      </c>
    </row>
    <row r="1175" spans="2:55" hidden="1">
      <c r="B1175" t="s">
        <v>30</v>
      </c>
      <c r="C1175" t="s">
        <v>1027</v>
      </c>
      <c r="D1175" t="s">
        <v>1079</v>
      </c>
      <c r="E1175" t="s">
        <v>8</v>
      </c>
      <c r="F1175" t="s">
        <v>160</v>
      </c>
      <c r="G1175">
        <v>4881</v>
      </c>
      <c r="H1175">
        <v>21</v>
      </c>
      <c r="I1175" s="45">
        <v>21000000</v>
      </c>
      <c r="J1175" s="45">
        <v>1000000</v>
      </c>
      <c r="K1175">
        <v>21</v>
      </c>
      <c r="M1175" t="s">
        <v>128</v>
      </c>
      <c r="N1175" t="s">
        <v>157</v>
      </c>
      <c r="O1175" t="s">
        <v>130</v>
      </c>
      <c r="P1175" t="s">
        <v>1131</v>
      </c>
      <c r="Q1175" t="s">
        <v>66</v>
      </c>
      <c r="R1175" t="s">
        <v>132</v>
      </c>
      <c r="S1175">
        <v>1</v>
      </c>
      <c r="T1175">
        <v>488101</v>
      </c>
      <c r="V1175" s="17">
        <v>10</v>
      </c>
      <c r="W1175" t="s">
        <v>1132</v>
      </c>
      <c r="Y1175" s="14">
        <v>44630</v>
      </c>
      <c r="Z1175" s="16">
        <v>25</v>
      </c>
      <c r="AA1175" s="14">
        <v>44655</v>
      </c>
      <c r="AB1175" s="14">
        <v>44616</v>
      </c>
      <c r="AC1175">
        <v>20</v>
      </c>
      <c r="AD1175" s="14">
        <v>44636</v>
      </c>
      <c r="AE1175" s="14">
        <v>44637</v>
      </c>
      <c r="AF1175">
        <v>20</v>
      </c>
      <c r="AG1175" s="14">
        <v>44657</v>
      </c>
      <c r="AH1175" s="14">
        <v>44672</v>
      </c>
      <c r="AI1175">
        <v>13</v>
      </c>
      <c r="AJ1175" s="14">
        <v>44685</v>
      </c>
      <c r="AK1175" s="16">
        <v>8</v>
      </c>
      <c r="AL1175" s="14">
        <v>44930</v>
      </c>
      <c r="AM1175" s="14">
        <v>44990</v>
      </c>
      <c r="AR1175" s="45">
        <v>2100000</v>
      </c>
      <c r="AV1175" s="45">
        <v>18900000</v>
      </c>
      <c r="AZ1175" s="15">
        <f t="shared" si="85"/>
        <v>21000000</v>
      </c>
      <c r="BA1175" s="15">
        <f t="shared" si="86"/>
        <v>21000000</v>
      </c>
      <c r="BB1175" t="str">
        <f t="shared" si="87"/>
        <v>OK</v>
      </c>
      <c r="BC1175">
        <f t="shared" si="88"/>
        <v>2</v>
      </c>
    </row>
    <row r="1176" spans="2:55" hidden="1">
      <c r="B1176" t="s">
        <v>30</v>
      </c>
      <c r="C1176" t="s">
        <v>1065</v>
      </c>
      <c r="D1176" t="s">
        <v>1099</v>
      </c>
      <c r="E1176" t="s">
        <v>8</v>
      </c>
      <c r="F1176" t="s">
        <v>160</v>
      </c>
      <c r="G1176">
        <v>4881</v>
      </c>
      <c r="H1176">
        <v>24</v>
      </c>
      <c r="I1176" s="45">
        <v>24000000</v>
      </c>
      <c r="J1176" s="45">
        <v>1000000</v>
      </c>
      <c r="K1176">
        <v>24</v>
      </c>
      <c r="M1176" t="s">
        <v>128</v>
      </c>
      <c r="N1176" t="s">
        <v>157</v>
      </c>
      <c r="O1176" t="s">
        <v>130</v>
      </c>
      <c r="P1176" t="s">
        <v>1131</v>
      </c>
      <c r="Q1176" t="s">
        <v>66</v>
      </c>
      <c r="R1176" t="s">
        <v>132</v>
      </c>
      <c r="S1176">
        <v>1</v>
      </c>
      <c r="T1176">
        <v>488101</v>
      </c>
      <c r="V1176" s="17">
        <v>9</v>
      </c>
      <c r="W1176" t="s">
        <v>1142</v>
      </c>
      <c r="Y1176" s="14">
        <v>44630</v>
      </c>
      <c r="Z1176" s="16">
        <v>25</v>
      </c>
      <c r="AA1176" s="14">
        <v>44655</v>
      </c>
      <c r="AB1176" s="14">
        <v>44616</v>
      </c>
      <c r="AC1176">
        <v>20</v>
      </c>
      <c r="AD1176" s="14">
        <v>44636</v>
      </c>
      <c r="AE1176" s="14">
        <v>44637</v>
      </c>
      <c r="AF1176">
        <v>20</v>
      </c>
      <c r="AG1176" s="14">
        <v>44657</v>
      </c>
      <c r="AH1176" s="14">
        <v>44672</v>
      </c>
      <c r="AI1176">
        <v>13</v>
      </c>
      <c r="AJ1176" s="14">
        <v>44685</v>
      </c>
      <c r="AK1176" s="16">
        <v>8</v>
      </c>
      <c r="AL1176" s="14">
        <v>44930</v>
      </c>
      <c r="AM1176" s="14">
        <v>44990</v>
      </c>
      <c r="AR1176" s="45">
        <v>2400000</v>
      </c>
      <c r="AV1176" s="45">
        <v>21600000</v>
      </c>
      <c r="AZ1176" s="15">
        <f t="shared" si="85"/>
        <v>24000000</v>
      </c>
      <c r="BA1176" s="15">
        <f t="shared" si="86"/>
        <v>24000000</v>
      </c>
      <c r="BB1176" t="str">
        <f t="shared" si="87"/>
        <v>OK</v>
      </c>
      <c r="BC1176">
        <f t="shared" si="88"/>
        <v>2</v>
      </c>
    </row>
    <row r="1177" spans="2:55" hidden="1">
      <c r="B1177" t="s">
        <v>30</v>
      </c>
      <c r="C1177" t="s">
        <v>1031</v>
      </c>
      <c r="D1177" t="s">
        <v>1099</v>
      </c>
      <c r="E1177" t="s">
        <v>8</v>
      </c>
      <c r="F1177" t="s">
        <v>160</v>
      </c>
      <c r="G1177">
        <v>4881</v>
      </c>
      <c r="H1177">
        <v>18</v>
      </c>
      <c r="I1177" s="45">
        <v>18000000</v>
      </c>
      <c r="J1177" s="45">
        <v>1000000</v>
      </c>
      <c r="K1177">
        <v>18</v>
      </c>
      <c r="M1177" t="s">
        <v>128</v>
      </c>
      <c r="N1177" t="s">
        <v>157</v>
      </c>
      <c r="O1177" t="s">
        <v>130</v>
      </c>
      <c r="P1177" t="s">
        <v>1131</v>
      </c>
      <c r="Q1177" t="s">
        <v>66</v>
      </c>
      <c r="R1177" t="s">
        <v>132</v>
      </c>
      <c r="S1177">
        <v>1</v>
      </c>
      <c r="T1177">
        <v>488101</v>
      </c>
      <c r="V1177" s="17">
        <v>9</v>
      </c>
      <c r="W1177" t="s">
        <v>1142</v>
      </c>
      <c r="Y1177" s="14">
        <v>44630</v>
      </c>
      <c r="Z1177" s="16">
        <v>25</v>
      </c>
      <c r="AA1177" s="14">
        <v>44655</v>
      </c>
      <c r="AB1177" s="14">
        <v>44616</v>
      </c>
      <c r="AC1177">
        <v>20</v>
      </c>
      <c r="AD1177" s="14">
        <v>44636</v>
      </c>
      <c r="AE1177" s="14">
        <v>44637</v>
      </c>
      <c r="AF1177">
        <v>20</v>
      </c>
      <c r="AG1177" s="14">
        <v>44657</v>
      </c>
      <c r="AH1177" s="14">
        <v>44672</v>
      </c>
      <c r="AI1177">
        <v>13</v>
      </c>
      <c r="AJ1177" s="14">
        <v>44685</v>
      </c>
      <c r="AK1177" s="16">
        <v>8</v>
      </c>
      <c r="AL1177" s="14">
        <v>44930</v>
      </c>
      <c r="AM1177" s="14">
        <v>44990</v>
      </c>
      <c r="AR1177" s="45">
        <v>1800000</v>
      </c>
      <c r="AV1177" s="45">
        <v>16200000</v>
      </c>
      <c r="AZ1177" s="15">
        <f t="shared" si="85"/>
        <v>18000000</v>
      </c>
      <c r="BA1177" s="15">
        <f t="shared" si="86"/>
        <v>18000000</v>
      </c>
      <c r="BB1177" t="str">
        <f t="shared" si="87"/>
        <v>OK</v>
      </c>
      <c r="BC1177">
        <f t="shared" si="88"/>
        <v>2</v>
      </c>
    </row>
    <row r="1178" spans="2:55" hidden="1">
      <c r="B1178" t="s">
        <v>30</v>
      </c>
      <c r="C1178" t="s">
        <v>1064</v>
      </c>
      <c r="D1178" t="s">
        <v>1099</v>
      </c>
      <c r="E1178" t="s">
        <v>8</v>
      </c>
      <c r="F1178" t="s">
        <v>160</v>
      </c>
      <c r="G1178">
        <v>4881</v>
      </c>
      <c r="H1178">
        <v>21</v>
      </c>
      <c r="I1178" s="45">
        <v>21000000</v>
      </c>
      <c r="J1178" s="45">
        <v>1000000</v>
      </c>
      <c r="K1178">
        <v>21</v>
      </c>
      <c r="M1178" t="s">
        <v>128</v>
      </c>
      <c r="N1178" t="s">
        <v>157</v>
      </c>
      <c r="O1178" t="s">
        <v>130</v>
      </c>
      <c r="P1178" t="s">
        <v>1131</v>
      </c>
      <c r="Q1178" t="s">
        <v>66</v>
      </c>
      <c r="R1178" t="s">
        <v>132</v>
      </c>
      <c r="S1178">
        <v>1</v>
      </c>
      <c r="T1178">
        <v>488101</v>
      </c>
      <c r="V1178" s="17">
        <v>9</v>
      </c>
      <c r="W1178" t="s">
        <v>1142</v>
      </c>
      <c r="Y1178" s="14">
        <v>44630</v>
      </c>
      <c r="Z1178" s="16">
        <v>25</v>
      </c>
      <c r="AA1178" s="14">
        <v>44655</v>
      </c>
      <c r="AB1178" s="14">
        <v>44616</v>
      </c>
      <c r="AC1178">
        <v>20</v>
      </c>
      <c r="AD1178" s="14">
        <v>44636</v>
      </c>
      <c r="AE1178" s="14">
        <v>44637</v>
      </c>
      <c r="AF1178">
        <v>20</v>
      </c>
      <c r="AG1178" s="14">
        <v>44657</v>
      </c>
      <c r="AH1178" s="14">
        <v>44672</v>
      </c>
      <c r="AI1178">
        <v>13</v>
      </c>
      <c r="AJ1178" s="14">
        <v>44685</v>
      </c>
      <c r="AK1178" s="16">
        <v>8</v>
      </c>
      <c r="AL1178" s="14">
        <v>44930</v>
      </c>
      <c r="AM1178" s="14">
        <v>44990</v>
      </c>
      <c r="AR1178" s="45">
        <v>2100000</v>
      </c>
      <c r="AV1178" s="45">
        <v>18900000</v>
      </c>
      <c r="AZ1178" s="15">
        <f t="shared" si="85"/>
        <v>21000000</v>
      </c>
      <c r="BA1178" s="15">
        <f t="shared" si="86"/>
        <v>21000000</v>
      </c>
      <c r="BB1178" t="str">
        <f t="shared" si="87"/>
        <v>OK</v>
      </c>
      <c r="BC1178">
        <f t="shared" si="88"/>
        <v>2</v>
      </c>
    </row>
    <row r="1179" spans="2:55" hidden="1">
      <c r="B1179" t="s">
        <v>30</v>
      </c>
      <c r="C1179" t="s">
        <v>1026</v>
      </c>
      <c r="D1179" t="s">
        <v>1126</v>
      </c>
      <c r="E1179" t="s">
        <v>8</v>
      </c>
      <c r="F1179" t="s">
        <v>160</v>
      </c>
      <c r="G1179">
        <v>4881</v>
      </c>
      <c r="H1179">
        <v>16</v>
      </c>
      <c r="I1179" s="45">
        <v>16000000</v>
      </c>
      <c r="J1179" s="45">
        <v>1000000</v>
      </c>
      <c r="K1179">
        <v>16</v>
      </c>
      <c r="M1179" t="s">
        <v>128</v>
      </c>
      <c r="N1179" t="s">
        <v>157</v>
      </c>
      <c r="O1179" t="s">
        <v>130</v>
      </c>
      <c r="P1179" t="s">
        <v>1131</v>
      </c>
      <c r="Q1179" t="s">
        <v>66</v>
      </c>
      <c r="R1179" t="s">
        <v>132</v>
      </c>
      <c r="S1179">
        <v>1</v>
      </c>
      <c r="T1179">
        <v>488101</v>
      </c>
      <c r="V1179" s="17">
        <v>12</v>
      </c>
      <c r="W1179" t="s">
        <v>1143</v>
      </c>
      <c r="Y1179" s="14">
        <v>44630</v>
      </c>
      <c r="Z1179" s="16">
        <v>25</v>
      </c>
      <c r="AA1179" s="14">
        <v>44655</v>
      </c>
      <c r="AB1179" s="14">
        <v>44616</v>
      </c>
      <c r="AC1179">
        <v>20</v>
      </c>
      <c r="AD1179" s="14">
        <v>44636</v>
      </c>
      <c r="AE1179" s="14">
        <v>44637</v>
      </c>
      <c r="AF1179">
        <v>20</v>
      </c>
      <c r="AG1179" s="14">
        <v>44657</v>
      </c>
      <c r="AH1179" s="14">
        <v>44672</v>
      </c>
      <c r="AI1179">
        <v>13</v>
      </c>
      <c r="AJ1179" s="14">
        <v>44685</v>
      </c>
      <c r="AK1179" s="16">
        <v>8</v>
      </c>
      <c r="AL1179" s="14">
        <v>44930</v>
      </c>
      <c r="AM1179" s="14">
        <v>44990</v>
      </c>
      <c r="AR1179" s="45">
        <v>1600000</v>
      </c>
      <c r="AV1179" s="45">
        <v>14400000</v>
      </c>
      <c r="AZ1179" s="15">
        <f t="shared" si="85"/>
        <v>16000000</v>
      </c>
      <c r="BA1179" s="15">
        <f t="shared" si="86"/>
        <v>16000000</v>
      </c>
      <c r="BB1179" t="str">
        <f t="shared" si="87"/>
        <v>OK</v>
      </c>
      <c r="BC1179">
        <f t="shared" si="88"/>
        <v>2</v>
      </c>
    </row>
    <row r="1180" spans="2:55" hidden="1">
      <c r="B1180" t="s">
        <v>30</v>
      </c>
      <c r="C1180" t="s">
        <v>1081</v>
      </c>
      <c r="D1180" t="s">
        <v>1126</v>
      </c>
      <c r="E1180" t="s">
        <v>8</v>
      </c>
      <c r="F1180" t="s">
        <v>160</v>
      </c>
      <c r="G1180">
        <v>4881</v>
      </c>
      <c r="H1180">
        <v>21</v>
      </c>
      <c r="I1180" s="45">
        <v>21000000</v>
      </c>
      <c r="J1180" s="45">
        <v>1000000</v>
      </c>
      <c r="K1180">
        <v>21</v>
      </c>
      <c r="M1180" t="s">
        <v>128</v>
      </c>
      <c r="N1180" t="s">
        <v>157</v>
      </c>
      <c r="O1180" t="s">
        <v>130</v>
      </c>
      <c r="P1180" t="s">
        <v>1131</v>
      </c>
      <c r="Q1180" t="s">
        <v>66</v>
      </c>
      <c r="R1180" t="s">
        <v>132</v>
      </c>
      <c r="S1180">
        <v>1</v>
      </c>
      <c r="T1180">
        <v>488101</v>
      </c>
      <c r="V1180" s="17">
        <v>12</v>
      </c>
      <c r="W1180" t="s">
        <v>1143</v>
      </c>
      <c r="Y1180" s="14">
        <v>44630</v>
      </c>
      <c r="Z1180" s="16">
        <v>25</v>
      </c>
      <c r="AA1180" s="14">
        <v>44655</v>
      </c>
      <c r="AB1180" s="14">
        <v>44616</v>
      </c>
      <c r="AC1180">
        <v>20</v>
      </c>
      <c r="AD1180" s="14">
        <v>44636</v>
      </c>
      <c r="AE1180" s="14">
        <v>44637</v>
      </c>
      <c r="AF1180">
        <v>20</v>
      </c>
      <c r="AG1180" s="14">
        <v>44657</v>
      </c>
      <c r="AH1180" s="14">
        <v>44672</v>
      </c>
      <c r="AI1180">
        <v>13</v>
      </c>
      <c r="AJ1180" s="14">
        <v>44685</v>
      </c>
      <c r="AK1180" s="16">
        <v>8</v>
      </c>
      <c r="AL1180" s="14">
        <v>44930</v>
      </c>
      <c r="AM1180" s="14">
        <v>44990</v>
      </c>
      <c r="AR1180" s="45">
        <v>2100000</v>
      </c>
      <c r="AV1180" s="45">
        <v>18900000</v>
      </c>
      <c r="AZ1180" s="15">
        <f t="shared" si="85"/>
        <v>21000000</v>
      </c>
      <c r="BA1180" s="15">
        <f t="shared" si="86"/>
        <v>21000000</v>
      </c>
      <c r="BB1180" t="str">
        <f t="shared" si="87"/>
        <v>OK</v>
      </c>
      <c r="BC1180">
        <f t="shared" si="88"/>
        <v>2</v>
      </c>
    </row>
    <row r="1181" spans="2:55" hidden="1">
      <c r="B1181" t="s">
        <v>30</v>
      </c>
      <c r="C1181" t="s">
        <v>1078</v>
      </c>
      <c r="D1181" t="s">
        <v>1126</v>
      </c>
      <c r="E1181" t="s">
        <v>8</v>
      </c>
      <c r="F1181" t="s">
        <v>160</v>
      </c>
      <c r="G1181">
        <v>4881</v>
      </c>
      <c r="H1181">
        <v>32</v>
      </c>
      <c r="I1181" s="45">
        <v>32000000</v>
      </c>
      <c r="J1181" s="45">
        <v>1000000</v>
      </c>
      <c r="K1181">
        <v>32</v>
      </c>
      <c r="M1181" t="s">
        <v>128</v>
      </c>
      <c r="N1181" t="s">
        <v>157</v>
      </c>
      <c r="O1181" t="s">
        <v>130</v>
      </c>
      <c r="P1181" t="s">
        <v>1131</v>
      </c>
      <c r="Q1181" t="s">
        <v>66</v>
      </c>
      <c r="R1181" t="s">
        <v>132</v>
      </c>
      <c r="S1181">
        <v>1</v>
      </c>
      <c r="T1181">
        <v>488101</v>
      </c>
      <c r="V1181" s="17">
        <v>12</v>
      </c>
      <c r="W1181" t="s">
        <v>1143</v>
      </c>
      <c r="Y1181" s="14">
        <v>44630</v>
      </c>
      <c r="Z1181" s="16">
        <v>25</v>
      </c>
      <c r="AA1181" s="14">
        <v>44655</v>
      </c>
      <c r="AB1181" s="14">
        <v>44616</v>
      </c>
      <c r="AC1181">
        <v>20</v>
      </c>
      <c r="AD1181" s="14">
        <v>44636</v>
      </c>
      <c r="AE1181" s="14">
        <v>44637</v>
      </c>
      <c r="AF1181">
        <v>20</v>
      </c>
      <c r="AG1181" s="14">
        <v>44657</v>
      </c>
      <c r="AH1181" s="14">
        <v>44672</v>
      </c>
      <c r="AI1181">
        <v>13</v>
      </c>
      <c r="AJ1181" s="14">
        <v>44685</v>
      </c>
      <c r="AK1181" s="16">
        <v>8</v>
      </c>
      <c r="AL1181" s="14">
        <v>44930</v>
      </c>
      <c r="AM1181" s="14">
        <v>44990</v>
      </c>
      <c r="AR1181" s="45">
        <v>3200000</v>
      </c>
      <c r="AV1181" s="45">
        <v>28800000</v>
      </c>
      <c r="AZ1181" s="15">
        <f t="shared" si="85"/>
        <v>32000000</v>
      </c>
      <c r="BA1181" s="15">
        <f t="shared" si="86"/>
        <v>32000000</v>
      </c>
      <c r="BB1181" t="str">
        <f t="shared" si="87"/>
        <v>OK</v>
      </c>
      <c r="BC1181">
        <f t="shared" si="88"/>
        <v>2</v>
      </c>
    </row>
    <row r="1182" spans="2:55" hidden="1">
      <c r="B1182" t="s">
        <v>30</v>
      </c>
      <c r="C1182" t="s">
        <v>1025</v>
      </c>
      <c r="D1182" t="s">
        <v>1126</v>
      </c>
      <c r="E1182" t="s">
        <v>8</v>
      </c>
      <c r="F1182" t="s">
        <v>160</v>
      </c>
      <c r="G1182">
        <v>4881</v>
      </c>
      <c r="H1182">
        <v>20</v>
      </c>
      <c r="I1182" s="45">
        <v>20000000</v>
      </c>
      <c r="J1182" s="45">
        <v>1000000</v>
      </c>
      <c r="K1182">
        <v>20</v>
      </c>
      <c r="M1182" t="s">
        <v>128</v>
      </c>
      <c r="N1182" t="s">
        <v>157</v>
      </c>
      <c r="O1182" t="s">
        <v>130</v>
      </c>
      <c r="P1182" t="s">
        <v>1131</v>
      </c>
      <c r="Q1182" t="s">
        <v>66</v>
      </c>
      <c r="R1182" t="s">
        <v>132</v>
      </c>
      <c r="S1182">
        <v>1</v>
      </c>
      <c r="T1182">
        <v>488101</v>
      </c>
      <c r="V1182" s="17">
        <v>12</v>
      </c>
      <c r="W1182" t="s">
        <v>1143</v>
      </c>
      <c r="Y1182" s="14">
        <v>44630</v>
      </c>
      <c r="Z1182" s="16">
        <v>25</v>
      </c>
      <c r="AA1182" s="14">
        <v>44655</v>
      </c>
      <c r="AB1182" s="14">
        <v>44616</v>
      </c>
      <c r="AC1182">
        <v>20</v>
      </c>
      <c r="AD1182" s="14">
        <v>44636</v>
      </c>
      <c r="AE1182" s="14">
        <v>44637</v>
      </c>
      <c r="AF1182">
        <v>20</v>
      </c>
      <c r="AG1182" s="14">
        <v>44657</v>
      </c>
      <c r="AH1182" s="14">
        <v>44672</v>
      </c>
      <c r="AI1182">
        <v>13</v>
      </c>
      <c r="AJ1182" s="14">
        <v>44685</v>
      </c>
      <c r="AK1182" s="16">
        <v>8</v>
      </c>
      <c r="AL1182" s="14">
        <v>44930</v>
      </c>
      <c r="AM1182" s="14">
        <v>44990</v>
      </c>
      <c r="AR1182" s="45">
        <v>2000000</v>
      </c>
      <c r="AV1182" s="45">
        <v>18000000</v>
      </c>
      <c r="AZ1182" s="15">
        <f t="shared" si="85"/>
        <v>20000000</v>
      </c>
      <c r="BA1182" s="15">
        <f t="shared" si="86"/>
        <v>20000000</v>
      </c>
      <c r="BB1182" t="str">
        <f t="shared" si="87"/>
        <v>OK</v>
      </c>
      <c r="BC1182">
        <f t="shared" si="88"/>
        <v>2</v>
      </c>
    </row>
    <row r="1183" spans="2:55" hidden="1">
      <c r="B1183" t="s">
        <v>30</v>
      </c>
      <c r="C1183" t="s">
        <v>1022</v>
      </c>
      <c r="D1183" t="s">
        <v>1128</v>
      </c>
      <c r="E1183" t="s">
        <v>8</v>
      </c>
      <c r="F1183" t="s">
        <v>160</v>
      </c>
      <c r="G1183">
        <v>4881</v>
      </c>
      <c r="H1183">
        <v>24</v>
      </c>
      <c r="I1183" s="45">
        <v>24000000</v>
      </c>
      <c r="J1183" s="45">
        <v>1000000</v>
      </c>
      <c r="K1183">
        <v>24</v>
      </c>
      <c r="M1183" t="s">
        <v>128</v>
      </c>
      <c r="N1183" t="s">
        <v>157</v>
      </c>
      <c r="O1183" t="s">
        <v>130</v>
      </c>
      <c r="P1183" t="s">
        <v>1131</v>
      </c>
      <c r="Q1183" t="s">
        <v>66</v>
      </c>
      <c r="R1183" t="s">
        <v>132</v>
      </c>
      <c r="S1183">
        <v>1</v>
      </c>
      <c r="T1183">
        <v>488101</v>
      </c>
      <c r="V1183" s="17">
        <v>11</v>
      </c>
      <c r="W1183" t="s">
        <v>1144</v>
      </c>
      <c r="Y1183" s="14">
        <v>44630</v>
      </c>
      <c r="Z1183" s="16">
        <v>25</v>
      </c>
      <c r="AA1183" s="14">
        <v>44655</v>
      </c>
      <c r="AB1183" s="14">
        <v>44616</v>
      </c>
      <c r="AC1183">
        <v>20</v>
      </c>
      <c r="AD1183" s="14">
        <v>44636</v>
      </c>
      <c r="AE1183" s="14">
        <v>44637</v>
      </c>
      <c r="AF1183">
        <v>20</v>
      </c>
      <c r="AG1183" s="14">
        <v>44657</v>
      </c>
      <c r="AH1183" s="14">
        <v>44672</v>
      </c>
      <c r="AI1183">
        <v>13</v>
      </c>
      <c r="AJ1183" s="14">
        <v>44685</v>
      </c>
      <c r="AK1183" s="16">
        <v>8</v>
      </c>
      <c r="AL1183" s="14">
        <v>44930</v>
      </c>
      <c r="AM1183" s="14">
        <v>44990</v>
      </c>
      <c r="AR1183" s="45">
        <v>2400000</v>
      </c>
      <c r="AV1183" s="45">
        <v>21600000</v>
      </c>
      <c r="AZ1183" s="15">
        <f t="shared" si="85"/>
        <v>24000000</v>
      </c>
      <c r="BA1183" s="15">
        <f t="shared" si="86"/>
        <v>24000000</v>
      </c>
      <c r="BB1183" t="str">
        <f t="shared" si="87"/>
        <v>OK</v>
      </c>
      <c r="BC1183">
        <f t="shared" si="88"/>
        <v>2</v>
      </c>
    </row>
    <row r="1184" spans="2:55" hidden="1">
      <c r="B1184" t="s">
        <v>30</v>
      </c>
      <c r="C1184" t="s">
        <v>1085</v>
      </c>
      <c r="D1184" t="s">
        <v>1128</v>
      </c>
      <c r="E1184" t="s">
        <v>8</v>
      </c>
      <c r="F1184" t="s">
        <v>160</v>
      </c>
      <c r="G1184">
        <v>4881</v>
      </c>
      <c r="H1184">
        <v>17</v>
      </c>
      <c r="I1184" s="45">
        <v>17000000</v>
      </c>
      <c r="J1184" s="45">
        <v>1000000</v>
      </c>
      <c r="K1184">
        <v>17</v>
      </c>
      <c r="M1184" t="s">
        <v>128</v>
      </c>
      <c r="N1184" t="s">
        <v>157</v>
      </c>
      <c r="O1184" t="s">
        <v>130</v>
      </c>
      <c r="P1184" t="s">
        <v>1131</v>
      </c>
      <c r="Q1184" t="s">
        <v>66</v>
      </c>
      <c r="R1184" t="s">
        <v>132</v>
      </c>
      <c r="S1184">
        <v>1</v>
      </c>
      <c r="T1184">
        <v>488101</v>
      </c>
      <c r="V1184" s="17">
        <v>11</v>
      </c>
      <c r="W1184" t="s">
        <v>1144</v>
      </c>
      <c r="Y1184" s="14">
        <v>44630</v>
      </c>
      <c r="Z1184" s="16">
        <v>25</v>
      </c>
      <c r="AA1184" s="14">
        <v>44655</v>
      </c>
      <c r="AB1184" s="14">
        <v>44616</v>
      </c>
      <c r="AC1184">
        <v>20</v>
      </c>
      <c r="AD1184" s="14">
        <v>44636</v>
      </c>
      <c r="AE1184" s="14">
        <v>44637</v>
      </c>
      <c r="AF1184">
        <v>20</v>
      </c>
      <c r="AG1184" s="14">
        <v>44657</v>
      </c>
      <c r="AH1184" s="14">
        <v>44672</v>
      </c>
      <c r="AI1184">
        <v>13</v>
      </c>
      <c r="AJ1184" s="14">
        <v>44685</v>
      </c>
      <c r="AK1184" s="16">
        <v>8</v>
      </c>
      <c r="AL1184" s="14">
        <v>44930</v>
      </c>
      <c r="AM1184" s="14">
        <v>44990</v>
      </c>
      <c r="AR1184" s="45">
        <v>1700000</v>
      </c>
      <c r="AV1184" s="45">
        <v>15300000</v>
      </c>
      <c r="AZ1184" s="15">
        <f t="shared" si="85"/>
        <v>17000000</v>
      </c>
      <c r="BA1184" s="15">
        <f t="shared" si="86"/>
        <v>17000000</v>
      </c>
      <c r="BB1184" t="str">
        <f t="shared" si="87"/>
        <v>OK</v>
      </c>
      <c r="BC1184">
        <f t="shared" si="88"/>
        <v>2</v>
      </c>
    </row>
    <row r="1185" spans="2:55" hidden="1">
      <c r="B1185" t="s">
        <v>30</v>
      </c>
      <c r="C1185" t="s">
        <v>1086</v>
      </c>
      <c r="D1185" t="s">
        <v>1128</v>
      </c>
      <c r="E1185" t="s">
        <v>8</v>
      </c>
      <c r="F1185" t="s">
        <v>160</v>
      </c>
      <c r="G1185">
        <v>4881</v>
      </c>
      <c r="H1185">
        <v>15</v>
      </c>
      <c r="I1185" s="45">
        <v>15000000</v>
      </c>
      <c r="J1185" s="45">
        <v>1000000</v>
      </c>
      <c r="K1185">
        <v>15</v>
      </c>
      <c r="M1185" t="s">
        <v>128</v>
      </c>
      <c r="N1185" t="s">
        <v>157</v>
      </c>
      <c r="O1185" t="s">
        <v>130</v>
      </c>
      <c r="P1185" t="s">
        <v>1131</v>
      </c>
      <c r="Q1185" t="s">
        <v>66</v>
      </c>
      <c r="R1185" t="s">
        <v>132</v>
      </c>
      <c r="S1185">
        <v>1</v>
      </c>
      <c r="T1185">
        <v>488101</v>
      </c>
      <c r="V1185" s="17">
        <v>11</v>
      </c>
      <c r="W1185" t="s">
        <v>1144</v>
      </c>
      <c r="Y1185" s="14">
        <v>44630</v>
      </c>
      <c r="Z1185" s="16">
        <v>25</v>
      </c>
      <c r="AA1185" s="14">
        <v>44655</v>
      </c>
      <c r="AB1185" s="14">
        <v>44616</v>
      </c>
      <c r="AC1185">
        <v>20</v>
      </c>
      <c r="AD1185" s="14">
        <v>44636</v>
      </c>
      <c r="AE1185" s="14">
        <v>44637</v>
      </c>
      <c r="AF1185">
        <v>20</v>
      </c>
      <c r="AG1185" s="14">
        <v>44657</v>
      </c>
      <c r="AH1185" s="14">
        <v>44672</v>
      </c>
      <c r="AI1185">
        <v>13</v>
      </c>
      <c r="AJ1185" s="14">
        <v>44685</v>
      </c>
      <c r="AK1185" s="16">
        <v>8</v>
      </c>
      <c r="AL1185" s="14">
        <v>44930</v>
      </c>
      <c r="AM1185" s="14">
        <v>44990</v>
      </c>
      <c r="AR1185" s="45">
        <v>1500000</v>
      </c>
      <c r="AV1185" s="45">
        <v>13500000</v>
      </c>
      <c r="AZ1185" s="15">
        <f t="shared" si="85"/>
        <v>15000000</v>
      </c>
      <c r="BA1185" s="15">
        <f t="shared" si="86"/>
        <v>15000000</v>
      </c>
      <c r="BB1185" t="str">
        <f t="shared" si="87"/>
        <v>OK</v>
      </c>
      <c r="BC1185">
        <f t="shared" si="88"/>
        <v>2</v>
      </c>
    </row>
    <row r="1186" spans="2:55" hidden="1">
      <c r="B1186" t="s">
        <v>30</v>
      </c>
      <c r="C1186" t="s">
        <v>1082</v>
      </c>
      <c r="D1186" t="s">
        <v>1128</v>
      </c>
      <c r="E1186" t="s">
        <v>8</v>
      </c>
      <c r="F1186" t="s">
        <v>160</v>
      </c>
      <c r="G1186">
        <v>4881</v>
      </c>
      <c r="H1186">
        <v>20</v>
      </c>
      <c r="I1186" s="45">
        <v>20000000</v>
      </c>
      <c r="J1186" s="45">
        <v>1000000</v>
      </c>
      <c r="K1186">
        <v>20</v>
      </c>
      <c r="M1186" t="s">
        <v>128</v>
      </c>
      <c r="N1186" t="s">
        <v>157</v>
      </c>
      <c r="O1186" t="s">
        <v>130</v>
      </c>
      <c r="P1186" t="s">
        <v>1131</v>
      </c>
      <c r="Q1186" t="s">
        <v>66</v>
      </c>
      <c r="R1186" t="s">
        <v>132</v>
      </c>
      <c r="S1186">
        <v>1</v>
      </c>
      <c r="T1186">
        <v>488101</v>
      </c>
      <c r="V1186" s="17">
        <v>11</v>
      </c>
      <c r="W1186" t="s">
        <v>1144</v>
      </c>
      <c r="Y1186" s="14">
        <v>44630</v>
      </c>
      <c r="Z1186" s="16">
        <v>25</v>
      </c>
      <c r="AA1186" s="14">
        <v>44655</v>
      </c>
      <c r="AB1186" s="14">
        <v>44616</v>
      </c>
      <c r="AC1186">
        <v>20</v>
      </c>
      <c r="AD1186" s="14">
        <v>44636</v>
      </c>
      <c r="AE1186" s="14">
        <v>44637</v>
      </c>
      <c r="AF1186">
        <v>20</v>
      </c>
      <c r="AG1186" s="14">
        <v>44657</v>
      </c>
      <c r="AH1186" s="14">
        <v>44672</v>
      </c>
      <c r="AI1186">
        <v>13</v>
      </c>
      <c r="AJ1186" s="14">
        <v>44685</v>
      </c>
      <c r="AK1186" s="16">
        <v>8</v>
      </c>
      <c r="AL1186" s="14">
        <v>44930</v>
      </c>
      <c r="AM1186" s="14">
        <v>44990</v>
      </c>
      <c r="AR1186" s="45">
        <v>2000000</v>
      </c>
      <c r="AV1186" s="45">
        <v>18000000</v>
      </c>
      <c r="AZ1186" s="15">
        <f t="shared" si="85"/>
        <v>20000000</v>
      </c>
      <c r="BA1186" s="15">
        <f t="shared" si="86"/>
        <v>20000000</v>
      </c>
      <c r="BB1186" t="str">
        <f t="shared" si="87"/>
        <v>OK</v>
      </c>
      <c r="BC1186">
        <f t="shared" si="88"/>
        <v>2</v>
      </c>
    </row>
    <row r="1187" spans="2:55" hidden="1">
      <c r="B1187" t="s">
        <v>30</v>
      </c>
      <c r="C1187" t="s">
        <v>1042</v>
      </c>
      <c r="D1187" t="s">
        <v>1050</v>
      </c>
      <c r="E1187" t="s">
        <v>8</v>
      </c>
      <c r="F1187" t="s">
        <v>160</v>
      </c>
      <c r="G1187">
        <v>4881</v>
      </c>
      <c r="H1187">
        <v>13</v>
      </c>
      <c r="I1187" s="45">
        <v>13000000</v>
      </c>
      <c r="J1187" s="45">
        <v>1000000</v>
      </c>
      <c r="K1187">
        <v>13</v>
      </c>
      <c r="M1187" t="s">
        <v>128</v>
      </c>
      <c r="N1187" t="s">
        <v>157</v>
      </c>
      <c r="O1187" t="s">
        <v>130</v>
      </c>
      <c r="P1187" t="s">
        <v>1131</v>
      </c>
      <c r="Q1187" t="s">
        <v>66</v>
      </c>
      <c r="R1187" t="s">
        <v>132</v>
      </c>
      <c r="S1187">
        <v>1</v>
      </c>
      <c r="T1187">
        <v>488101</v>
      </c>
      <c r="V1187" s="17">
        <v>13</v>
      </c>
      <c r="W1187" t="s">
        <v>1145</v>
      </c>
      <c r="Y1187" s="14">
        <v>44630</v>
      </c>
      <c r="Z1187" s="16">
        <v>25</v>
      </c>
      <c r="AA1187" s="14">
        <v>44655</v>
      </c>
      <c r="AB1187" s="14">
        <v>44616</v>
      </c>
      <c r="AC1187">
        <v>20</v>
      </c>
      <c r="AD1187" s="14">
        <v>44636</v>
      </c>
      <c r="AE1187" s="14">
        <v>44637</v>
      </c>
      <c r="AF1187">
        <v>20</v>
      </c>
      <c r="AG1187" s="14">
        <v>44657</v>
      </c>
      <c r="AH1187" s="14">
        <v>44672</v>
      </c>
      <c r="AI1187">
        <v>13</v>
      </c>
      <c r="AJ1187" s="14">
        <v>44685</v>
      </c>
      <c r="AK1187" s="16">
        <v>8</v>
      </c>
      <c r="AL1187" s="14">
        <v>44930</v>
      </c>
      <c r="AM1187" s="14">
        <v>44990</v>
      </c>
      <c r="AR1187" s="45">
        <v>1300000</v>
      </c>
      <c r="AV1187" s="45">
        <v>11700000</v>
      </c>
      <c r="AZ1187" s="15">
        <f t="shared" si="85"/>
        <v>13000000</v>
      </c>
      <c r="BA1187" s="15">
        <f t="shared" si="86"/>
        <v>13000000</v>
      </c>
      <c r="BB1187" t="str">
        <f t="shared" si="87"/>
        <v>OK</v>
      </c>
      <c r="BC1187">
        <f t="shared" si="88"/>
        <v>2</v>
      </c>
    </row>
    <row r="1188" spans="2:55" hidden="1">
      <c r="B1188" t="s">
        <v>30</v>
      </c>
      <c r="C1188" t="s">
        <v>1045</v>
      </c>
      <c r="D1188" t="s">
        <v>1050</v>
      </c>
      <c r="E1188" t="s">
        <v>8</v>
      </c>
      <c r="F1188" t="s">
        <v>160</v>
      </c>
      <c r="G1188">
        <v>4881</v>
      </c>
      <c r="H1188">
        <v>12</v>
      </c>
      <c r="I1188" s="45">
        <v>12000000</v>
      </c>
      <c r="J1188" s="45">
        <v>1000000</v>
      </c>
      <c r="K1188">
        <v>12</v>
      </c>
      <c r="M1188" t="s">
        <v>128</v>
      </c>
      <c r="N1188" t="s">
        <v>157</v>
      </c>
      <c r="O1188" t="s">
        <v>130</v>
      </c>
      <c r="P1188" t="s">
        <v>1131</v>
      </c>
      <c r="Q1188" t="s">
        <v>66</v>
      </c>
      <c r="R1188" t="s">
        <v>132</v>
      </c>
      <c r="S1188">
        <v>1</v>
      </c>
      <c r="T1188">
        <v>488101</v>
      </c>
      <c r="V1188" s="17">
        <v>13</v>
      </c>
      <c r="W1188" t="s">
        <v>1145</v>
      </c>
      <c r="Y1188" s="14">
        <v>44630</v>
      </c>
      <c r="Z1188" s="16">
        <v>25</v>
      </c>
      <c r="AA1188" s="14">
        <v>44655</v>
      </c>
      <c r="AB1188" s="14">
        <v>44616</v>
      </c>
      <c r="AC1188">
        <v>20</v>
      </c>
      <c r="AD1188" s="14">
        <v>44636</v>
      </c>
      <c r="AE1188" s="14">
        <v>44637</v>
      </c>
      <c r="AF1188">
        <v>20</v>
      </c>
      <c r="AG1188" s="14">
        <v>44657</v>
      </c>
      <c r="AH1188" s="14">
        <v>44672</v>
      </c>
      <c r="AI1188">
        <v>13</v>
      </c>
      <c r="AJ1188" s="14">
        <v>44685</v>
      </c>
      <c r="AK1188" s="16">
        <v>8</v>
      </c>
      <c r="AL1188" s="14">
        <v>44930</v>
      </c>
      <c r="AM1188" s="14">
        <v>44990</v>
      </c>
      <c r="AR1188" s="45">
        <v>1200000</v>
      </c>
      <c r="AV1188" s="45">
        <v>10800000</v>
      </c>
      <c r="AZ1188" s="15">
        <f t="shared" si="85"/>
        <v>12000000</v>
      </c>
      <c r="BA1188" s="15">
        <f t="shared" si="86"/>
        <v>12000000</v>
      </c>
      <c r="BB1188" t="str">
        <f t="shared" si="87"/>
        <v>OK</v>
      </c>
      <c r="BC1188">
        <f t="shared" si="88"/>
        <v>2</v>
      </c>
    </row>
    <row r="1189" spans="2:55" hidden="1">
      <c r="B1189" t="s">
        <v>30</v>
      </c>
      <c r="C1189" t="s">
        <v>1046</v>
      </c>
      <c r="D1189" t="s">
        <v>1050</v>
      </c>
      <c r="E1189" t="s">
        <v>8</v>
      </c>
      <c r="F1189" t="s">
        <v>160</v>
      </c>
      <c r="G1189">
        <v>4881</v>
      </c>
      <c r="H1189">
        <v>15</v>
      </c>
      <c r="I1189" s="45">
        <v>15000000</v>
      </c>
      <c r="J1189" s="45">
        <v>1000000</v>
      </c>
      <c r="K1189">
        <v>15</v>
      </c>
      <c r="M1189" t="s">
        <v>128</v>
      </c>
      <c r="N1189" t="s">
        <v>157</v>
      </c>
      <c r="O1189" t="s">
        <v>130</v>
      </c>
      <c r="P1189" t="s">
        <v>1131</v>
      </c>
      <c r="Q1189" t="s">
        <v>66</v>
      </c>
      <c r="R1189" t="s">
        <v>132</v>
      </c>
      <c r="S1189">
        <v>1</v>
      </c>
      <c r="T1189">
        <v>488101</v>
      </c>
      <c r="V1189" s="17">
        <v>13</v>
      </c>
      <c r="W1189" t="s">
        <v>1145</v>
      </c>
      <c r="Y1189" s="14">
        <v>44630</v>
      </c>
      <c r="Z1189" s="16">
        <v>25</v>
      </c>
      <c r="AA1189" s="14">
        <v>44655</v>
      </c>
      <c r="AB1189" s="14">
        <v>44616</v>
      </c>
      <c r="AC1189">
        <v>20</v>
      </c>
      <c r="AD1189" s="14">
        <v>44636</v>
      </c>
      <c r="AE1189" s="14">
        <v>44637</v>
      </c>
      <c r="AF1189">
        <v>20</v>
      </c>
      <c r="AG1189" s="14">
        <v>44657</v>
      </c>
      <c r="AH1189" s="14">
        <v>44672</v>
      </c>
      <c r="AI1189">
        <v>13</v>
      </c>
      <c r="AJ1189" s="14">
        <v>44685</v>
      </c>
      <c r="AK1189" s="16">
        <v>8</v>
      </c>
      <c r="AL1189" s="14">
        <v>44930</v>
      </c>
      <c r="AM1189" s="14">
        <v>44990</v>
      </c>
      <c r="AR1189" s="45">
        <v>1500000</v>
      </c>
      <c r="AV1189" s="45">
        <v>13500000</v>
      </c>
      <c r="AZ1189" s="15">
        <f t="shared" si="85"/>
        <v>15000000</v>
      </c>
      <c r="BA1189" s="15">
        <f t="shared" si="86"/>
        <v>15000000</v>
      </c>
      <c r="BB1189" t="str">
        <f t="shared" si="87"/>
        <v>OK</v>
      </c>
      <c r="BC1189">
        <f t="shared" si="88"/>
        <v>2</v>
      </c>
    </row>
    <row r="1190" spans="2:55" hidden="1">
      <c r="B1190" t="s">
        <v>30</v>
      </c>
      <c r="C1190" t="s">
        <v>1049</v>
      </c>
      <c r="D1190" t="s">
        <v>1050</v>
      </c>
      <c r="E1190" t="s">
        <v>8</v>
      </c>
      <c r="F1190" t="s">
        <v>160</v>
      </c>
      <c r="G1190">
        <v>4881</v>
      </c>
      <c r="H1190">
        <v>17</v>
      </c>
      <c r="I1190" s="45">
        <v>17000000</v>
      </c>
      <c r="J1190" s="45">
        <v>1000000</v>
      </c>
      <c r="K1190">
        <v>17</v>
      </c>
      <c r="M1190" t="s">
        <v>128</v>
      </c>
      <c r="N1190" t="s">
        <v>157</v>
      </c>
      <c r="O1190" t="s">
        <v>130</v>
      </c>
      <c r="P1190" t="s">
        <v>1131</v>
      </c>
      <c r="Q1190" t="s">
        <v>66</v>
      </c>
      <c r="R1190" t="s">
        <v>132</v>
      </c>
      <c r="S1190">
        <v>1</v>
      </c>
      <c r="T1190">
        <v>488101</v>
      </c>
      <c r="V1190" s="17">
        <v>13</v>
      </c>
      <c r="W1190" t="s">
        <v>1145</v>
      </c>
      <c r="Y1190" s="14">
        <v>44630</v>
      </c>
      <c r="Z1190" s="16">
        <v>25</v>
      </c>
      <c r="AA1190" s="14">
        <v>44655</v>
      </c>
      <c r="AB1190" s="14">
        <v>44616</v>
      </c>
      <c r="AC1190">
        <v>20</v>
      </c>
      <c r="AD1190" s="14">
        <v>44636</v>
      </c>
      <c r="AE1190" s="14">
        <v>44637</v>
      </c>
      <c r="AF1190">
        <v>20</v>
      </c>
      <c r="AG1190" s="14">
        <v>44657</v>
      </c>
      <c r="AH1190" s="14">
        <v>44672</v>
      </c>
      <c r="AI1190">
        <v>13</v>
      </c>
      <c r="AJ1190" s="14">
        <v>44685</v>
      </c>
      <c r="AK1190" s="16">
        <v>8</v>
      </c>
      <c r="AL1190" s="14">
        <v>44930</v>
      </c>
      <c r="AM1190" s="14">
        <v>44990</v>
      </c>
      <c r="AR1190" s="45">
        <v>1700000</v>
      </c>
      <c r="AV1190" s="45">
        <v>15300000</v>
      </c>
      <c r="AZ1190" s="15">
        <f t="shared" si="85"/>
        <v>17000000</v>
      </c>
      <c r="BA1190" s="15">
        <f t="shared" si="86"/>
        <v>17000000</v>
      </c>
      <c r="BB1190" t="str">
        <f t="shared" si="87"/>
        <v>OK</v>
      </c>
      <c r="BC1190">
        <f t="shared" si="88"/>
        <v>2</v>
      </c>
    </row>
    <row r="1191" spans="2:55" hidden="1">
      <c r="B1191" t="s">
        <v>30</v>
      </c>
      <c r="C1191" t="s">
        <v>1050</v>
      </c>
      <c r="D1191" t="s">
        <v>1050</v>
      </c>
      <c r="E1191" t="s">
        <v>8</v>
      </c>
      <c r="F1191" t="s">
        <v>160</v>
      </c>
      <c r="G1191">
        <v>4881</v>
      </c>
      <c r="H1191">
        <v>16</v>
      </c>
      <c r="I1191" s="45">
        <v>16000000</v>
      </c>
      <c r="J1191" s="45">
        <v>1000000</v>
      </c>
      <c r="K1191">
        <v>16</v>
      </c>
      <c r="M1191" t="s">
        <v>128</v>
      </c>
      <c r="N1191" t="s">
        <v>157</v>
      </c>
      <c r="O1191" t="s">
        <v>130</v>
      </c>
      <c r="P1191" t="s">
        <v>1131</v>
      </c>
      <c r="Q1191" t="s">
        <v>66</v>
      </c>
      <c r="R1191" t="s">
        <v>132</v>
      </c>
      <c r="S1191">
        <v>1</v>
      </c>
      <c r="T1191">
        <v>488101</v>
      </c>
      <c r="V1191" s="17">
        <v>13</v>
      </c>
      <c r="W1191" t="s">
        <v>1145</v>
      </c>
      <c r="Y1191" s="14">
        <v>44630</v>
      </c>
      <c r="Z1191" s="16">
        <v>25</v>
      </c>
      <c r="AA1191" s="14">
        <v>44655</v>
      </c>
      <c r="AB1191" s="14">
        <v>44616</v>
      </c>
      <c r="AC1191">
        <v>20</v>
      </c>
      <c r="AD1191" s="14">
        <v>44636</v>
      </c>
      <c r="AE1191" s="14">
        <v>44637</v>
      </c>
      <c r="AF1191">
        <v>20</v>
      </c>
      <c r="AG1191" s="14">
        <v>44657</v>
      </c>
      <c r="AH1191" s="14">
        <v>44672</v>
      </c>
      <c r="AI1191">
        <v>13</v>
      </c>
      <c r="AJ1191" s="14">
        <v>44685</v>
      </c>
      <c r="AK1191" s="16">
        <v>8</v>
      </c>
      <c r="AL1191" s="14">
        <v>44930</v>
      </c>
      <c r="AM1191" s="14">
        <v>44990</v>
      </c>
      <c r="AR1191" s="45">
        <v>1600000</v>
      </c>
      <c r="AV1191" s="45">
        <v>14400000</v>
      </c>
      <c r="AZ1191" s="15">
        <f t="shared" si="85"/>
        <v>16000000</v>
      </c>
      <c r="BA1191" s="15">
        <f t="shared" si="86"/>
        <v>16000000</v>
      </c>
      <c r="BB1191" t="str">
        <f t="shared" si="87"/>
        <v>OK</v>
      </c>
      <c r="BC1191">
        <f t="shared" si="88"/>
        <v>2</v>
      </c>
    </row>
    <row r="1192" spans="2:55" hidden="1">
      <c r="B1192" t="s">
        <v>30</v>
      </c>
      <c r="C1192" t="s">
        <v>1040</v>
      </c>
      <c r="D1192" t="s">
        <v>1103</v>
      </c>
      <c r="E1192" t="s">
        <v>8</v>
      </c>
      <c r="F1192" t="s">
        <v>160</v>
      </c>
      <c r="G1192">
        <v>4881</v>
      </c>
      <c r="H1192">
        <v>16</v>
      </c>
      <c r="I1192" s="45">
        <v>16000000</v>
      </c>
      <c r="J1192" s="45">
        <v>1000000</v>
      </c>
      <c r="K1192">
        <v>16</v>
      </c>
      <c r="M1192" t="s">
        <v>128</v>
      </c>
      <c r="N1192" t="s">
        <v>157</v>
      </c>
      <c r="O1192" t="s">
        <v>441</v>
      </c>
      <c r="P1192" t="s">
        <v>1146</v>
      </c>
      <c r="Q1192" t="s">
        <v>66</v>
      </c>
      <c r="R1192" t="s">
        <v>132</v>
      </c>
      <c r="S1192">
        <v>2</v>
      </c>
      <c r="T1192">
        <v>488102</v>
      </c>
      <c r="V1192" s="17">
        <v>1</v>
      </c>
      <c r="W1192" t="s">
        <v>1147</v>
      </c>
      <c r="Y1192" s="14">
        <v>44630</v>
      </c>
      <c r="Z1192" s="16">
        <v>25</v>
      </c>
      <c r="AA1192" s="14">
        <v>44655</v>
      </c>
      <c r="AB1192" s="14">
        <v>44616</v>
      </c>
      <c r="AC1192">
        <v>20</v>
      </c>
      <c r="AD1192" s="14">
        <v>44636</v>
      </c>
      <c r="AE1192" s="14">
        <v>44637</v>
      </c>
      <c r="AF1192">
        <v>20</v>
      </c>
      <c r="AG1192" s="14">
        <v>44657</v>
      </c>
      <c r="AH1192" s="14">
        <v>44672</v>
      </c>
      <c r="AI1192">
        <v>13</v>
      </c>
      <c r="AJ1192" s="14">
        <v>44685</v>
      </c>
      <c r="AK1192" s="16">
        <v>8</v>
      </c>
      <c r="AL1192" s="14">
        <v>44930</v>
      </c>
      <c r="AM1192" s="14">
        <v>44990</v>
      </c>
      <c r="AR1192" s="45">
        <v>1600000</v>
      </c>
      <c r="AV1192" s="45">
        <v>14400000</v>
      </c>
      <c r="AZ1192" s="15">
        <f t="shared" si="85"/>
        <v>16000000</v>
      </c>
      <c r="BA1192" s="15">
        <f t="shared" si="86"/>
        <v>16000000</v>
      </c>
      <c r="BB1192" t="str">
        <f t="shared" si="87"/>
        <v>OK</v>
      </c>
      <c r="BC1192">
        <f t="shared" si="88"/>
        <v>2</v>
      </c>
    </row>
    <row r="1193" spans="2:55" hidden="1">
      <c r="B1193" t="s">
        <v>30</v>
      </c>
      <c r="C1193" t="s">
        <v>1073</v>
      </c>
      <c r="D1193" t="s">
        <v>1103</v>
      </c>
      <c r="E1193" t="s">
        <v>8</v>
      </c>
      <c r="F1193" t="s">
        <v>160</v>
      </c>
      <c r="G1193">
        <v>4881</v>
      </c>
      <c r="H1193">
        <v>12</v>
      </c>
      <c r="I1193" s="45">
        <v>12000000</v>
      </c>
      <c r="J1193" s="45">
        <v>1000000</v>
      </c>
      <c r="K1193">
        <v>12</v>
      </c>
      <c r="M1193" t="s">
        <v>128</v>
      </c>
      <c r="N1193" t="s">
        <v>157</v>
      </c>
      <c r="O1193" t="s">
        <v>441</v>
      </c>
      <c r="P1193" t="s">
        <v>1146</v>
      </c>
      <c r="Q1193" t="s">
        <v>66</v>
      </c>
      <c r="R1193" t="s">
        <v>132</v>
      </c>
      <c r="S1193">
        <v>2</v>
      </c>
      <c r="T1193">
        <v>488102</v>
      </c>
      <c r="V1193" s="17">
        <v>1</v>
      </c>
      <c r="W1193" t="s">
        <v>1147</v>
      </c>
      <c r="Y1193" s="14">
        <v>44630</v>
      </c>
      <c r="Z1193" s="16">
        <v>25</v>
      </c>
      <c r="AA1193" s="14">
        <v>44655</v>
      </c>
      <c r="AB1193" s="14">
        <v>44616</v>
      </c>
      <c r="AC1193">
        <v>20</v>
      </c>
      <c r="AD1193" s="14">
        <v>44636</v>
      </c>
      <c r="AE1193" s="14">
        <v>44637</v>
      </c>
      <c r="AF1193">
        <v>20</v>
      </c>
      <c r="AG1193" s="14">
        <v>44657</v>
      </c>
      <c r="AH1193" s="14">
        <v>44672</v>
      </c>
      <c r="AI1193">
        <v>13</v>
      </c>
      <c r="AJ1193" s="14">
        <v>44685</v>
      </c>
      <c r="AK1193" s="16">
        <v>8</v>
      </c>
      <c r="AL1193" s="14">
        <v>44930</v>
      </c>
      <c r="AM1193" s="14">
        <v>44990</v>
      </c>
      <c r="AR1193" s="45">
        <v>1200000</v>
      </c>
      <c r="AV1193" s="45">
        <v>10800000</v>
      </c>
      <c r="AZ1193" s="15">
        <f t="shared" si="85"/>
        <v>12000000</v>
      </c>
      <c r="BA1193" s="15">
        <f t="shared" si="86"/>
        <v>12000000</v>
      </c>
      <c r="BB1193" t="str">
        <f t="shared" si="87"/>
        <v>OK</v>
      </c>
      <c r="BC1193">
        <f t="shared" si="88"/>
        <v>2</v>
      </c>
    </row>
    <row r="1194" spans="2:55" hidden="1">
      <c r="B1194" t="s">
        <v>30</v>
      </c>
      <c r="C1194" t="s">
        <v>1076</v>
      </c>
      <c r="D1194" t="s">
        <v>1103</v>
      </c>
      <c r="E1194" t="s">
        <v>8</v>
      </c>
      <c r="F1194" t="s">
        <v>160</v>
      </c>
      <c r="G1194">
        <v>4881</v>
      </c>
      <c r="H1194">
        <v>12</v>
      </c>
      <c r="I1194" s="45">
        <v>12000000</v>
      </c>
      <c r="J1194" s="45">
        <v>1000000</v>
      </c>
      <c r="K1194">
        <v>12</v>
      </c>
      <c r="M1194" t="s">
        <v>128</v>
      </c>
      <c r="N1194" t="s">
        <v>157</v>
      </c>
      <c r="O1194" t="s">
        <v>441</v>
      </c>
      <c r="P1194" t="s">
        <v>1146</v>
      </c>
      <c r="Q1194" t="s">
        <v>66</v>
      </c>
      <c r="R1194" t="s">
        <v>132</v>
      </c>
      <c r="S1194">
        <v>2</v>
      </c>
      <c r="T1194">
        <v>488102</v>
      </c>
      <c r="V1194" s="17">
        <v>1</v>
      </c>
      <c r="W1194" t="s">
        <v>1147</v>
      </c>
      <c r="Y1194" s="14">
        <v>44630</v>
      </c>
      <c r="Z1194" s="16">
        <v>25</v>
      </c>
      <c r="AA1194" s="14">
        <v>44655</v>
      </c>
      <c r="AB1194" s="14">
        <v>44616</v>
      </c>
      <c r="AC1194">
        <v>20</v>
      </c>
      <c r="AD1194" s="14">
        <v>44636</v>
      </c>
      <c r="AE1194" s="14">
        <v>44637</v>
      </c>
      <c r="AF1194">
        <v>20</v>
      </c>
      <c r="AG1194" s="14">
        <v>44657</v>
      </c>
      <c r="AH1194" s="14">
        <v>44672</v>
      </c>
      <c r="AI1194">
        <v>13</v>
      </c>
      <c r="AJ1194" s="14">
        <v>44685</v>
      </c>
      <c r="AK1194" s="16">
        <v>8</v>
      </c>
      <c r="AL1194" s="14">
        <v>44930</v>
      </c>
      <c r="AM1194" s="14">
        <v>44990</v>
      </c>
      <c r="AR1194" s="45">
        <v>1200000</v>
      </c>
      <c r="AV1194" s="45">
        <v>10800000</v>
      </c>
      <c r="AZ1194" s="15">
        <f t="shared" si="85"/>
        <v>12000000</v>
      </c>
      <c r="BA1194" s="15">
        <f t="shared" si="86"/>
        <v>12000000</v>
      </c>
      <c r="BB1194" t="str">
        <f t="shared" si="87"/>
        <v>OK</v>
      </c>
      <c r="BC1194">
        <f t="shared" si="88"/>
        <v>2</v>
      </c>
    </row>
    <row r="1195" spans="2:55" hidden="1">
      <c r="B1195" t="s">
        <v>30</v>
      </c>
      <c r="C1195" t="s">
        <v>1106</v>
      </c>
      <c r="D1195" t="s">
        <v>1121</v>
      </c>
      <c r="E1195" t="s">
        <v>8</v>
      </c>
      <c r="F1195" t="s">
        <v>160</v>
      </c>
      <c r="G1195">
        <v>4881</v>
      </c>
      <c r="H1195">
        <v>9</v>
      </c>
      <c r="I1195" s="45">
        <v>9000000</v>
      </c>
      <c r="J1195" s="45">
        <v>1000000</v>
      </c>
      <c r="K1195">
        <v>9</v>
      </c>
      <c r="M1195" t="s">
        <v>128</v>
      </c>
      <c r="N1195" t="s">
        <v>157</v>
      </c>
      <c r="O1195" t="s">
        <v>441</v>
      </c>
      <c r="P1195" t="s">
        <v>1146</v>
      </c>
      <c r="Q1195" t="s">
        <v>66</v>
      </c>
      <c r="R1195" t="s">
        <v>132</v>
      </c>
      <c r="S1195">
        <v>2</v>
      </c>
      <c r="T1195">
        <v>488102</v>
      </c>
      <c r="V1195" s="17">
        <v>7</v>
      </c>
      <c r="W1195" t="s">
        <v>1148</v>
      </c>
      <c r="Y1195" s="14">
        <v>44630</v>
      </c>
      <c r="Z1195" s="16">
        <v>25</v>
      </c>
      <c r="AA1195" s="14">
        <v>44655</v>
      </c>
      <c r="AB1195" s="14">
        <v>44616</v>
      </c>
      <c r="AC1195">
        <v>20</v>
      </c>
      <c r="AD1195" s="14">
        <v>44636</v>
      </c>
      <c r="AE1195" s="14">
        <v>44637</v>
      </c>
      <c r="AF1195">
        <v>20</v>
      </c>
      <c r="AG1195" s="14">
        <v>44657</v>
      </c>
      <c r="AH1195" s="14">
        <v>44672</v>
      </c>
      <c r="AI1195">
        <v>13</v>
      </c>
      <c r="AJ1195" s="14">
        <v>44685</v>
      </c>
      <c r="AK1195" s="16">
        <v>8</v>
      </c>
      <c r="AL1195" s="14">
        <v>44930</v>
      </c>
      <c r="AM1195" s="14">
        <v>44990</v>
      </c>
      <c r="AR1195" s="45">
        <v>900000</v>
      </c>
      <c r="AV1195" s="45">
        <v>8100000</v>
      </c>
      <c r="AZ1195" s="15">
        <f t="shared" si="85"/>
        <v>9000000</v>
      </c>
      <c r="BA1195" s="15">
        <f t="shared" si="86"/>
        <v>9000000</v>
      </c>
      <c r="BB1195" t="str">
        <f t="shared" si="87"/>
        <v>OK</v>
      </c>
      <c r="BC1195">
        <f t="shared" si="88"/>
        <v>2</v>
      </c>
    </row>
    <row r="1196" spans="2:55" hidden="1">
      <c r="B1196" t="s">
        <v>30</v>
      </c>
      <c r="C1196" t="s">
        <v>1109</v>
      </c>
      <c r="D1196" t="s">
        <v>1103</v>
      </c>
      <c r="E1196" t="s">
        <v>8</v>
      </c>
      <c r="F1196" t="s">
        <v>160</v>
      </c>
      <c r="G1196">
        <v>4881</v>
      </c>
      <c r="H1196">
        <v>5</v>
      </c>
      <c r="I1196" s="45">
        <v>5000000</v>
      </c>
      <c r="J1196" s="45">
        <v>1000000</v>
      </c>
      <c r="K1196">
        <v>5</v>
      </c>
      <c r="M1196" t="s">
        <v>128</v>
      </c>
      <c r="N1196" t="s">
        <v>157</v>
      </c>
      <c r="O1196" t="s">
        <v>441</v>
      </c>
      <c r="P1196" t="s">
        <v>1146</v>
      </c>
      <c r="Q1196" t="s">
        <v>66</v>
      </c>
      <c r="R1196" t="s">
        <v>132</v>
      </c>
      <c r="S1196">
        <v>2</v>
      </c>
      <c r="T1196">
        <v>488102</v>
      </c>
      <c r="V1196" s="17">
        <v>1</v>
      </c>
      <c r="W1196" t="s">
        <v>1147</v>
      </c>
      <c r="Y1196" s="14">
        <v>44630</v>
      </c>
      <c r="Z1196" s="16">
        <v>25</v>
      </c>
      <c r="AA1196" s="14">
        <v>44655</v>
      </c>
      <c r="AB1196" s="14">
        <v>44616</v>
      </c>
      <c r="AC1196">
        <v>20</v>
      </c>
      <c r="AD1196" s="14">
        <v>44636</v>
      </c>
      <c r="AE1196" s="14">
        <v>44637</v>
      </c>
      <c r="AF1196">
        <v>20</v>
      </c>
      <c r="AG1196" s="14">
        <v>44657</v>
      </c>
      <c r="AH1196" s="14">
        <v>44672</v>
      </c>
      <c r="AI1196">
        <v>13</v>
      </c>
      <c r="AJ1196" s="14">
        <v>44685</v>
      </c>
      <c r="AK1196" s="16">
        <v>8</v>
      </c>
      <c r="AL1196" s="14">
        <v>44930</v>
      </c>
      <c r="AM1196" s="14">
        <v>44990</v>
      </c>
      <c r="AR1196" s="45">
        <v>500000</v>
      </c>
      <c r="AV1196" s="45">
        <v>4500000</v>
      </c>
      <c r="AZ1196" s="15">
        <f t="shared" si="85"/>
        <v>5000000</v>
      </c>
      <c r="BA1196" s="15">
        <f t="shared" si="86"/>
        <v>5000000</v>
      </c>
      <c r="BB1196" t="str">
        <f t="shared" si="87"/>
        <v>OK</v>
      </c>
      <c r="BC1196">
        <f t="shared" si="88"/>
        <v>2</v>
      </c>
    </row>
    <row r="1197" spans="2:55" hidden="1">
      <c r="B1197" t="s">
        <v>30</v>
      </c>
      <c r="C1197" t="s">
        <v>1077</v>
      </c>
      <c r="D1197" t="s">
        <v>1103</v>
      </c>
      <c r="E1197" t="s">
        <v>8</v>
      </c>
      <c r="F1197" t="s">
        <v>160</v>
      </c>
      <c r="G1197">
        <v>4881</v>
      </c>
      <c r="H1197">
        <v>16</v>
      </c>
      <c r="I1197" s="45">
        <v>16000000</v>
      </c>
      <c r="J1197" s="45">
        <v>1000000</v>
      </c>
      <c r="K1197">
        <v>16</v>
      </c>
      <c r="M1197" t="s">
        <v>128</v>
      </c>
      <c r="N1197" t="s">
        <v>157</v>
      </c>
      <c r="O1197" t="s">
        <v>441</v>
      </c>
      <c r="P1197" t="s">
        <v>1146</v>
      </c>
      <c r="Q1197" t="s">
        <v>66</v>
      </c>
      <c r="R1197" t="s">
        <v>132</v>
      </c>
      <c r="S1197">
        <v>2</v>
      </c>
      <c r="T1197">
        <v>488102</v>
      </c>
      <c r="V1197" s="17">
        <v>1</v>
      </c>
      <c r="W1197" t="s">
        <v>1147</v>
      </c>
      <c r="Y1197" s="14">
        <v>44630</v>
      </c>
      <c r="Z1197" s="16">
        <v>25</v>
      </c>
      <c r="AA1197" s="14">
        <v>44655</v>
      </c>
      <c r="AB1197" s="14">
        <v>44616</v>
      </c>
      <c r="AC1197">
        <v>20</v>
      </c>
      <c r="AD1197" s="14">
        <v>44636</v>
      </c>
      <c r="AE1197" s="14">
        <v>44637</v>
      </c>
      <c r="AF1197">
        <v>20</v>
      </c>
      <c r="AG1197" s="14">
        <v>44657</v>
      </c>
      <c r="AH1197" s="14">
        <v>44672</v>
      </c>
      <c r="AI1197">
        <v>13</v>
      </c>
      <c r="AJ1197" s="14">
        <v>44685</v>
      </c>
      <c r="AK1197" s="16">
        <v>8</v>
      </c>
      <c r="AL1197" s="14">
        <v>44930</v>
      </c>
      <c r="AM1197" s="14">
        <v>44990</v>
      </c>
      <c r="AR1197" s="45">
        <v>1600000</v>
      </c>
      <c r="AV1197" s="45">
        <v>14400000</v>
      </c>
      <c r="AZ1197" s="15">
        <f t="shared" si="85"/>
        <v>16000000</v>
      </c>
      <c r="BA1197" s="15">
        <f t="shared" si="86"/>
        <v>16000000</v>
      </c>
      <c r="BB1197" t="str">
        <f t="shared" si="87"/>
        <v>OK</v>
      </c>
      <c r="BC1197">
        <f t="shared" si="88"/>
        <v>2</v>
      </c>
    </row>
    <row r="1198" spans="2:55" hidden="1">
      <c r="B1198" t="s">
        <v>30</v>
      </c>
      <c r="C1198" t="s">
        <v>1037</v>
      </c>
      <c r="D1198" t="s">
        <v>1103</v>
      </c>
      <c r="E1198" t="s">
        <v>8</v>
      </c>
      <c r="F1198" t="s">
        <v>160</v>
      </c>
      <c r="G1198">
        <v>4881</v>
      </c>
      <c r="H1198">
        <v>15</v>
      </c>
      <c r="I1198" s="45">
        <v>15000000</v>
      </c>
      <c r="J1198" s="45">
        <v>1000000</v>
      </c>
      <c r="K1198">
        <v>15</v>
      </c>
      <c r="M1198" t="s">
        <v>128</v>
      </c>
      <c r="N1198" t="s">
        <v>157</v>
      </c>
      <c r="O1198" t="s">
        <v>441</v>
      </c>
      <c r="P1198" t="s">
        <v>1146</v>
      </c>
      <c r="Q1198" t="s">
        <v>66</v>
      </c>
      <c r="R1198" t="s">
        <v>132</v>
      </c>
      <c r="S1198">
        <v>2</v>
      </c>
      <c r="T1198">
        <v>488102</v>
      </c>
      <c r="V1198" s="17">
        <v>1</v>
      </c>
      <c r="W1198" t="s">
        <v>1147</v>
      </c>
      <c r="Y1198" s="14">
        <v>44630</v>
      </c>
      <c r="Z1198" s="16">
        <v>25</v>
      </c>
      <c r="AA1198" s="14">
        <v>44655</v>
      </c>
      <c r="AB1198" s="14">
        <v>44616</v>
      </c>
      <c r="AC1198">
        <v>20</v>
      </c>
      <c r="AD1198" s="14">
        <v>44636</v>
      </c>
      <c r="AE1198" s="14">
        <v>44637</v>
      </c>
      <c r="AF1198">
        <v>20</v>
      </c>
      <c r="AG1198" s="14">
        <v>44657</v>
      </c>
      <c r="AH1198" s="14">
        <v>44672</v>
      </c>
      <c r="AI1198">
        <v>13</v>
      </c>
      <c r="AJ1198" s="14">
        <v>44685</v>
      </c>
      <c r="AK1198" s="16">
        <v>8</v>
      </c>
      <c r="AL1198" s="14">
        <v>44930</v>
      </c>
      <c r="AM1198" s="14">
        <v>44990</v>
      </c>
      <c r="AR1198" s="45">
        <v>1500000</v>
      </c>
      <c r="AV1198" s="45">
        <v>13500000</v>
      </c>
      <c r="AZ1198" s="15">
        <f t="shared" si="85"/>
        <v>15000000</v>
      </c>
      <c r="BA1198" s="15">
        <f t="shared" si="86"/>
        <v>15000000</v>
      </c>
      <c r="BB1198" t="str">
        <f t="shared" si="87"/>
        <v>OK</v>
      </c>
      <c r="BC1198">
        <f t="shared" si="88"/>
        <v>2</v>
      </c>
    </row>
    <row r="1199" spans="2:55" hidden="1">
      <c r="B1199" t="s">
        <v>30</v>
      </c>
      <c r="C1199" t="s">
        <v>1041</v>
      </c>
      <c r="D1199" t="s">
        <v>1103</v>
      </c>
      <c r="E1199" t="s">
        <v>8</v>
      </c>
      <c r="F1199" t="s">
        <v>160</v>
      </c>
      <c r="G1199">
        <v>4881</v>
      </c>
      <c r="H1199">
        <v>16</v>
      </c>
      <c r="I1199" s="45">
        <v>16000000</v>
      </c>
      <c r="J1199" s="45">
        <v>1000000</v>
      </c>
      <c r="K1199">
        <v>16</v>
      </c>
      <c r="M1199" t="s">
        <v>128</v>
      </c>
      <c r="N1199" t="s">
        <v>157</v>
      </c>
      <c r="O1199" t="s">
        <v>441</v>
      </c>
      <c r="P1199" t="s">
        <v>1146</v>
      </c>
      <c r="Q1199" t="s">
        <v>66</v>
      </c>
      <c r="R1199" t="s">
        <v>132</v>
      </c>
      <c r="S1199">
        <v>2</v>
      </c>
      <c r="T1199">
        <v>488102</v>
      </c>
      <c r="V1199" s="17">
        <v>1</v>
      </c>
      <c r="W1199" t="s">
        <v>1147</v>
      </c>
      <c r="Y1199" s="14">
        <v>44630</v>
      </c>
      <c r="Z1199" s="16">
        <v>25</v>
      </c>
      <c r="AA1199" s="14">
        <v>44655</v>
      </c>
      <c r="AB1199" s="14">
        <v>44616</v>
      </c>
      <c r="AC1199">
        <v>20</v>
      </c>
      <c r="AD1199" s="14">
        <v>44636</v>
      </c>
      <c r="AE1199" s="14">
        <v>44637</v>
      </c>
      <c r="AF1199">
        <v>20</v>
      </c>
      <c r="AG1199" s="14">
        <v>44657</v>
      </c>
      <c r="AH1199" s="14">
        <v>44672</v>
      </c>
      <c r="AI1199">
        <v>13</v>
      </c>
      <c r="AJ1199" s="14">
        <v>44685</v>
      </c>
      <c r="AK1199" s="16">
        <v>8</v>
      </c>
      <c r="AL1199" s="14">
        <v>44930</v>
      </c>
      <c r="AM1199" s="14">
        <v>44990</v>
      </c>
      <c r="AR1199" s="45">
        <v>1600000</v>
      </c>
      <c r="AV1199" s="45">
        <v>14400000</v>
      </c>
      <c r="AZ1199" s="15">
        <f t="shared" si="85"/>
        <v>16000000</v>
      </c>
      <c r="BA1199" s="15">
        <f t="shared" si="86"/>
        <v>16000000</v>
      </c>
      <c r="BB1199" t="str">
        <f t="shared" si="87"/>
        <v>OK</v>
      </c>
      <c r="BC1199">
        <f t="shared" si="88"/>
        <v>2</v>
      </c>
    </row>
    <row r="1200" spans="2:55" hidden="1">
      <c r="B1200" t="s">
        <v>30</v>
      </c>
      <c r="C1200" t="s">
        <v>1032</v>
      </c>
      <c r="D1200" t="s">
        <v>1110</v>
      </c>
      <c r="E1200" t="s">
        <v>8</v>
      </c>
      <c r="F1200" t="s">
        <v>160</v>
      </c>
      <c r="G1200">
        <v>4881</v>
      </c>
      <c r="H1200">
        <v>12</v>
      </c>
      <c r="I1200" s="45">
        <v>12000000</v>
      </c>
      <c r="J1200" s="45">
        <v>1000000</v>
      </c>
      <c r="K1200">
        <v>12</v>
      </c>
      <c r="M1200" t="s">
        <v>128</v>
      </c>
      <c r="N1200" t="s">
        <v>157</v>
      </c>
      <c r="O1200" t="s">
        <v>441</v>
      </c>
      <c r="P1200" t="s">
        <v>1146</v>
      </c>
      <c r="Q1200" t="s">
        <v>66</v>
      </c>
      <c r="R1200" t="s">
        <v>132</v>
      </c>
      <c r="S1200">
        <v>2</v>
      </c>
      <c r="T1200">
        <v>488102</v>
      </c>
      <c r="V1200" s="17">
        <v>2</v>
      </c>
      <c r="W1200" t="s">
        <v>1149</v>
      </c>
      <c r="Y1200" s="14">
        <v>44630</v>
      </c>
      <c r="Z1200" s="16">
        <v>25</v>
      </c>
      <c r="AA1200" s="14">
        <v>44655</v>
      </c>
      <c r="AB1200" s="14">
        <v>44616</v>
      </c>
      <c r="AC1200">
        <v>20</v>
      </c>
      <c r="AD1200" s="14">
        <v>44636</v>
      </c>
      <c r="AE1200" s="14">
        <v>44637</v>
      </c>
      <c r="AF1200">
        <v>20</v>
      </c>
      <c r="AG1200" s="14">
        <v>44657</v>
      </c>
      <c r="AH1200" s="14">
        <v>44672</v>
      </c>
      <c r="AI1200">
        <v>13</v>
      </c>
      <c r="AJ1200" s="14">
        <v>44685</v>
      </c>
      <c r="AK1200" s="16">
        <v>8</v>
      </c>
      <c r="AL1200" s="14">
        <v>44930</v>
      </c>
      <c r="AM1200" s="14">
        <v>44990</v>
      </c>
      <c r="AR1200" s="45">
        <v>1200000</v>
      </c>
      <c r="AV1200" s="45">
        <v>10800000</v>
      </c>
      <c r="AZ1200" s="15">
        <f t="shared" si="85"/>
        <v>12000000</v>
      </c>
      <c r="BA1200" s="15">
        <f t="shared" si="86"/>
        <v>12000000</v>
      </c>
      <c r="BB1200" t="str">
        <f t="shared" si="87"/>
        <v>OK</v>
      </c>
      <c r="BC1200">
        <f t="shared" si="88"/>
        <v>2</v>
      </c>
    </row>
    <row r="1201" spans="2:55" hidden="1">
      <c r="B1201" t="s">
        <v>30</v>
      </c>
      <c r="C1201" t="s">
        <v>1035</v>
      </c>
      <c r="D1201" t="s">
        <v>1110</v>
      </c>
      <c r="E1201" t="s">
        <v>8</v>
      </c>
      <c r="F1201" t="s">
        <v>160</v>
      </c>
      <c r="G1201">
        <v>4881</v>
      </c>
      <c r="H1201">
        <v>13</v>
      </c>
      <c r="I1201" s="45">
        <v>13000000</v>
      </c>
      <c r="J1201" s="45">
        <v>1000000</v>
      </c>
      <c r="K1201">
        <v>13</v>
      </c>
      <c r="M1201" t="s">
        <v>128</v>
      </c>
      <c r="N1201" t="s">
        <v>157</v>
      </c>
      <c r="O1201" t="s">
        <v>441</v>
      </c>
      <c r="P1201" t="s">
        <v>1146</v>
      </c>
      <c r="Q1201" t="s">
        <v>66</v>
      </c>
      <c r="R1201" t="s">
        <v>132</v>
      </c>
      <c r="S1201">
        <v>2</v>
      </c>
      <c r="T1201">
        <v>488102</v>
      </c>
      <c r="V1201" s="17">
        <v>2</v>
      </c>
      <c r="W1201" t="s">
        <v>1149</v>
      </c>
      <c r="Y1201" s="14">
        <v>44630</v>
      </c>
      <c r="Z1201" s="16">
        <v>25</v>
      </c>
      <c r="AA1201" s="14">
        <v>44655</v>
      </c>
      <c r="AB1201" s="14">
        <v>44616</v>
      </c>
      <c r="AC1201">
        <v>20</v>
      </c>
      <c r="AD1201" s="14">
        <v>44636</v>
      </c>
      <c r="AE1201" s="14">
        <v>44637</v>
      </c>
      <c r="AF1201">
        <v>20</v>
      </c>
      <c r="AG1201" s="14">
        <v>44657</v>
      </c>
      <c r="AH1201" s="14">
        <v>44672</v>
      </c>
      <c r="AI1201">
        <v>13</v>
      </c>
      <c r="AJ1201" s="14">
        <v>44685</v>
      </c>
      <c r="AK1201" s="16">
        <v>8</v>
      </c>
      <c r="AL1201" s="14">
        <v>44930</v>
      </c>
      <c r="AM1201" s="14">
        <v>44990</v>
      </c>
      <c r="AR1201" s="45">
        <v>1300000</v>
      </c>
      <c r="AV1201" s="45">
        <v>11700000</v>
      </c>
      <c r="AZ1201" s="15">
        <f t="shared" si="85"/>
        <v>13000000</v>
      </c>
      <c r="BA1201" s="15">
        <f t="shared" si="86"/>
        <v>13000000</v>
      </c>
      <c r="BB1201" t="str">
        <f t="shared" si="87"/>
        <v>OK</v>
      </c>
      <c r="BC1201">
        <f t="shared" si="88"/>
        <v>2</v>
      </c>
    </row>
    <row r="1202" spans="2:55" hidden="1">
      <c r="B1202" t="s">
        <v>30</v>
      </c>
      <c r="C1202" t="s">
        <v>1036</v>
      </c>
      <c r="D1202" t="s">
        <v>1110</v>
      </c>
      <c r="E1202" t="s">
        <v>8</v>
      </c>
      <c r="F1202" t="s">
        <v>160</v>
      </c>
      <c r="G1202">
        <v>4881</v>
      </c>
      <c r="H1202">
        <v>12</v>
      </c>
      <c r="I1202" s="45">
        <v>12000000</v>
      </c>
      <c r="J1202" s="45">
        <v>1000000</v>
      </c>
      <c r="K1202">
        <v>12</v>
      </c>
      <c r="M1202" t="s">
        <v>128</v>
      </c>
      <c r="N1202" t="s">
        <v>157</v>
      </c>
      <c r="O1202" t="s">
        <v>441</v>
      </c>
      <c r="P1202" t="s">
        <v>1146</v>
      </c>
      <c r="Q1202" t="s">
        <v>66</v>
      </c>
      <c r="R1202" t="s">
        <v>132</v>
      </c>
      <c r="S1202">
        <v>2</v>
      </c>
      <c r="T1202">
        <v>488102</v>
      </c>
      <c r="V1202" s="17">
        <v>2</v>
      </c>
      <c r="W1202" t="s">
        <v>1149</v>
      </c>
      <c r="Y1202" s="14">
        <v>44630</v>
      </c>
      <c r="Z1202" s="16">
        <v>25</v>
      </c>
      <c r="AA1202" s="14">
        <v>44655</v>
      </c>
      <c r="AB1202" s="14">
        <v>44616</v>
      </c>
      <c r="AC1202">
        <v>20</v>
      </c>
      <c r="AD1202" s="14">
        <v>44636</v>
      </c>
      <c r="AE1202" s="14">
        <v>44637</v>
      </c>
      <c r="AF1202">
        <v>20</v>
      </c>
      <c r="AG1202" s="14">
        <v>44657</v>
      </c>
      <c r="AH1202" s="14">
        <v>44672</v>
      </c>
      <c r="AI1202">
        <v>13</v>
      </c>
      <c r="AJ1202" s="14">
        <v>44685</v>
      </c>
      <c r="AK1202" s="16">
        <v>8</v>
      </c>
      <c r="AL1202" s="14">
        <v>44930</v>
      </c>
      <c r="AM1202" s="14">
        <v>44990</v>
      </c>
      <c r="AR1202" s="45">
        <v>1200000</v>
      </c>
      <c r="AV1202" s="45">
        <v>10800000</v>
      </c>
      <c r="AZ1202" s="15">
        <f t="shared" si="85"/>
        <v>12000000</v>
      </c>
      <c r="BA1202" s="15">
        <f t="shared" si="86"/>
        <v>12000000</v>
      </c>
      <c r="BB1202" t="str">
        <f t="shared" si="87"/>
        <v>OK</v>
      </c>
      <c r="BC1202">
        <f t="shared" si="88"/>
        <v>2</v>
      </c>
    </row>
    <row r="1203" spans="2:55">
      <c r="B1203" t="s">
        <v>30</v>
      </c>
      <c r="C1203" t="s">
        <v>1021</v>
      </c>
      <c r="D1203" t="s">
        <v>1112</v>
      </c>
      <c r="E1203" t="s">
        <v>8</v>
      </c>
      <c r="F1203" t="s">
        <v>160</v>
      </c>
      <c r="G1203">
        <v>4881</v>
      </c>
      <c r="H1203">
        <v>20</v>
      </c>
      <c r="I1203" s="45">
        <v>20000000</v>
      </c>
      <c r="J1203" s="45">
        <v>1000000</v>
      </c>
      <c r="K1203">
        <v>20</v>
      </c>
      <c r="M1203" t="s">
        <v>128</v>
      </c>
      <c r="N1203" t="s">
        <v>157</v>
      </c>
      <c r="O1203" t="s">
        <v>441</v>
      </c>
      <c r="P1203" t="s">
        <v>1146</v>
      </c>
      <c r="Q1203" t="s">
        <v>66</v>
      </c>
      <c r="R1203" t="s">
        <v>132</v>
      </c>
      <c r="S1203">
        <v>2</v>
      </c>
      <c r="T1203">
        <v>488102</v>
      </c>
      <c r="V1203" s="17">
        <v>3</v>
      </c>
      <c r="W1203" t="s">
        <v>1150</v>
      </c>
      <c r="Y1203" s="14">
        <v>44630</v>
      </c>
      <c r="Z1203" s="16">
        <v>25</v>
      </c>
      <c r="AA1203" s="14">
        <v>44655</v>
      </c>
      <c r="AB1203" s="14">
        <v>44616</v>
      </c>
      <c r="AC1203">
        <v>20</v>
      </c>
      <c r="AD1203" s="14">
        <v>44636</v>
      </c>
      <c r="AE1203" s="14">
        <v>44637</v>
      </c>
      <c r="AF1203">
        <v>20</v>
      </c>
      <c r="AG1203" s="14">
        <v>44657</v>
      </c>
      <c r="AH1203" s="14">
        <v>44672</v>
      </c>
      <c r="AI1203">
        <v>13</v>
      </c>
      <c r="AJ1203" s="14">
        <v>44685</v>
      </c>
      <c r="AK1203" s="16">
        <v>8</v>
      </c>
      <c r="AL1203" s="14">
        <v>44930</v>
      </c>
      <c r="AM1203" s="14">
        <v>44990</v>
      </c>
      <c r="AR1203" s="45">
        <v>2000000</v>
      </c>
      <c r="AV1203" s="45">
        <v>18000000</v>
      </c>
      <c r="AZ1203" s="15">
        <f t="shared" si="85"/>
        <v>20000000</v>
      </c>
      <c r="BA1203" s="15">
        <f t="shared" si="86"/>
        <v>20000000</v>
      </c>
      <c r="BB1203" t="str">
        <f t="shared" si="87"/>
        <v>OK</v>
      </c>
      <c r="BC1203">
        <f t="shared" si="88"/>
        <v>2</v>
      </c>
    </row>
    <row r="1204" spans="2:55" hidden="1">
      <c r="B1204" t="s">
        <v>30</v>
      </c>
      <c r="C1204" t="s">
        <v>1114</v>
      </c>
      <c r="D1204" t="s">
        <v>1112</v>
      </c>
      <c r="E1204" t="s">
        <v>8</v>
      </c>
      <c r="F1204" t="s">
        <v>160</v>
      </c>
      <c r="G1204">
        <v>4881</v>
      </c>
      <c r="H1204">
        <v>5</v>
      </c>
      <c r="I1204" s="45">
        <v>5000000</v>
      </c>
      <c r="J1204" s="45">
        <v>1000000</v>
      </c>
      <c r="K1204">
        <v>5</v>
      </c>
      <c r="M1204" t="s">
        <v>128</v>
      </c>
      <c r="N1204" t="s">
        <v>157</v>
      </c>
      <c r="O1204" t="s">
        <v>441</v>
      </c>
      <c r="P1204" t="s">
        <v>1146</v>
      </c>
      <c r="Q1204" t="s">
        <v>66</v>
      </c>
      <c r="R1204" t="s">
        <v>132</v>
      </c>
      <c r="S1204">
        <v>2</v>
      </c>
      <c r="T1204">
        <v>488102</v>
      </c>
      <c r="V1204" s="17">
        <v>3</v>
      </c>
      <c r="W1204" t="s">
        <v>1150</v>
      </c>
      <c r="Y1204" s="14">
        <v>44630</v>
      </c>
      <c r="Z1204" s="16">
        <v>25</v>
      </c>
      <c r="AA1204" s="14">
        <v>44655</v>
      </c>
      <c r="AB1204" s="14">
        <v>44616</v>
      </c>
      <c r="AC1204">
        <v>20</v>
      </c>
      <c r="AD1204" s="14">
        <v>44636</v>
      </c>
      <c r="AE1204" s="14">
        <v>44637</v>
      </c>
      <c r="AF1204">
        <v>20</v>
      </c>
      <c r="AG1204" s="14">
        <v>44657</v>
      </c>
      <c r="AH1204" s="14">
        <v>44672</v>
      </c>
      <c r="AI1204">
        <v>13</v>
      </c>
      <c r="AJ1204" s="14">
        <v>44685</v>
      </c>
      <c r="AK1204" s="16">
        <v>8</v>
      </c>
      <c r="AL1204" s="14">
        <v>44930</v>
      </c>
      <c r="AM1204" s="14">
        <v>44990</v>
      </c>
      <c r="AR1204" s="45">
        <v>500000</v>
      </c>
      <c r="AV1204" s="45">
        <v>4500000</v>
      </c>
      <c r="AZ1204" s="15">
        <f t="shared" si="85"/>
        <v>5000000</v>
      </c>
      <c r="BA1204" s="15">
        <f t="shared" si="86"/>
        <v>5000000</v>
      </c>
      <c r="BB1204" t="str">
        <f t="shared" si="87"/>
        <v>OK</v>
      </c>
      <c r="BC1204">
        <f t="shared" si="88"/>
        <v>2</v>
      </c>
    </row>
    <row r="1205" spans="2:55" hidden="1">
      <c r="B1205" t="s">
        <v>30</v>
      </c>
      <c r="C1205" t="s">
        <v>1016</v>
      </c>
      <c r="D1205" t="s">
        <v>1112</v>
      </c>
      <c r="E1205" t="s">
        <v>8</v>
      </c>
      <c r="F1205" t="s">
        <v>160</v>
      </c>
      <c r="G1205">
        <v>4881</v>
      </c>
      <c r="H1205">
        <v>36</v>
      </c>
      <c r="I1205" s="45">
        <v>36000000</v>
      </c>
      <c r="J1205" s="45">
        <v>1000000</v>
      </c>
      <c r="K1205">
        <v>36</v>
      </c>
      <c r="M1205" t="s">
        <v>128</v>
      </c>
      <c r="N1205" t="s">
        <v>157</v>
      </c>
      <c r="O1205" t="s">
        <v>441</v>
      </c>
      <c r="P1205" t="s">
        <v>1146</v>
      </c>
      <c r="Q1205" t="s">
        <v>66</v>
      </c>
      <c r="R1205" t="s">
        <v>132</v>
      </c>
      <c r="S1205">
        <v>2</v>
      </c>
      <c r="T1205">
        <v>488102</v>
      </c>
      <c r="V1205" s="17">
        <v>3</v>
      </c>
      <c r="W1205" t="s">
        <v>1150</v>
      </c>
      <c r="Y1205" s="14">
        <v>44630</v>
      </c>
      <c r="Z1205" s="16">
        <v>25</v>
      </c>
      <c r="AA1205" s="14">
        <v>44655</v>
      </c>
      <c r="AB1205" s="14">
        <v>44616</v>
      </c>
      <c r="AC1205">
        <v>20</v>
      </c>
      <c r="AD1205" s="14">
        <v>44636</v>
      </c>
      <c r="AE1205" s="14">
        <v>44637</v>
      </c>
      <c r="AF1205">
        <v>20</v>
      </c>
      <c r="AG1205" s="14">
        <v>44657</v>
      </c>
      <c r="AH1205" s="14">
        <v>44672</v>
      </c>
      <c r="AI1205">
        <v>13</v>
      </c>
      <c r="AJ1205" s="14">
        <v>44685</v>
      </c>
      <c r="AK1205" s="16">
        <v>8</v>
      </c>
      <c r="AL1205" s="14">
        <v>44930</v>
      </c>
      <c r="AM1205" s="14">
        <v>44990</v>
      </c>
      <c r="AR1205" s="45">
        <v>3600000</v>
      </c>
      <c r="AV1205" s="45">
        <v>32400000</v>
      </c>
      <c r="AZ1205" s="15">
        <f t="shared" si="85"/>
        <v>36000000</v>
      </c>
      <c r="BA1205" s="15">
        <f t="shared" si="86"/>
        <v>36000000</v>
      </c>
      <c r="BB1205" t="str">
        <f t="shared" si="87"/>
        <v>OK</v>
      </c>
      <c r="BC1205">
        <f t="shared" si="88"/>
        <v>2</v>
      </c>
    </row>
    <row r="1206" spans="2:55" hidden="1">
      <c r="B1206" t="s">
        <v>30</v>
      </c>
      <c r="C1206" t="s">
        <v>1115</v>
      </c>
      <c r="D1206" t="s">
        <v>1112</v>
      </c>
      <c r="E1206" t="s">
        <v>8</v>
      </c>
      <c r="F1206" t="s">
        <v>160</v>
      </c>
      <c r="G1206">
        <v>4881</v>
      </c>
      <c r="H1206">
        <v>9</v>
      </c>
      <c r="I1206" s="45">
        <v>9000000</v>
      </c>
      <c r="J1206" s="45">
        <v>1000000</v>
      </c>
      <c r="K1206">
        <v>9</v>
      </c>
      <c r="M1206" t="s">
        <v>128</v>
      </c>
      <c r="N1206" t="s">
        <v>157</v>
      </c>
      <c r="O1206" t="s">
        <v>441</v>
      </c>
      <c r="P1206" t="s">
        <v>1146</v>
      </c>
      <c r="Q1206" t="s">
        <v>66</v>
      </c>
      <c r="R1206" t="s">
        <v>132</v>
      </c>
      <c r="S1206">
        <v>2</v>
      </c>
      <c r="T1206">
        <v>488102</v>
      </c>
      <c r="V1206" s="17">
        <v>3</v>
      </c>
      <c r="W1206" t="s">
        <v>1150</v>
      </c>
      <c r="Y1206" s="14">
        <v>44630</v>
      </c>
      <c r="Z1206" s="16">
        <v>25</v>
      </c>
      <c r="AA1206" s="14">
        <v>44655</v>
      </c>
      <c r="AB1206" s="14">
        <v>44616</v>
      </c>
      <c r="AC1206">
        <v>20</v>
      </c>
      <c r="AD1206" s="14">
        <v>44636</v>
      </c>
      <c r="AE1206" s="14">
        <v>44637</v>
      </c>
      <c r="AF1206">
        <v>20</v>
      </c>
      <c r="AG1206" s="14">
        <v>44657</v>
      </c>
      <c r="AH1206" s="14">
        <v>44672</v>
      </c>
      <c r="AI1206">
        <v>13</v>
      </c>
      <c r="AJ1206" s="14">
        <v>44685</v>
      </c>
      <c r="AK1206" s="16">
        <v>8</v>
      </c>
      <c r="AL1206" s="14">
        <v>44930</v>
      </c>
      <c r="AM1206" s="14">
        <v>44990</v>
      </c>
      <c r="AR1206" s="45">
        <v>900000</v>
      </c>
      <c r="AV1206" s="45">
        <v>8100000</v>
      </c>
      <c r="AZ1206" s="15">
        <f t="shared" si="85"/>
        <v>9000000</v>
      </c>
      <c r="BA1206" s="15">
        <f t="shared" si="86"/>
        <v>9000000</v>
      </c>
      <c r="BB1206" t="str">
        <f t="shared" si="87"/>
        <v>OK</v>
      </c>
      <c r="BC1206">
        <f t="shared" si="88"/>
        <v>2</v>
      </c>
    </row>
    <row r="1207" spans="2:55" hidden="1">
      <c r="B1207" t="s">
        <v>30</v>
      </c>
      <c r="C1207" t="s">
        <v>1056</v>
      </c>
      <c r="D1207" t="s">
        <v>1057</v>
      </c>
      <c r="E1207" t="s">
        <v>8</v>
      </c>
      <c r="F1207" t="s">
        <v>160</v>
      </c>
      <c r="G1207">
        <v>4881</v>
      </c>
      <c r="H1207">
        <v>12</v>
      </c>
      <c r="I1207" s="45">
        <v>12000000</v>
      </c>
      <c r="J1207" s="45">
        <v>1000000</v>
      </c>
      <c r="K1207">
        <v>12</v>
      </c>
      <c r="M1207" t="s">
        <v>128</v>
      </c>
      <c r="N1207" t="s">
        <v>157</v>
      </c>
      <c r="O1207" t="s">
        <v>441</v>
      </c>
      <c r="P1207" t="s">
        <v>1146</v>
      </c>
      <c r="Q1207" t="s">
        <v>66</v>
      </c>
      <c r="R1207" t="s">
        <v>132</v>
      </c>
      <c r="S1207">
        <v>2</v>
      </c>
      <c r="T1207">
        <v>488102</v>
      </c>
      <c r="V1207" s="17">
        <v>4</v>
      </c>
      <c r="W1207" t="s">
        <v>1151</v>
      </c>
      <c r="Y1207" s="14">
        <v>44630</v>
      </c>
      <c r="Z1207" s="16">
        <v>25</v>
      </c>
      <c r="AA1207" s="14">
        <v>44655</v>
      </c>
      <c r="AB1207" s="14">
        <v>44616</v>
      </c>
      <c r="AC1207">
        <v>20</v>
      </c>
      <c r="AD1207" s="14">
        <v>44636</v>
      </c>
      <c r="AE1207" s="14">
        <v>44637</v>
      </c>
      <c r="AF1207">
        <v>20</v>
      </c>
      <c r="AG1207" s="14">
        <v>44657</v>
      </c>
      <c r="AH1207" s="14">
        <v>44672</v>
      </c>
      <c r="AI1207">
        <v>13</v>
      </c>
      <c r="AJ1207" s="14">
        <v>44685</v>
      </c>
      <c r="AK1207" s="16">
        <v>8</v>
      </c>
      <c r="AL1207" s="14">
        <v>44930</v>
      </c>
      <c r="AM1207" s="14">
        <v>44990</v>
      </c>
      <c r="AR1207" s="45">
        <v>1200000</v>
      </c>
      <c r="AV1207" s="45">
        <v>10800000</v>
      </c>
      <c r="AZ1207" s="15">
        <f t="shared" si="85"/>
        <v>12000000</v>
      </c>
      <c r="BA1207" s="15">
        <f t="shared" si="86"/>
        <v>12000000</v>
      </c>
      <c r="BB1207" t="str">
        <f t="shared" si="87"/>
        <v>OK</v>
      </c>
      <c r="BC1207">
        <f t="shared" si="88"/>
        <v>2</v>
      </c>
    </row>
    <row r="1208" spans="2:55" hidden="1">
      <c r="B1208" t="s">
        <v>30</v>
      </c>
      <c r="C1208" t="s">
        <v>1117</v>
      </c>
      <c r="D1208" t="s">
        <v>1057</v>
      </c>
      <c r="E1208" t="s">
        <v>8</v>
      </c>
      <c r="F1208" t="s">
        <v>160</v>
      </c>
      <c r="G1208">
        <v>4881</v>
      </c>
      <c r="H1208">
        <v>7</v>
      </c>
      <c r="I1208" s="45">
        <v>7000000</v>
      </c>
      <c r="J1208" s="45">
        <v>1000000</v>
      </c>
      <c r="K1208">
        <v>7</v>
      </c>
      <c r="M1208" t="s">
        <v>128</v>
      </c>
      <c r="N1208" t="s">
        <v>157</v>
      </c>
      <c r="O1208" t="s">
        <v>441</v>
      </c>
      <c r="P1208" t="s">
        <v>1146</v>
      </c>
      <c r="Q1208" t="s">
        <v>66</v>
      </c>
      <c r="R1208" t="s">
        <v>132</v>
      </c>
      <c r="S1208">
        <v>2</v>
      </c>
      <c r="T1208">
        <v>488102</v>
      </c>
      <c r="V1208" s="17">
        <v>4</v>
      </c>
      <c r="W1208" t="s">
        <v>1151</v>
      </c>
      <c r="Y1208" s="14">
        <v>44630</v>
      </c>
      <c r="Z1208" s="16">
        <v>25</v>
      </c>
      <c r="AA1208" s="14">
        <v>44655</v>
      </c>
      <c r="AB1208" s="14">
        <v>44616</v>
      </c>
      <c r="AC1208">
        <v>20</v>
      </c>
      <c r="AD1208" s="14">
        <v>44636</v>
      </c>
      <c r="AE1208" s="14">
        <v>44637</v>
      </c>
      <c r="AF1208">
        <v>20</v>
      </c>
      <c r="AG1208" s="14">
        <v>44657</v>
      </c>
      <c r="AH1208" s="14">
        <v>44672</v>
      </c>
      <c r="AI1208">
        <v>13</v>
      </c>
      <c r="AJ1208" s="14">
        <v>44685</v>
      </c>
      <c r="AK1208" s="16">
        <v>8</v>
      </c>
      <c r="AL1208" s="14">
        <v>44930</v>
      </c>
      <c r="AM1208" s="14">
        <v>44990</v>
      </c>
      <c r="AR1208" s="45">
        <v>700000</v>
      </c>
      <c r="AV1208" s="45">
        <v>6300000</v>
      </c>
      <c r="AZ1208" s="15">
        <f t="shared" si="85"/>
        <v>7000000</v>
      </c>
      <c r="BA1208" s="15">
        <f t="shared" si="86"/>
        <v>7000000</v>
      </c>
      <c r="BB1208" t="str">
        <f t="shared" si="87"/>
        <v>OK</v>
      </c>
      <c r="BC1208">
        <f t="shared" si="88"/>
        <v>2</v>
      </c>
    </row>
    <row r="1209" spans="2:55" hidden="1">
      <c r="B1209" t="s">
        <v>30</v>
      </c>
      <c r="C1209" t="s">
        <v>1118</v>
      </c>
      <c r="D1209" t="s">
        <v>1057</v>
      </c>
      <c r="E1209" t="s">
        <v>8</v>
      </c>
      <c r="F1209" t="s">
        <v>160</v>
      </c>
      <c r="G1209">
        <v>4881</v>
      </c>
      <c r="H1209">
        <v>11</v>
      </c>
      <c r="I1209" s="45">
        <v>11000000</v>
      </c>
      <c r="J1209" s="45">
        <v>1000000</v>
      </c>
      <c r="K1209">
        <v>11</v>
      </c>
      <c r="M1209" t="s">
        <v>128</v>
      </c>
      <c r="N1209" t="s">
        <v>157</v>
      </c>
      <c r="O1209" t="s">
        <v>441</v>
      </c>
      <c r="P1209" t="s">
        <v>1146</v>
      </c>
      <c r="Q1209" t="s">
        <v>66</v>
      </c>
      <c r="R1209" t="s">
        <v>132</v>
      </c>
      <c r="S1209">
        <v>2</v>
      </c>
      <c r="T1209">
        <v>488102</v>
      </c>
      <c r="V1209" s="17">
        <v>4</v>
      </c>
      <c r="W1209" t="s">
        <v>1151</v>
      </c>
      <c r="Y1209" s="14">
        <v>44630</v>
      </c>
      <c r="Z1209" s="16">
        <v>25</v>
      </c>
      <c r="AA1209" s="14">
        <v>44655</v>
      </c>
      <c r="AB1209" s="14">
        <v>44616</v>
      </c>
      <c r="AC1209">
        <v>20</v>
      </c>
      <c r="AD1209" s="14">
        <v>44636</v>
      </c>
      <c r="AE1209" s="14">
        <v>44637</v>
      </c>
      <c r="AF1209">
        <v>20</v>
      </c>
      <c r="AG1209" s="14">
        <v>44657</v>
      </c>
      <c r="AH1209" s="14">
        <v>44672</v>
      </c>
      <c r="AI1209">
        <v>13</v>
      </c>
      <c r="AJ1209" s="14">
        <v>44685</v>
      </c>
      <c r="AK1209" s="16">
        <v>8</v>
      </c>
      <c r="AL1209" s="14">
        <v>44930</v>
      </c>
      <c r="AM1209" s="14">
        <v>44990</v>
      </c>
      <c r="AR1209" s="45">
        <v>1100000</v>
      </c>
      <c r="AV1209" s="45">
        <v>9900000</v>
      </c>
      <c r="AZ1209" s="15">
        <f t="shared" si="85"/>
        <v>11000000</v>
      </c>
      <c r="BA1209" s="15">
        <f t="shared" si="86"/>
        <v>11000000</v>
      </c>
      <c r="BB1209" t="str">
        <f t="shared" si="87"/>
        <v>OK</v>
      </c>
      <c r="BC1209">
        <f t="shared" si="88"/>
        <v>2</v>
      </c>
    </row>
    <row r="1210" spans="2:55" hidden="1">
      <c r="B1210" t="s">
        <v>30</v>
      </c>
      <c r="C1210" t="s">
        <v>1097</v>
      </c>
      <c r="D1210" t="s">
        <v>1057</v>
      </c>
      <c r="E1210" t="s">
        <v>8</v>
      </c>
      <c r="F1210" t="s">
        <v>160</v>
      </c>
      <c r="G1210">
        <v>4881</v>
      </c>
      <c r="H1210">
        <v>21</v>
      </c>
      <c r="I1210" s="45">
        <v>21000000</v>
      </c>
      <c r="J1210" s="45">
        <v>1000000</v>
      </c>
      <c r="K1210">
        <v>21</v>
      </c>
      <c r="M1210" t="s">
        <v>128</v>
      </c>
      <c r="N1210" t="s">
        <v>157</v>
      </c>
      <c r="O1210" t="s">
        <v>441</v>
      </c>
      <c r="P1210" t="s">
        <v>1146</v>
      </c>
      <c r="Q1210" t="s">
        <v>66</v>
      </c>
      <c r="R1210" t="s">
        <v>132</v>
      </c>
      <c r="S1210">
        <v>2</v>
      </c>
      <c r="T1210">
        <v>488102</v>
      </c>
      <c r="V1210" s="17">
        <v>4</v>
      </c>
      <c r="W1210" t="s">
        <v>1151</v>
      </c>
      <c r="Y1210" s="14">
        <v>44630</v>
      </c>
      <c r="Z1210" s="16">
        <v>25</v>
      </c>
      <c r="AA1210" s="14">
        <v>44655</v>
      </c>
      <c r="AB1210" s="14">
        <v>44616</v>
      </c>
      <c r="AC1210">
        <v>20</v>
      </c>
      <c r="AD1210" s="14">
        <v>44636</v>
      </c>
      <c r="AE1210" s="14">
        <v>44637</v>
      </c>
      <c r="AF1210">
        <v>20</v>
      </c>
      <c r="AG1210" s="14">
        <v>44657</v>
      </c>
      <c r="AH1210" s="14">
        <v>44672</v>
      </c>
      <c r="AI1210">
        <v>13</v>
      </c>
      <c r="AJ1210" s="14">
        <v>44685</v>
      </c>
      <c r="AK1210" s="16">
        <v>8</v>
      </c>
      <c r="AL1210" s="14">
        <v>44930</v>
      </c>
      <c r="AM1210" s="14">
        <v>44990</v>
      </c>
      <c r="AR1210" s="45">
        <v>2100000</v>
      </c>
      <c r="AV1210" s="45">
        <v>18900000</v>
      </c>
      <c r="AZ1210" s="15">
        <f t="shared" si="85"/>
        <v>21000000</v>
      </c>
      <c r="BA1210" s="15">
        <f t="shared" si="86"/>
        <v>21000000</v>
      </c>
      <c r="BB1210" t="str">
        <f t="shared" si="87"/>
        <v>OK</v>
      </c>
      <c r="BC1210">
        <f t="shared" si="88"/>
        <v>2</v>
      </c>
    </row>
    <row r="1211" spans="2:55" hidden="1">
      <c r="B1211" t="s">
        <v>30</v>
      </c>
      <c r="C1211" t="s">
        <v>1119</v>
      </c>
      <c r="D1211" t="s">
        <v>1052</v>
      </c>
      <c r="E1211" t="s">
        <v>8</v>
      </c>
      <c r="F1211" t="s">
        <v>160</v>
      </c>
      <c r="G1211">
        <v>4881</v>
      </c>
      <c r="H1211">
        <v>9</v>
      </c>
      <c r="I1211" s="45">
        <v>9000000</v>
      </c>
      <c r="J1211" s="45">
        <v>1000000</v>
      </c>
      <c r="K1211">
        <v>9</v>
      </c>
      <c r="M1211" t="s">
        <v>128</v>
      </c>
      <c r="N1211" t="s">
        <v>157</v>
      </c>
      <c r="O1211" t="s">
        <v>441</v>
      </c>
      <c r="P1211" t="s">
        <v>1146</v>
      </c>
      <c r="Q1211" t="s">
        <v>66</v>
      </c>
      <c r="R1211" t="s">
        <v>132</v>
      </c>
      <c r="S1211">
        <v>2</v>
      </c>
      <c r="T1211">
        <v>488102</v>
      </c>
      <c r="V1211" s="17">
        <v>5</v>
      </c>
      <c r="W1211" t="s">
        <v>1152</v>
      </c>
      <c r="Y1211" s="14">
        <v>44630</v>
      </c>
      <c r="Z1211" s="16">
        <v>25</v>
      </c>
      <c r="AA1211" s="14">
        <v>44655</v>
      </c>
      <c r="AB1211" s="14">
        <v>44616</v>
      </c>
      <c r="AC1211">
        <v>20</v>
      </c>
      <c r="AD1211" s="14">
        <v>44636</v>
      </c>
      <c r="AE1211" s="14">
        <v>44637</v>
      </c>
      <c r="AF1211">
        <v>20</v>
      </c>
      <c r="AG1211" s="14">
        <v>44657</v>
      </c>
      <c r="AH1211" s="14">
        <v>44672</v>
      </c>
      <c r="AI1211">
        <v>13</v>
      </c>
      <c r="AJ1211" s="14">
        <v>44685</v>
      </c>
      <c r="AK1211" s="16">
        <v>8</v>
      </c>
      <c r="AL1211" s="14">
        <v>44930</v>
      </c>
      <c r="AM1211" s="14">
        <v>44990</v>
      </c>
      <c r="AR1211" s="45">
        <v>900000</v>
      </c>
      <c r="AV1211" s="45">
        <v>8100000</v>
      </c>
      <c r="AZ1211" s="15">
        <f t="shared" si="85"/>
        <v>9000000</v>
      </c>
      <c r="BA1211" s="15">
        <f t="shared" si="86"/>
        <v>9000000</v>
      </c>
      <c r="BB1211" t="str">
        <f t="shared" si="87"/>
        <v>OK</v>
      </c>
      <c r="BC1211">
        <f t="shared" si="88"/>
        <v>2</v>
      </c>
    </row>
    <row r="1212" spans="2:55" hidden="1">
      <c r="B1212" t="s">
        <v>30</v>
      </c>
      <c r="C1212" t="s">
        <v>1054</v>
      </c>
      <c r="D1212" t="s">
        <v>1052</v>
      </c>
      <c r="E1212" t="s">
        <v>8</v>
      </c>
      <c r="F1212" t="s">
        <v>160</v>
      </c>
      <c r="G1212">
        <v>4881</v>
      </c>
      <c r="H1212">
        <v>11</v>
      </c>
      <c r="I1212" s="45">
        <v>11000000</v>
      </c>
      <c r="J1212" s="45">
        <v>1000000</v>
      </c>
      <c r="K1212">
        <v>11</v>
      </c>
      <c r="M1212" t="s">
        <v>128</v>
      </c>
      <c r="N1212" t="s">
        <v>157</v>
      </c>
      <c r="O1212" t="s">
        <v>441</v>
      </c>
      <c r="P1212" t="s">
        <v>1146</v>
      </c>
      <c r="Q1212" t="s">
        <v>66</v>
      </c>
      <c r="R1212" t="s">
        <v>132</v>
      </c>
      <c r="S1212">
        <v>2</v>
      </c>
      <c r="T1212">
        <v>488102</v>
      </c>
      <c r="V1212" s="17">
        <v>5</v>
      </c>
      <c r="W1212" t="s">
        <v>1152</v>
      </c>
      <c r="Y1212" s="14">
        <v>44630</v>
      </c>
      <c r="Z1212" s="16">
        <v>25</v>
      </c>
      <c r="AA1212" s="14">
        <v>44655</v>
      </c>
      <c r="AB1212" s="14">
        <v>44616</v>
      </c>
      <c r="AC1212">
        <v>20</v>
      </c>
      <c r="AD1212" s="14">
        <v>44636</v>
      </c>
      <c r="AE1212" s="14">
        <v>44637</v>
      </c>
      <c r="AF1212">
        <v>20</v>
      </c>
      <c r="AG1212" s="14">
        <v>44657</v>
      </c>
      <c r="AH1212" s="14">
        <v>44672</v>
      </c>
      <c r="AI1212">
        <v>13</v>
      </c>
      <c r="AJ1212" s="14">
        <v>44685</v>
      </c>
      <c r="AK1212" s="16">
        <v>8</v>
      </c>
      <c r="AL1212" s="14">
        <v>44930</v>
      </c>
      <c r="AM1212" s="14">
        <v>44990</v>
      </c>
      <c r="AR1212" s="45">
        <v>1100000</v>
      </c>
      <c r="AV1212" s="45">
        <v>9900000</v>
      </c>
      <c r="AZ1212" s="15">
        <f t="shared" si="85"/>
        <v>11000000</v>
      </c>
      <c r="BA1212" s="15">
        <f t="shared" si="86"/>
        <v>11000000</v>
      </c>
      <c r="BB1212" t="str">
        <f t="shared" si="87"/>
        <v>OK</v>
      </c>
      <c r="BC1212">
        <f t="shared" si="88"/>
        <v>2</v>
      </c>
    </row>
    <row r="1213" spans="2:55" hidden="1">
      <c r="B1213" t="s">
        <v>30</v>
      </c>
      <c r="C1213" t="s">
        <v>1055</v>
      </c>
      <c r="D1213" t="s">
        <v>1052</v>
      </c>
      <c r="E1213" t="s">
        <v>8</v>
      </c>
      <c r="F1213" t="s">
        <v>160</v>
      </c>
      <c r="G1213">
        <v>4881</v>
      </c>
      <c r="H1213">
        <v>10</v>
      </c>
      <c r="I1213" s="45">
        <v>10000000</v>
      </c>
      <c r="J1213" s="45">
        <v>1000000</v>
      </c>
      <c r="K1213">
        <v>10</v>
      </c>
      <c r="M1213" t="s">
        <v>128</v>
      </c>
      <c r="N1213" t="s">
        <v>157</v>
      </c>
      <c r="O1213" t="s">
        <v>441</v>
      </c>
      <c r="P1213" t="s">
        <v>1146</v>
      </c>
      <c r="Q1213" t="s">
        <v>66</v>
      </c>
      <c r="R1213" t="s">
        <v>132</v>
      </c>
      <c r="S1213">
        <v>2</v>
      </c>
      <c r="T1213">
        <v>488102</v>
      </c>
      <c r="V1213" s="17">
        <v>5</v>
      </c>
      <c r="W1213" t="s">
        <v>1152</v>
      </c>
      <c r="Y1213" s="14">
        <v>44630</v>
      </c>
      <c r="Z1213" s="16">
        <v>25</v>
      </c>
      <c r="AA1213" s="14">
        <v>44655</v>
      </c>
      <c r="AB1213" s="14">
        <v>44616</v>
      </c>
      <c r="AC1213">
        <v>20</v>
      </c>
      <c r="AD1213" s="14">
        <v>44636</v>
      </c>
      <c r="AE1213" s="14">
        <v>44637</v>
      </c>
      <c r="AF1213">
        <v>20</v>
      </c>
      <c r="AG1213" s="14">
        <v>44657</v>
      </c>
      <c r="AH1213" s="14">
        <v>44672</v>
      </c>
      <c r="AI1213">
        <v>13</v>
      </c>
      <c r="AJ1213" s="14">
        <v>44685</v>
      </c>
      <c r="AK1213" s="16">
        <v>8</v>
      </c>
      <c r="AL1213" s="14">
        <v>44930</v>
      </c>
      <c r="AM1213" s="14">
        <v>44990</v>
      </c>
      <c r="AR1213" s="45">
        <v>1000000</v>
      </c>
      <c r="AV1213" s="45">
        <v>9000000</v>
      </c>
      <c r="AZ1213" s="15">
        <f t="shared" si="85"/>
        <v>10000000</v>
      </c>
      <c r="BA1213" s="15">
        <f t="shared" si="86"/>
        <v>10000000</v>
      </c>
      <c r="BB1213" t="str">
        <f t="shared" si="87"/>
        <v>OK</v>
      </c>
      <c r="BC1213">
        <f t="shared" si="88"/>
        <v>2</v>
      </c>
    </row>
    <row r="1214" spans="2:55" hidden="1">
      <c r="B1214" t="s">
        <v>30</v>
      </c>
      <c r="C1214" t="s">
        <v>1052</v>
      </c>
      <c r="D1214" t="s">
        <v>1052</v>
      </c>
      <c r="E1214" t="s">
        <v>8</v>
      </c>
      <c r="F1214" t="s">
        <v>160</v>
      </c>
      <c r="G1214">
        <v>4881</v>
      </c>
      <c r="H1214">
        <v>15</v>
      </c>
      <c r="I1214" s="45">
        <v>15000000</v>
      </c>
      <c r="J1214" s="45">
        <v>1000000</v>
      </c>
      <c r="K1214">
        <v>15</v>
      </c>
      <c r="M1214" t="s">
        <v>128</v>
      </c>
      <c r="N1214" t="s">
        <v>157</v>
      </c>
      <c r="O1214" t="s">
        <v>441</v>
      </c>
      <c r="P1214" t="s">
        <v>1146</v>
      </c>
      <c r="Q1214" t="s">
        <v>66</v>
      </c>
      <c r="R1214" t="s">
        <v>132</v>
      </c>
      <c r="S1214">
        <v>2</v>
      </c>
      <c r="T1214">
        <v>488102</v>
      </c>
      <c r="V1214" s="17">
        <v>5</v>
      </c>
      <c r="W1214" t="s">
        <v>1152</v>
      </c>
      <c r="Y1214" s="14">
        <v>44630</v>
      </c>
      <c r="Z1214" s="16">
        <v>25</v>
      </c>
      <c r="AA1214" s="14">
        <v>44655</v>
      </c>
      <c r="AB1214" s="14">
        <v>44616</v>
      </c>
      <c r="AC1214">
        <v>20</v>
      </c>
      <c r="AD1214" s="14">
        <v>44636</v>
      </c>
      <c r="AE1214" s="14">
        <v>44637</v>
      </c>
      <c r="AF1214">
        <v>20</v>
      </c>
      <c r="AG1214" s="14">
        <v>44657</v>
      </c>
      <c r="AH1214" s="14">
        <v>44672</v>
      </c>
      <c r="AI1214">
        <v>13</v>
      </c>
      <c r="AJ1214" s="14">
        <v>44685</v>
      </c>
      <c r="AK1214" s="16">
        <v>8</v>
      </c>
      <c r="AL1214" s="14">
        <v>44930</v>
      </c>
      <c r="AM1214" s="14">
        <v>44990</v>
      </c>
      <c r="AR1214" s="45">
        <v>1500000</v>
      </c>
      <c r="AV1214" s="45">
        <v>13500000</v>
      </c>
      <c r="AZ1214" s="15">
        <f t="shared" si="85"/>
        <v>15000000</v>
      </c>
      <c r="BA1214" s="15">
        <f t="shared" si="86"/>
        <v>15000000</v>
      </c>
      <c r="BB1214" t="str">
        <f t="shared" si="87"/>
        <v>OK</v>
      </c>
      <c r="BC1214">
        <f t="shared" si="88"/>
        <v>2</v>
      </c>
    </row>
    <row r="1215" spans="2:55" hidden="1">
      <c r="B1215" t="s">
        <v>30</v>
      </c>
      <c r="C1215" t="s">
        <v>1051</v>
      </c>
      <c r="D1215" t="s">
        <v>1052</v>
      </c>
      <c r="E1215" t="s">
        <v>8</v>
      </c>
      <c r="F1215" t="s">
        <v>160</v>
      </c>
      <c r="G1215">
        <v>4881</v>
      </c>
      <c r="H1215">
        <v>10</v>
      </c>
      <c r="I1215" s="45">
        <v>10000000</v>
      </c>
      <c r="J1215" s="45">
        <v>1000000</v>
      </c>
      <c r="K1215">
        <v>10</v>
      </c>
      <c r="M1215" t="s">
        <v>128</v>
      </c>
      <c r="N1215" t="s">
        <v>157</v>
      </c>
      <c r="O1215" t="s">
        <v>441</v>
      </c>
      <c r="P1215" t="s">
        <v>1146</v>
      </c>
      <c r="Q1215" t="s">
        <v>66</v>
      </c>
      <c r="R1215" t="s">
        <v>132</v>
      </c>
      <c r="S1215">
        <v>2</v>
      </c>
      <c r="T1215">
        <v>488102</v>
      </c>
      <c r="V1215" s="17">
        <v>5</v>
      </c>
      <c r="W1215" t="s">
        <v>1152</v>
      </c>
      <c r="Y1215" s="14">
        <v>44630</v>
      </c>
      <c r="Z1215" s="16">
        <v>25</v>
      </c>
      <c r="AA1215" s="14">
        <v>44655</v>
      </c>
      <c r="AB1215" s="14">
        <v>44616</v>
      </c>
      <c r="AC1215">
        <v>20</v>
      </c>
      <c r="AD1215" s="14">
        <v>44636</v>
      </c>
      <c r="AE1215" s="14">
        <v>44637</v>
      </c>
      <c r="AF1215">
        <v>20</v>
      </c>
      <c r="AG1215" s="14">
        <v>44657</v>
      </c>
      <c r="AH1215" s="14">
        <v>44672</v>
      </c>
      <c r="AI1215">
        <v>13</v>
      </c>
      <c r="AJ1215" s="14">
        <v>44685</v>
      </c>
      <c r="AK1215" s="16">
        <v>8</v>
      </c>
      <c r="AL1215" s="14">
        <v>44930</v>
      </c>
      <c r="AM1215" s="14">
        <v>44990</v>
      </c>
      <c r="AR1215" s="45">
        <v>1000000</v>
      </c>
      <c r="AV1215" s="45">
        <v>9000000</v>
      </c>
      <c r="AZ1215" s="15">
        <f t="shared" si="85"/>
        <v>10000000</v>
      </c>
      <c r="BA1215" s="15">
        <f t="shared" si="86"/>
        <v>10000000</v>
      </c>
      <c r="BB1215" t="str">
        <f t="shared" si="87"/>
        <v>OK</v>
      </c>
      <c r="BC1215">
        <f t="shared" si="88"/>
        <v>2</v>
      </c>
    </row>
    <row r="1216" spans="2:55" hidden="1">
      <c r="B1216" t="s">
        <v>30</v>
      </c>
      <c r="C1216" t="s">
        <v>1090</v>
      </c>
      <c r="D1216" t="s">
        <v>1107</v>
      </c>
      <c r="E1216" t="s">
        <v>8</v>
      </c>
      <c r="F1216" t="s">
        <v>160</v>
      </c>
      <c r="G1216">
        <v>4881</v>
      </c>
      <c r="H1216">
        <v>21</v>
      </c>
      <c r="I1216" s="45">
        <v>21000000</v>
      </c>
      <c r="J1216" s="45">
        <v>1000000</v>
      </c>
      <c r="K1216">
        <v>21</v>
      </c>
      <c r="M1216" t="s">
        <v>128</v>
      </c>
      <c r="N1216" t="s">
        <v>157</v>
      </c>
      <c r="O1216" t="s">
        <v>441</v>
      </c>
      <c r="P1216" t="s">
        <v>1146</v>
      </c>
      <c r="Q1216" t="s">
        <v>66</v>
      </c>
      <c r="R1216" t="s">
        <v>132</v>
      </c>
      <c r="S1216">
        <v>2</v>
      </c>
      <c r="T1216">
        <v>488102</v>
      </c>
      <c r="V1216" s="17">
        <v>6</v>
      </c>
      <c r="W1216" t="s">
        <v>1153</v>
      </c>
      <c r="Y1216" s="14">
        <v>44630</v>
      </c>
      <c r="Z1216" s="16">
        <v>25</v>
      </c>
      <c r="AA1216" s="14">
        <v>44655</v>
      </c>
      <c r="AB1216" s="14">
        <v>44616</v>
      </c>
      <c r="AC1216">
        <v>20</v>
      </c>
      <c r="AD1216" s="14">
        <v>44636</v>
      </c>
      <c r="AE1216" s="14">
        <v>44637</v>
      </c>
      <c r="AF1216">
        <v>20</v>
      </c>
      <c r="AG1216" s="14">
        <v>44657</v>
      </c>
      <c r="AH1216" s="14">
        <v>44672</v>
      </c>
      <c r="AI1216">
        <v>13</v>
      </c>
      <c r="AJ1216" s="14">
        <v>44685</v>
      </c>
      <c r="AK1216" s="16">
        <v>8</v>
      </c>
      <c r="AL1216" s="14">
        <v>44930</v>
      </c>
      <c r="AM1216" s="14">
        <v>44990</v>
      </c>
      <c r="AR1216" s="45">
        <v>2100000</v>
      </c>
      <c r="AV1216" s="45">
        <v>18900000</v>
      </c>
      <c r="AZ1216" s="15">
        <f t="shared" si="85"/>
        <v>21000000</v>
      </c>
      <c r="BA1216" s="15">
        <f t="shared" si="86"/>
        <v>21000000</v>
      </c>
      <c r="BB1216" t="str">
        <f t="shared" si="87"/>
        <v>OK</v>
      </c>
      <c r="BC1216">
        <f t="shared" si="88"/>
        <v>2</v>
      </c>
    </row>
    <row r="1217" spans="2:55" hidden="1">
      <c r="B1217" t="s">
        <v>30</v>
      </c>
      <c r="C1217" t="s">
        <v>1066</v>
      </c>
      <c r="D1217" t="s">
        <v>1107</v>
      </c>
      <c r="E1217" t="s">
        <v>8</v>
      </c>
      <c r="F1217" t="s">
        <v>160</v>
      </c>
      <c r="G1217">
        <v>4881</v>
      </c>
      <c r="H1217">
        <v>17</v>
      </c>
      <c r="I1217" s="45">
        <v>17000000</v>
      </c>
      <c r="J1217" s="45">
        <v>1000000</v>
      </c>
      <c r="K1217">
        <v>17</v>
      </c>
      <c r="M1217" t="s">
        <v>128</v>
      </c>
      <c r="N1217" t="s">
        <v>157</v>
      </c>
      <c r="O1217" t="s">
        <v>441</v>
      </c>
      <c r="P1217" t="s">
        <v>1146</v>
      </c>
      <c r="Q1217" t="s">
        <v>66</v>
      </c>
      <c r="R1217" t="s">
        <v>132</v>
      </c>
      <c r="S1217">
        <v>2</v>
      </c>
      <c r="T1217">
        <v>488102</v>
      </c>
      <c r="V1217" s="17">
        <v>6</v>
      </c>
      <c r="W1217" t="s">
        <v>1153</v>
      </c>
      <c r="Y1217" s="14">
        <v>44630</v>
      </c>
      <c r="Z1217" s="16">
        <v>25</v>
      </c>
      <c r="AA1217" s="14">
        <v>44655</v>
      </c>
      <c r="AB1217" s="14">
        <v>44616</v>
      </c>
      <c r="AC1217">
        <v>20</v>
      </c>
      <c r="AD1217" s="14">
        <v>44636</v>
      </c>
      <c r="AE1217" s="14">
        <v>44637</v>
      </c>
      <c r="AF1217">
        <v>20</v>
      </c>
      <c r="AG1217" s="14">
        <v>44657</v>
      </c>
      <c r="AH1217" s="14">
        <v>44672</v>
      </c>
      <c r="AI1217">
        <v>13</v>
      </c>
      <c r="AJ1217" s="14">
        <v>44685</v>
      </c>
      <c r="AK1217" s="16">
        <v>8</v>
      </c>
      <c r="AL1217" s="14">
        <v>44930</v>
      </c>
      <c r="AM1217" s="14">
        <v>44990</v>
      </c>
      <c r="AR1217" s="45">
        <v>1700000</v>
      </c>
      <c r="AV1217" s="45">
        <v>15300000</v>
      </c>
      <c r="AZ1217" s="15">
        <f t="shared" si="85"/>
        <v>17000000</v>
      </c>
      <c r="BA1217" s="15">
        <f t="shared" si="86"/>
        <v>17000000</v>
      </c>
      <c r="BB1217" t="str">
        <f t="shared" si="87"/>
        <v>OK</v>
      </c>
      <c r="BC1217">
        <f t="shared" si="88"/>
        <v>2</v>
      </c>
    </row>
    <row r="1218" spans="2:55" hidden="1">
      <c r="B1218" t="s">
        <v>30</v>
      </c>
      <c r="C1218" t="s">
        <v>1123</v>
      </c>
      <c r="D1218" t="s">
        <v>1107</v>
      </c>
      <c r="E1218" t="s">
        <v>8</v>
      </c>
      <c r="F1218" t="s">
        <v>160</v>
      </c>
      <c r="G1218">
        <v>4881</v>
      </c>
      <c r="H1218">
        <v>9</v>
      </c>
      <c r="I1218" s="45">
        <v>9000000</v>
      </c>
      <c r="J1218" s="45">
        <v>1000000</v>
      </c>
      <c r="K1218">
        <v>9</v>
      </c>
      <c r="M1218" t="s">
        <v>128</v>
      </c>
      <c r="N1218" t="s">
        <v>157</v>
      </c>
      <c r="O1218" t="s">
        <v>441</v>
      </c>
      <c r="P1218" t="s">
        <v>1146</v>
      </c>
      <c r="Q1218" t="s">
        <v>66</v>
      </c>
      <c r="R1218" t="s">
        <v>132</v>
      </c>
      <c r="S1218">
        <v>2</v>
      </c>
      <c r="T1218">
        <v>488102</v>
      </c>
      <c r="V1218" s="17">
        <v>6</v>
      </c>
      <c r="W1218" t="s">
        <v>1153</v>
      </c>
      <c r="Y1218" s="14">
        <v>44630</v>
      </c>
      <c r="Z1218" s="16">
        <v>25</v>
      </c>
      <c r="AA1218" s="14">
        <v>44655</v>
      </c>
      <c r="AB1218" s="14">
        <v>44616</v>
      </c>
      <c r="AC1218">
        <v>20</v>
      </c>
      <c r="AD1218" s="14">
        <v>44636</v>
      </c>
      <c r="AE1218" s="14">
        <v>44637</v>
      </c>
      <c r="AF1218">
        <v>20</v>
      </c>
      <c r="AG1218" s="14">
        <v>44657</v>
      </c>
      <c r="AH1218" s="14">
        <v>44672</v>
      </c>
      <c r="AI1218">
        <v>13</v>
      </c>
      <c r="AJ1218" s="14">
        <v>44685</v>
      </c>
      <c r="AK1218" s="16">
        <v>8</v>
      </c>
      <c r="AL1218" s="14">
        <v>44930</v>
      </c>
      <c r="AM1218" s="14">
        <v>44990</v>
      </c>
      <c r="AR1218" s="45">
        <v>900000</v>
      </c>
      <c r="AV1218" s="45">
        <v>8100000</v>
      </c>
      <c r="AZ1218" s="15">
        <f t="shared" ref="AZ1218:AZ1281" si="89">IF((SUM(AN1218:AY1218)=0),"---",(SUM(AN1218:AY1218)))</f>
        <v>9000000</v>
      </c>
      <c r="BA1218" s="15">
        <f t="shared" ref="BA1218:BA1281" si="90">I1218</f>
        <v>9000000</v>
      </c>
      <c r="BB1218" t="str">
        <f t="shared" ref="BB1218:BB1281" si="91">IF(OR(BA1218="---",AZ1218="---"),"---",IF(BA1218-AZ1218=0,"OK","REVISAR"))</f>
        <v>OK</v>
      </c>
      <c r="BC1218">
        <f t="shared" ref="BC1218:BC1281" si="92">COUNT(AN1218:AY1218)</f>
        <v>2</v>
      </c>
    </row>
    <row r="1219" spans="2:55" hidden="1">
      <c r="B1219" t="s">
        <v>30</v>
      </c>
      <c r="C1219" t="s">
        <v>1071</v>
      </c>
      <c r="D1219" t="s">
        <v>1107</v>
      </c>
      <c r="E1219" t="s">
        <v>8</v>
      </c>
      <c r="F1219" t="s">
        <v>160</v>
      </c>
      <c r="G1219">
        <v>4881</v>
      </c>
      <c r="H1219">
        <v>13</v>
      </c>
      <c r="I1219" s="45">
        <v>13000000</v>
      </c>
      <c r="J1219" s="45">
        <v>1000000</v>
      </c>
      <c r="K1219">
        <v>13</v>
      </c>
      <c r="M1219" t="s">
        <v>128</v>
      </c>
      <c r="N1219" t="s">
        <v>157</v>
      </c>
      <c r="O1219" t="s">
        <v>441</v>
      </c>
      <c r="P1219" t="s">
        <v>1146</v>
      </c>
      <c r="Q1219" t="s">
        <v>66</v>
      </c>
      <c r="R1219" t="s">
        <v>132</v>
      </c>
      <c r="S1219">
        <v>2</v>
      </c>
      <c r="T1219">
        <v>488102</v>
      </c>
      <c r="V1219" s="17">
        <v>6</v>
      </c>
      <c r="W1219" t="s">
        <v>1153</v>
      </c>
      <c r="Y1219" s="14">
        <v>44630</v>
      </c>
      <c r="Z1219" s="16">
        <v>25</v>
      </c>
      <c r="AA1219" s="14">
        <v>44655</v>
      </c>
      <c r="AB1219" s="14">
        <v>44616</v>
      </c>
      <c r="AC1219">
        <v>20</v>
      </c>
      <c r="AD1219" s="14">
        <v>44636</v>
      </c>
      <c r="AE1219" s="14">
        <v>44637</v>
      </c>
      <c r="AF1219">
        <v>20</v>
      </c>
      <c r="AG1219" s="14">
        <v>44657</v>
      </c>
      <c r="AH1219" s="14">
        <v>44672</v>
      </c>
      <c r="AI1219">
        <v>13</v>
      </c>
      <c r="AJ1219" s="14">
        <v>44685</v>
      </c>
      <c r="AK1219" s="16">
        <v>8</v>
      </c>
      <c r="AL1219" s="14">
        <v>44930</v>
      </c>
      <c r="AM1219" s="14">
        <v>44990</v>
      </c>
      <c r="AR1219" s="45">
        <v>1300000</v>
      </c>
      <c r="AV1219" s="45">
        <v>11700000</v>
      </c>
      <c r="AZ1219" s="15">
        <f t="shared" si="89"/>
        <v>13000000</v>
      </c>
      <c r="BA1219" s="15">
        <f t="shared" si="90"/>
        <v>13000000</v>
      </c>
      <c r="BB1219" t="str">
        <f t="shared" si="91"/>
        <v>OK</v>
      </c>
      <c r="BC1219">
        <f t="shared" si="92"/>
        <v>2</v>
      </c>
    </row>
    <row r="1220" spans="2:55" hidden="1">
      <c r="B1220" t="s">
        <v>30</v>
      </c>
      <c r="C1220" t="s">
        <v>1072</v>
      </c>
      <c r="D1220" t="s">
        <v>1121</v>
      </c>
      <c r="E1220" t="s">
        <v>8</v>
      </c>
      <c r="F1220" t="s">
        <v>160</v>
      </c>
      <c r="G1220">
        <v>4881</v>
      </c>
      <c r="H1220">
        <v>12</v>
      </c>
      <c r="I1220" s="45">
        <v>12000000</v>
      </c>
      <c r="J1220" s="45">
        <v>1000000</v>
      </c>
      <c r="K1220">
        <v>12</v>
      </c>
      <c r="M1220" t="s">
        <v>128</v>
      </c>
      <c r="N1220" t="s">
        <v>157</v>
      </c>
      <c r="O1220" t="s">
        <v>441</v>
      </c>
      <c r="P1220" t="s">
        <v>1146</v>
      </c>
      <c r="Q1220" t="s">
        <v>66</v>
      </c>
      <c r="R1220" t="s">
        <v>132</v>
      </c>
      <c r="S1220">
        <v>2</v>
      </c>
      <c r="T1220">
        <v>488102</v>
      </c>
      <c r="V1220" s="17">
        <v>7</v>
      </c>
      <c r="W1220" t="s">
        <v>1148</v>
      </c>
      <c r="Y1220" s="14">
        <v>44630</v>
      </c>
      <c r="Z1220" s="16">
        <v>25</v>
      </c>
      <c r="AA1220" s="14">
        <v>44655</v>
      </c>
      <c r="AB1220" s="14">
        <v>44616</v>
      </c>
      <c r="AC1220">
        <v>20</v>
      </c>
      <c r="AD1220" s="14">
        <v>44636</v>
      </c>
      <c r="AE1220" s="14">
        <v>44637</v>
      </c>
      <c r="AF1220">
        <v>20</v>
      </c>
      <c r="AG1220" s="14">
        <v>44657</v>
      </c>
      <c r="AH1220" s="14">
        <v>44672</v>
      </c>
      <c r="AI1220">
        <v>13</v>
      </c>
      <c r="AJ1220" s="14">
        <v>44685</v>
      </c>
      <c r="AK1220" s="16">
        <v>8</v>
      </c>
      <c r="AL1220" s="14">
        <v>44930</v>
      </c>
      <c r="AM1220" s="14">
        <v>44990</v>
      </c>
      <c r="AR1220" s="45">
        <v>1200000</v>
      </c>
      <c r="AV1220" s="45">
        <v>10800000</v>
      </c>
      <c r="AZ1220" s="15">
        <f t="shared" si="89"/>
        <v>12000000</v>
      </c>
      <c r="BA1220" s="15">
        <f t="shared" si="90"/>
        <v>12000000</v>
      </c>
      <c r="BB1220" t="str">
        <f t="shared" si="91"/>
        <v>OK</v>
      </c>
      <c r="BC1220">
        <f t="shared" si="92"/>
        <v>2</v>
      </c>
    </row>
    <row r="1221" spans="2:55" hidden="1">
      <c r="B1221" t="s">
        <v>30</v>
      </c>
      <c r="C1221" t="s">
        <v>1069</v>
      </c>
      <c r="D1221" t="s">
        <v>1121</v>
      </c>
      <c r="E1221" t="s">
        <v>8</v>
      </c>
      <c r="F1221" t="s">
        <v>160</v>
      </c>
      <c r="G1221">
        <v>4881</v>
      </c>
      <c r="H1221">
        <v>17</v>
      </c>
      <c r="I1221" s="45">
        <v>17000000</v>
      </c>
      <c r="J1221" s="45">
        <v>1000000</v>
      </c>
      <c r="K1221">
        <v>17</v>
      </c>
      <c r="M1221" t="s">
        <v>128</v>
      </c>
      <c r="N1221" t="s">
        <v>157</v>
      </c>
      <c r="O1221" t="s">
        <v>441</v>
      </c>
      <c r="P1221" t="s">
        <v>1146</v>
      </c>
      <c r="Q1221" t="s">
        <v>66</v>
      </c>
      <c r="R1221" t="s">
        <v>132</v>
      </c>
      <c r="S1221">
        <v>2</v>
      </c>
      <c r="T1221">
        <v>488102</v>
      </c>
      <c r="V1221" s="17">
        <v>7</v>
      </c>
      <c r="W1221" t="s">
        <v>1148</v>
      </c>
      <c r="Y1221" s="14">
        <v>44630</v>
      </c>
      <c r="Z1221" s="16">
        <v>25</v>
      </c>
      <c r="AA1221" s="14">
        <v>44655</v>
      </c>
      <c r="AB1221" s="14">
        <v>44616</v>
      </c>
      <c r="AC1221">
        <v>20</v>
      </c>
      <c r="AD1221" s="14">
        <v>44636</v>
      </c>
      <c r="AE1221" s="14">
        <v>44637</v>
      </c>
      <c r="AF1221">
        <v>20</v>
      </c>
      <c r="AG1221" s="14">
        <v>44657</v>
      </c>
      <c r="AH1221" s="14">
        <v>44672</v>
      </c>
      <c r="AI1221">
        <v>13</v>
      </c>
      <c r="AJ1221" s="14">
        <v>44685</v>
      </c>
      <c r="AK1221" s="16">
        <v>8</v>
      </c>
      <c r="AL1221" s="14">
        <v>44930</v>
      </c>
      <c r="AM1221" s="14">
        <v>44990</v>
      </c>
      <c r="AR1221" s="45">
        <v>1700000</v>
      </c>
      <c r="AV1221" s="45">
        <v>15300000</v>
      </c>
      <c r="AZ1221" s="15">
        <f t="shared" si="89"/>
        <v>17000000</v>
      </c>
      <c r="BA1221" s="15">
        <f t="shared" si="90"/>
        <v>17000000</v>
      </c>
      <c r="BB1221" t="str">
        <f t="shared" si="91"/>
        <v>OK</v>
      </c>
      <c r="BC1221">
        <f t="shared" si="92"/>
        <v>2</v>
      </c>
    </row>
    <row r="1222" spans="2:55" hidden="1">
      <c r="B1222" t="s">
        <v>30</v>
      </c>
      <c r="C1222" t="s">
        <v>1124</v>
      </c>
      <c r="D1222" t="s">
        <v>1121</v>
      </c>
      <c r="E1222" t="s">
        <v>8</v>
      </c>
      <c r="F1222" t="s">
        <v>160</v>
      </c>
      <c r="G1222">
        <v>4881</v>
      </c>
      <c r="H1222">
        <v>8</v>
      </c>
      <c r="I1222" s="45">
        <v>8000000</v>
      </c>
      <c r="J1222" s="45">
        <v>1000000</v>
      </c>
      <c r="K1222">
        <v>8</v>
      </c>
      <c r="M1222" t="s">
        <v>128</v>
      </c>
      <c r="N1222" t="s">
        <v>157</v>
      </c>
      <c r="O1222" t="s">
        <v>441</v>
      </c>
      <c r="P1222" t="s">
        <v>1146</v>
      </c>
      <c r="Q1222" t="s">
        <v>66</v>
      </c>
      <c r="R1222" t="s">
        <v>132</v>
      </c>
      <c r="S1222">
        <v>2</v>
      </c>
      <c r="T1222">
        <v>488102</v>
      </c>
      <c r="V1222" s="17">
        <v>7</v>
      </c>
      <c r="W1222" t="s">
        <v>1148</v>
      </c>
      <c r="Y1222" s="14">
        <v>44630</v>
      </c>
      <c r="Z1222" s="16">
        <v>25</v>
      </c>
      <c r="AA1222" s="14">
        <v>44655</v>
      </c>
      <c r="AB1222" s="14">
        <v>44616</v>
      </c>
      <c r="AC1222">
        <v>20</v>
      </c>
      <c r="AD1222" s="14">
        <v>44636</v>
      </c>
      <c r="AE1222" s="14">
        <v>44637</v>
      </c>
      <c r="AF1222">
        <v>20</v>
      </c>
      <c r="AG1222" s="14">
        <v>44657</v>
      </c>
      <c r="AH1222" s="14">
        <v>44672</v>
      </c>
      <c r="AI1222">
        <v>13</v>
      </c>
      <c r="AJ1222" s="14">
        <v>44685</v>
      </c>
      <c r="AK1222" s="16">
        <v>8</v>
      </c>
      <c r="AL1222" s="14">
        <v>44930</v>
      </c>
      <c r="AM1222" s="14">
        <v>44990</v>
      </c>
      <c r="AR1222" s="45">
        <v>800000</v>
      </c>
      <c r="AV1222" s="45">
        <v>7200000</v>
      </c>
      <c r="AZ1222" s="15">
        <f t="shared" si="89"/>
        <v>8000000</v>
      </c>
      <c r="BA1222" s="15">
        <f t="shared" si="90"/>
        <v>8000000</v>
      </c>
      <c r="BB1222" t="str">
        <f t="shared" si="91"/>
        <v>OK</v>
      </c>
      <c r="BC1222">
        <f t="shared" si="92"/>
        <v>2</v>
      </c>
    </row>
    <row r="1223" spans="2:55" hidden="1">
      <c r="B1223" t="s">
        <v>30</v>
      </c>
      <c r="C1223" t="s">
        <v>1070</v>
      </c>
      <c r="D1223" t="s">
        <v>1121</v>
      </c>
      <c r="E1223" t="s">
        <v>8</v>
      </c>
      <c r="F1223" t="s">
        <v>160</v>
      </c>
      <c r="G1223">
        <v>4881</v>
      </c>
      <c r="H1223">
        <v>14</v>
      </c>
      <c r="I1223" s="45">
        <v>14000000</v>
      </c>
      <c r="J1223" s="45">
        <v>1000000</v>
      </c>
      <c r="K1223">
        <v>14</v>
      </c>
      <c r="M1223" t="s">
        <v>128</v>
      </c>
      <c r="N1223" t="s">
        <v>157</v>
      </c>
      <c r="O1223" t="s">
        <v>441</v>
      </c>
      <c r="P1223" t="s">
        <v>1146</v>
      </c>
      <c r="Q1223" t="s">
        <v>66</v>
      </c>
      <c r="R1223" t="s">
        <v>132</v>
      </c>
      <c r="S1223">
        <v>2</v>
      </c>
      <c r="T1223">
        <v>488102</v>
      </c>
      <c r="V1223" s="17">
        <v>7</v>
      </c>
      <c r="W1223" t="s">
        <v>1148</v>
      </c>
      <c r="Y1223" s="14">
        <v>44630</v>
      </c>
      <c r="Z1223" s="16">
        <v>25</v>
      </c>
      <c r="AA1223" s="14">
        <v>44655</v>
      </c>
      <c r="AB1223" s="14">
        <v>44616</v>
      </c>
      <c r="AC1223">
        <v>20</v>
      </c>
      <c r="AD1223" s="14">
        <v>44636</v>
      </c>
      <c r="AE1223" s="14">
        <v>44637</v>
      </c>
      <c r="AF1223">
        <v>20</v>
      </c>
      <c r="AG1223" s="14">
        <v>44657</v>
      </c>
      <c r="AH1223" s="14">
        <v>44672</v>
      </c>
      <c r="AI1223">
        <v>13</v>
      </c>
      <c r="AJ1223" s="14">
        <v>44685</v>
      </c>
      <c r="AK1223" s="16">
        <v>8</v>
      </c>
      <c r="AL1223" s="14">
        <v>44930</v>
      </c>
      <c r="AM1223" s="14">
        <v>44990</v>
      </c>
      <c r="AR1223" s="45">
        <v>1400000</v>
      </c>
      <c r="AV1223" s="45">
        <v>12600000</v>
      </c>
      <c r="AZ1223" s="15">
        <f t="shared" si="89"/>
        <v>14000000</v>
      </c>
      <c r="BA1223" s="15">
        <f t="shared" si="90"/>
        <v>14000000</v>
      </c>
      <c r="BB1223" t="str">
        <f t="shared" si="91"/>
        <v>OK</v>
      </c>
      <c r="BC1223">
        <f t="shared" si="92"/>
        <v>2</v>
      </c>
    </row>
    <row r="1224" spans="2:55" hidden="1">
      <c r="B1224" t="s">
        <v>30</v>
      </c>
      <c r="C1224" t="s">
        <v>1061</v>
      </c>
      <c r="D1224" t="s">
        <v>1099</v>
      </c>
      <c r="E1224" t="s">
        <v>8</v>
      </c>
      <c r="F1224" t="s">
        <v>160</v>
      </c>
      <c r="G1224">
        <v>4881</v>
      </c>
      <c r="H1224">
        <v>19</v>
      </c>
      <c r="I1224" s="45">
        <v>19000000</v>
      </c>
      <c r="J1224" s="45">
        <v>1000000</v>
      </c>
      <c r="K1224">
        <v>19</v>
      </c>
      <c r="M1224" t="s">
        <v>128</v>
      </c>
      <c r="N1224" t="s">
        <v>157</v>
      </c>
      <c r="O1224" t="s">
        <v>441</v>
      </c>
      <c r="P1224" t="s">
        <v>1146</v>
      </c>
      <c r="Q1224" t="s">
        <v>66</v>
      </c>
      <c r="R1224" t="s">
        <v>132</v>
      </c>
      <c r="S1224">
        <v>2</v>
      </c>
      <c r="T1224">
        <v>488102</v>
      </c>
      <c r="V1224" s="17">
        <v>8</v>
      </c>
      <c r="W1224" t="s">
        <v>1154</v>
      </c>
      <c r="Y1224" s="14">
        <v>44630</v>
      </c>
      <c r="Z1224" s="16">
        <v>25</v>
      </c>
      <c r="AA1224" s="14">
        <v>44655</v>
      </c>
      <c r="AB1224" s="14">
        <v>44616</v>
      </c>
      <c r="AC1224">
        <v>20</v>
      </c>
      <c r="AD1224" s="14">
        <v>44636</v>
      </c>
      <c r="AE1224" s="14">
        <v>44637</v>
      </c>
      <c r="AF1224">
        <v>20</v>
      </c>
      <c r="AG1224" s="14">
        <v>44657</v>
      </c>
      <c r="AH1224" s="14">
        <v>44672</v>
      </c>
      <c r="AI1224">
        <v>13</v>
      </c>
      <c r="AJ1224" s="14">
        <v>44685</v>
      </c>
      <c r="AK1224" s="16">
        <v>8</v>
      </c>
      <c r="AL1224" s="14">
        <v>44930</v>
      </c>
      <c r="AM1224" s="14">
        <v>44990</v>
      </c>
      <c r="AR1224" s="45">
        <v>1900000</v>
      </c>
      <c r="AV1224" s="45">
        <v>17100000</v>
      </c>
      <c r="AZ1224" s="15">
        <f t="shared" si="89"/>
        <v>19000000</v>
      </c>
      <c r="BA1224" s="15">
        <f t="shared" si="90"/>
        <v>19000000</v>
      </c>
      <c r="BB1224" t="str">
        <f t="shared" si="91"/>
        <v>OK</v>
      </c>
      <c r="BC1224">
        <f t="shared" si="92"/>
        <v>2</v>
      </c>
    </row>
    <row r="1225" spans="2:55" hidden="1">
      <c r="B1225" t="s">
        <v>30</v>
      </c>
      <c r="C1225" t="s">
        <v>1030</v>
      </c>
      <c r="D1225" t="s">
        <v>1099</v>
      </c>
      <c r="E1225" t="s">
        <v>8</v>
      </c>
      <c r="F1225" t="s">
        <v>160</v>
      </c>
      <c r="G1225">
        <v>4881</v>
      </c>
      <c r="H1225">
        <v>14</v>
      </c>
      <c r="I1225" s="45">
        <v>14000000</v>
      </c>
      <c r="J1225" s="45">
        <v>1000000</v>
      </c>
      <c r="K1225">
        <v>14</v>
      </c>
      <c r="M1225" t="s">
        <v>128</v>
      </c>
      <c r="N1225" t="s">
        <v>157</v>
      </c>
      <c r="O1225" t="s">
        <v>441</v>
      </c>
      <c r="P1225" t="s">
        <v>1146</v>
      </c>
      <c r="Q1225" t="s">
        <v>66</v>
      </c>
      <c r="R1225" t="s">
        <v>132</v>
      </c>
      <c r="S1225">
        <v>2</v>
      </c>
      <c r="T1225">
        <v>488102</v>
      </c>
      <c r="V1225" s="17">
        <v>8</v>
      </c>
      <c r="W1225" t="s">
        <v>1154</v>
      </c>
      <c r="Y1225" s="14">
        <v>44630</v>
      </c>
      <c r="Z1225" s="16">
        <v>25</v>
      </c>
      <c r="AA1225" s="14">
        <v>44655</v>
      </c>
      <c r="AB1225" s="14">
        <v>44616</v>
      </c>
      <c r="AC1225">
        <v>20</v>
      </c>
      <c r="AD1225" s="14">
        <v>44636</v>
      </c>
      <c r="AE1225" s="14">
        <v>44637</v>
      </c>
      <c r="AF1225">
        <v>20</v>
      </c>
      <c r="AG1225" s="14">
        <v>44657</v>
      </c>
      <c r="AH1225" s="14">
        <v>44672</v>
      </c>
      <c r="AI1225">
        <v>13</v>
      </c>
      <c r="AJ1225" s="14">
        <v>44685</v>
      </c>
      <c r="AK1225" s="16">
        <v>8</v>
      </c>
      <c r="AL1225" s="14">
        <v>44930</v>
      </c>
      <c r="AM1225" s="14">
        <v>44990</v>
      </c>
      <c r="AR1225" s="45">
        <v>1400000</v>
      </c>
      <c r="AV1225" s="45">
        <v>12600000</v>
      </c>
      <c r="AZ1225" s="15">
        <f t="shared" si="89"/>
        <v>14000000</v>
      </c>
      <c r="BA1225" s="15">
        <f t="shared" si="90"/>
        <v>14000000</v>
      </c>
      <c r="BB1225" t="str">
        <f t="shared" si="91"/>
        <v>OK</v>
      </c>
      <c r="BC1225">
        <f t="shared" si="92"/>
        <v>2</v>
      </c>
    </row>
    <row r="1226" spans="2:55" hidden="1">
      <c r="B1226" t="s">
        <v>30</v>
      </c>
      <c r="C1226" t="s">
        <v>1027</v>
      </c>
      <c r="D1226" t="s">
        <v>1099</v>
      </c>
      <c r="E1226" t="s">
        <v>8</v>
      </c>
      <c r="F1226" t="s">
        <v>160</v>
      </c>
      <c r="G1226">
        <v>4881</v>
      </c>
      <c r="H1226">
        <v>16</v>
      </c>
      <c r="I1226" s="45">
        <v>16000000</v>
      </c>
      <c r="J1226" s="45">
        <v>1000000</v>
      </c>
      <c r="K1226">
        <v>16</v>
      </c>
      <c r="M1226" t="s">
        <v>128</v>
      </c>
      <c r="N1226" t="s">
        <v>157</v>
      </c>
      <c r="O1226" t="s">
        <v>441</v>
      </c>
      <c r="P1226" t="s">
        <v>1146</v>
      </c>
      <c r="Q1226" t="s">
        <v>66</v>
      </c>
      <c r="R1226" t="s">
        <v>132</v>
      </c>
      <c r="S1226">
        <v>2</v>
      </c>
      <c r="T1226">
        <v>488102</v>
      </c>
      <c r="V1226" s="17">
        <v>8</v>
      </c>
      <c r="W1226" t="s">
        <v>1154</v>
      </c>
      <c r="Y1226" s="14">
        <v>44630</v>
      </c>
      <c r="Z1226" s="16">
        <v>25</v>
      </c>
      <c r="AA1226" s="14">
        <v>44655</v>
      </c>
      <c r="AB1226" s="14">
        <v>44616</v>
      </c>
      <c r="AC1226">
        <v>20</v>
      </c>
      <c r="AD1226" s="14">
        <v>44636</v>
      </c>
      <c r="AE1226" s="14">
        <v>44637</v>
      </c>
      <c r="AF1226">
        <v>20</v>
      </c>
      <c r="AG1226" s="14">
        <v>44657</v>
      </c>
      <c r="AH1226" s="14">
        <v>44672</v>
      </c>
      <c r="AI1226">
        <v>13</v>
      </c>
      <c r="AJ1226" s="14">
        <v>44685</v>
      </c>
      <c r="AK1226" s="16">
        <v>8</v>
      </c>
      <c r="AL1226" s="14">
        <v>44930</v>
      </c>
      <c r="AM1226" s="14">
        <v>44990</v>
      </c>
      <c r="AR1226" s="45">
        <v>1600000</v>
      </c>
      <c r="AV1226" s="45">
        <v>14400000</v>
      </c>
      <c r="AZ1226" s="15">
        <f t="shared" si="89"/>
        <v>16000000</v>
      </c>
      <c r="BA1226" s="15">
        <f t="shared" si="90"/>
        <v>16000000</v>
      </c>
      <c r="BB1226" t="str">
        <f t="shared" si="91"/>
        <v>OK</v>
      </c>
      <c r="BC1226">
        <f t="shared" si="92"/>
        <v>2</v>
      </c>
    </row>
    <row r="1227" spans="2:55" hidden="1">
      <c r="B1227" t="s">
        <v>30</v>
      </c>
      <c r="C1227" t="s">
        <v>1065</v>
      </c>
      <c r="D1227" t="s">
        <v>1099</v>
      </c>
      <c r="E1227" t="s">
        <v>8</v>
      </c>
      <c r="F1227" t="s">
        <v>160</v>
      </c>
      <c r="G1227">
        <v>4881</v>
      </c>
      <c r="H1227">
        <v>19</v>
      </c>
      <c r="I1227" s="45">
        <v>19000000</v>
      </c>
      <c r="J1227" s="45">
        <v>1000000</v>
      </c>
      <c r="K1227">
        <v>19</v>
      </c>
      <c r="M1227" t="s">
        <v>128</v>
      </c>
      <c r="N1227" t="s">
        <v>157</v>
      </c>
      <c r="O1227" t="s">
        <v>441</v>
      </c>
      <c r="P1227" t="s">
        <v>1146</v>
      </c>
      <c r="Q1227" t="s">
        <v>66</v>
      </c>
      <c r="R1227" t="s">
        <v>132</v>
      </c>
      <c r="S1227">
        <v>2</v>
      </c>
      <c r="T1227">
        <v>488102</v>
      </c>
      <c r="V1227" s="17">
        <v>8</v>
      </c>
      <c r="W1227" t="s">
        <v>1154</v>
      </c>
      <c r="Y1227" s="14">
        <v>44630</v>
      </c>
      <c r="Z1227" s="16">
        <v>25</v>
      </c>
      <c r="AA1227" s="14">
        <v>44655</v>
      </c>
      <c r="AB1227" s="14">
        <v>44616</v>
      </c>
      <c r="AC1227">
        <v>20</v>
      </c>
      <c r="AD1227" s="14">
        <v>44636</v>
      </c>
      <c r="AE1227" s="14">
        <v>44637</v>
      </c>
      <c r="AF1227">
        <v>20</v>
      </c>
      <c r="AG1227" s="14">
        <v>44657</v>
      </c>
      <c r="AH1227" s="14">
        <v>44672</v>
      </c>
      <c r="AI1227">
        <v>13</v>
      </c>
      <c r="AJ1227" s="14">
        <v>44685</v>
      </c>
      <c r="AK1227" s="16">
        <v>8</v>
      </c>
      <c r="AL1227" s="14">
        <v>44930</v>
      </c>
      <c r="AM1227" s="14">
        <v>44990</v>
      </c>
      <c r="AR1227" s="45">
        <v>1900000</v>
      </c>
      <c r="AV1227" s="45">
        <v>17100000</v>
      </c>
      <c r="AZ1227" s="15">
        <f t="shared" si="89"/>
        <v>19000000</v>
      </c>
      <c r="BA1227" s="15">
        <f t="shared" si="90"/>
        <v>19000000</v>
      </c>
      <c r="BB1227" t="str">
        <f t="shared" si="91"/>
        <v>OK</v>
      </c>
      <c r="BC1227">
        <f t="shared" si="92"/>
        <v>2</v>
      </c>
    </row>
    <row r="1228" spans="2:55" hidden="1">
      <c r="B1228" t="s">
        <v>30</v>
      </c>
      <c r="C1228" t="s">
        <v>1031</v>
      </c>
      <c r="D1228" t="s">
        <v>1099</v>
      </c>
      <c r="E1228" t="s">
        <v>8</v>
      </c>
      <c r="F1228" t="s">
        <v>160</v>
      </c>
      <c r="G1228">
        <v>4881</v>
      </c>
      <c r="H1228">
        <v>14</v>
      </c>
      <c r="I1228" s="45">
        <v>14000000</v>
      </c>
      <c r="J1228" s="45">
        <v>1000000</v>
      </c>
      <c r="K1228">
        <v>14</v>
      </c>
      <c r="M1228" t="s">
        <v>128</v>
      </c>
      <c r="N1228" t="s">
        <v>157</v>
      </c>
      <c r="O1228" t="s">
        <v>441</v>
      </c>
      <c r="P1228" t="s">
        <v>1146</v>
      </c>
      <c r="Q1228" t="s">
        <v>66</v>
      </c>
      <c r="R1228" t="s">
        <v>132</v>
      </c>
      <c r="S1228">
        <v>2</v>
      </c>
      <c r="T1228">
        <v>488102</v>
      </c>
      <c r="V1228" s="17">
        <v>8</v>
      </c>
      <c r="W1228" t="s">
        <v>1154</v>
      </c>
      <c r="Y1228" s="14">
        <v>44630</v>
      </c>
      <c r="Z1228" s="16">
        <v>25</v>
      </c>
      <c r="AA1228" s="14">
        <v>44655</v>
      </c>
      <c r="AB1228" s="14">
        <v>44616</v>
      </c>
      <c r="AC1228">
        <v>20</v>
      </c>
      <c r="AD1228" s="14">
        <v>44636</v>
      </c>
      <c r="AE1228" s="14">
        <v>44637</v>
      </c>
      <c r="AF1228">
        <v>20</v>
      </c>
      <c r="AG1228" s="14">
        <v>44657</v>
      </c>
      <c r="AH1228" s="14">
        <v>44672</v>
      </c>
      <c r="AI1228">
        <v>13</v>
      </c>
      <c r="AJ1228" s="14">
        <v>44685</v>
      </c>
      <c r="AK1228" s="16">
        <v>8</v>
      </c>
      <c r="AL1228" s="14">
        <v>44930</v>
      </c>
      <c r="AM1228" s="14">
        <v>44990</v>
      </c>
      <c r="AR1228" s="45">
        <v>1400000</v>
      </c>
      <c r="AV1228" s="45">
        <v>12600000</v>
      </c>
      <c r="AZ1228" s="15">
        <f t="shared" si="89"/>
        <v>14000000</v>
      </c>
      <c r="BA1228" s="15">
        <f t="shared" si="90"/>
        <v>14000000</v>
      </c>
      <c r="BB1228" t="str">
        <f t="shared" si="91"/>
        <v>OK</v>
      </c>
      <c r="BC1228">
        <f t="shared" si="92"/>
        <v>2</v>
      </c>
    </row>
    <row r="1229" spans="2:55" hidden="1">
      <c r="B1229" t="s">
        <v>30</v>
      </c>
      <c r="C1229" t="s">
        <v>1064</v>
      </c>
      <c r="D1229" t="s">
        <v>1099</v>
      </c>
      <c r="E1229" t="s">
        <v>8</v>
      </c>
      <c r="F1229" t="s">
        <v>160</v>
      </c>
      <c r="G1229">
        <v>4881</v>
      </c>
      <c r="H1229">
        <v>17</v>
      </c>
      <c r="I1229" s="45">
        <v>17000000</v>
      </c>
      <c r="J1229" s="45">
        <v>1000000</v>
      </c>
      <c r="K1229">
        <v>17</v>
      </c>
      <c r="M1229" t="s">
        <v>128</v>
      </c>
      <c r="N1229" t="s">
        <v>157</v>
      </c>
      <c r="O1229" t="s">
        <v>441</v>
      </c>
      <c r="P1229" t="s">
        <v>1146</v>
      </c>
      <c r="Q1229" t="s">
        <v>66</v>
      </c>
      <c r="R1229" t="s">
        <v>132</v>
      </c>
      <c r="S1229">
        <v>2</v>
      </c>
      <c r="T1229">
        <v>488102</v>
      </c>
      <c r="V1229" s="17">
        <v>8</v>
      </c>
      <c r="W1229" t="s">
        <v>1154</v>
      </c>
      <c r="Y1229" s="14">
        <v>44630</v>
      </c>
      <c r="Z1229" s="16">
        <v>25</v>
      </c>
      <c r="AA1229" s="14">
        <v>44655</v>
      </c>
      <c r="AB1229" s="14">
        <v>44616</v>
      </c>
      <c r="AC1229">
        <v>20</v>
      </c>
      <c r="AD1229" s="14">
        <v>44636</v>
      </c>
      <c r="AE1229" s="14">
        <v>44637</v>
      </c>
      <c r="AF1229">
        <v>20</v>
      </c>
      <c r="AG1229" s="14">
        <v>44657</v>
      </c>
      <c r="AH1229" s="14">
        <v>44672</v>
      </c>
      <c r="AI1229">
        <v>13</v>
      </c>
      <c r="AJ1229" s="14">
        <v>44685</v>
      </c>
      <c r="AK1229" s="16">
        <v>8</v>
      </c>
      <c r="AL1229" s="14">
        <v>44930</v>
      </c>
      <c r="AM1229" s="14">
        <v>44990</v>
      </c>
      <c r="AR1229" s="45">
        <v>1700000</v>
      </c>
      <c r="AV1229" s="45">
        <v>15300000</v>
      </c>
      <c r="AZ1229" s="15">
        <f t="shared" si="89"/>
        <v>17000000</v>
      </c>
      <c r="BA1229" s="15">
        <f t="shared" si="90"/>
        <v>17000000</v>
      </c>
      <c r="BB1229" t="str">
        <f t="shared" si="91"/>
        <v>OK</v>
      </c>
      <c r="BC1229">
        <f t="shared" si="92"/>
        <v>2</v>
      </c>
    </row>
    <row r="1230" spans="2:55" hidden="1">
      <c r="B1230" t="s">
        <v>30</v>
      </c>
      <c r="C1230" t="s">
        <v>1026</v>
      </c>
      <c r="D1230" t="s">
        <v>1126</v>
      </c>
      <c r="E1230" t="s">
        <v>8</v>
      </c>
      <c r="F1230" t="s">
        <v>160</v>
      </c>
      <c r="G1230">
        <v>4881</v>
      </c>
      <c r="H1230">
        <v>12</v>
      </c>
      <c r="I1230" s="45">
        <v>12000000</v>
      </c>
      <c r="J1230" s="45">
        <v>1000000</v>
      </c>
      <c r="K1230">
        <v>12</v>
      </c>
      <c r="M1230" t="s">
        <v>128</v>
      </c>
      <c r="N1230" t="s">
        <v>157</v>
      </c>
      <c r="O1230" t="s">
        <v>441</v>
      </c>
      <c r="P1230" t="s">
        <v>1146</v>
      </c>
      <c r="Q1230" t="s">
        <v>66</v>
      </c>
      <c r="R1230" t="s">
        <v>132</v>
      </c>
      <c r="S1230">
        <v>2</v>
      </c>
      <c r="T1230">
        <v>488102</v>
      </c>
      <c r="V1230" s="17">
        <v>10</v>
      </c>
      <c r="W1230" t="s">
        <v>1155</v>
      </c>
      <c r="Y1230" s="14">
        <v>44630</v>
      </c>
      <c r="Z1230" s="16">
        <v>25</v>
      </c>
      <c r="AA1230" s="14">
        <v>44655</v>
      </c>
      <c r="AB1230" s="14">
        <v>44616</v>
      </c>
      <c r="AC1230">
        <v>20</v>
      </c>
      <c r="AD1230" s="14">
        <v>44636</v>
      </c>
      <c r="AE1230" s="14">
        <v>44637</v>
      </c>
      <c r="AF1230">
        <v>20</v>
      </c>
      <c r="AG1230" s="14">
        <v>44657</v>
      </c>
      <c r="AH1230" s="14">
        <v>44672</v>
      </c>
      <c r="AI1230">
        <v>13</v>
      </c>
      <c r="AJ1230" s="14">
        <v>44685</v>
      </c>
      <c r="AK1230" s="16">
        <v>8</v>
      </c>
      <c r="AL1230" s="14">
        <v>44930</v>
      </c>
      <c r="AM1230" s="14">
        <v>44990</v>
      </c>
      <c r="AR1230" s="45">
        <v>1200000</v>
      </c>
      <c r="AV1230" s="45">
        <v>10800000</v>
      </c>
      <c r="AZ1230" s="15">
        <f t="shared" si="89"/>
        <v>12000000</v>
      </c>
      <c r="BA1230" s="15">
        <f t="shared" si="90"/>
        <v>12000000</v>
      </c>
      <c r="BB1230" t="str">
        <f t="shared" si="91"/>
        <v>OK</v>
      </c>
      <c r="BC1230">
        <f t="shared" si="92"/>
        <v>2</v>
      </c>
    </row>
    <row r="1231" spans="2:55" hidden="1">
      <c r="B1231" t="s">
        <v>30</v>
      </c>
      <c r="C1231" t="s">
        <v>1022</v>
      </c>
      <c r="D1231" t="s">
        <v>1128</v>
      </c>
      <c r="E1231" t="s">
        <v>8</v>
      </c>
      <c r="F1231" t="s">
        <v>160</v>
      </c>
      <c r="G1231">
        <v>4881</v>
      </c>
      <c r="H1231">
        <v>19</v>
      </c>
      <c r="I1231" s="45">
        <v>19000000</v>
      </c>
      <c r="J1231" s="45">
        <v>1000000</v>
      </c>
      <c r="K1231">
        <v>19</v>
      </c>
      <c r="M1231" t="s">
        <v>128</v>
      </c>
      <c r="N1231" t="s">
        <v>157</v>
      </c>
      <c r="O1231" t="s">
        <v>441</v>
      </c>
      <c r="P1231" t="s">
        <v>1146</v>
      </c>
      <c r="Q1231" t="s">
        <v>66</v>
      </c>
      <c r="R1231" t="s">
        <v>132</v>
      </c>
      <c r="S1231">
        <v>2</v>
      </c>
      <c r="T1231">
        <v>488102</v>
      </c>
      <c r="V1231" s="17">
        <v>9</v>
      </c>
      <c r="W1231" t="s">
        <v>1156</v>
      </c>
      <c r="Y1231" s="14">
        <v>44630</v>
      </c>
      <c r="Z1231" s="16">
        <v>25</v>
      </c>
      <c r="AA1231" s="14">
        <v>44655</v>
      </c>
      <c r="AB1231" s="14">
        <v>44616</v>
      </c>
      <c r="AC1231">
        <v>20</v>
      </c>
      <c r="AD1231" s="14">
        <v>44636</v>
      </c>
      <c r="AE1231" s="14">
        <v>44637</v>
      </c>
      <c r="AF1231">
        <v>20</v>
      </c>
      <c r="AG1231" s="14">
        <v>44657</v>
      </c>
      <c r="AH1231" s="14">
        <v>44672</v>
      </c>
      <c r="AI1231">
        <v>13</v>
      </c>
      <c r="AJ1231" s="14">
        <v>44685</v>
      </c>
      <c r="AK1231" s="16">
        <v>8</v>
      </c>
      <c r="AL1231" s="14">
        <v>44930</v>
      </c>
      <c r="AM1231" s="14">
        <v>44990</v>
      </c>
      <c r="AR1231" s="45">
        <v>1900000</v>
      </c>
      <c r="AV1231" s="45">
        <v>17100000</v>
      </c>
      <c r="AZ1231" s="15">
        <f t="shared" si="89"/>
        <v>19000000</v>
      </c>
      <c r="BA1231" s="15">
        <f t="shared" si="90"/>
        <v>19000000</v>
      </c>
      <c r="BB1231" t="str">
        <f t="shared" si="91"/>
        <v>OK</v>
      </c>
      <c r="BC1231">
        <f t="shared" si="92"/>
        <v>2</v>
      </c>
    </row>
    <row r="1232" spans="2:55" hidden="1">
      <c r="B1232" t="s">
        <v>30</v>
      </c>
      <c r="C1232" t="s">
        <v>1085</v>
      </c>
      <c r="D1232" t="s">
        <v>1126</v>
      </c>
      <c r="E1232" t="s">
        <v>8</v>
      </c>
      <c r="F1232" t="s">
        <v>160</v>
      </c>
      <c r="G1232">
        <v>4881</v>
      </c>
      <c r="H1232">
        <v>13</v>
      </c>
      <c r="I1232" s="45">
        <v>13000000</v>
      </c>
      <c r="J1232" s="45">
        <v>1000000</v>
      </c>
      <c r="K1232">
        <v>13</v>
      </c>
      <c r="M1232" t="s">
        <v>128</v>
      </c>
      <c r="N1232" t="s">
        <v>157</v>
      </c>
      <c r="O1232" t="s">
        <v>441</v>
      </c>
      <c r="P1232" t="s">
        <v>1146</v>
      </c>
      <c r="Q1232" t="s">
        <v>66</v>
      </c>
      <c r="R1232" t="s">
        <v>132</v>
      </c>
      <c r="S1232">
        <v>2</v>
      </c>
      <c r="T1232">
        <v>488102</v>
      </c>
      <c r="V1232" s="17">
        <v>10</v>
      </c>
      <c r="W1232" t="s">
        <v>1155</v>
      </c>
      <c r="Y1232" s="14">
        <v>44630</v>
      </c>
      <c r="Z1232" s="16">
        <v>25</v>
      </c>
      <c r="AA1232" s="14">
        <v>44655</v>
      </c>
      <c r="AB1232" s="14">
        <v>44616</v>
      </c>
      <c r="AC1232">
        <v>20</v>
      </c>
      <c r="AD1232" s="14">
        <v>44636</v>
      </c>
      <c r="AE1232" s="14">
        <v>44637</v>
      </c>
      <c r="AF1232">
        <v>20</v>
      </c>
      <c r="AG1232" s="14">
        <v>44657</v>
      </c>
      <c r="AH1232" s="14">
        <v>44672</v>
      </c>
      <c r="AI1232">
        <v>13</v>
      </c>
      <c r="AJ1232" s="14">
        <v>44685</v>
      </c>
      <c r="AK1232" s="16">
        <v>8</v>
      </c>
      <c r="AL1232" s="14">
        <v>44930</v>
      </c>
      <c r="AM1232" s="14">
        <v>44990</v>
      </c>
      <c r="AR1232" s="45">
        <v>1300000</v>
      </c>
      <c r="AV1232" s="45">
        <v>11700000</v>
      </c>
      <c r="AZ1232" s="15">
        <f t="shared" si="89"/>
        <v>13000000</v>
      </c>
      <c r="BA1232" s="15">
        <f t="shared" si="90"/>
        <v>13000000</v>
      </c>
      <c r="BB1232" t="str">
        <f t="shared" si="91"/>
        <v>OK</v>
      </c>
      <c r="BC1232">
        <f t="shared" si="92"/>
        <v>2</v>
      </c>
    </row>
    <row r="1233" spans="2:55" hidden="1">
      <c r="B1233" t="s">
        <v>30</v>
      </c>
      <c r="C1233" t="s">
        <v>1081</v>
      </c>
      <c r="D1233" t="s">
        <v>1157</v>
      </c>
      <c r="E1233" t="s">
        <v>8</v>
      </c>
      <c r="F1233" t="s">
        <v>160</v>
      </c>
      <c r="G1233">
        <v>4881</v>
      </c>
      <c r="H1233">
        <v>16</v>
      </c>
      <c r="I1233" s="45">
        <v>16000000</v>
      </c>
      <c r="J1233" s="45">
        <v>1000000</v>
      </c>
      <c r="K1233">
        <v>16</v>
      </c>
      <c r="M1233" t="s">
        <v>128</v>
      </c>
      <c r="N1233" t="s">
        <v>157</v>
      </c>
      <c r="O1233" t="s">
        <v>441</v>
      </c>
      <c r="P1233" t="s">
        <v>1146</v>
      </c>
      <c r="Q1233" t="s">
        <v>66</v>
      </c>
      <c r="R1233" t="s">
        <v>132</v>
      </c>
      <c r="S1233">
        <v>2</v>
      </c>
      <c r="T1233">
        <v>488102</v>
      </c>
      <c r="V1233" s="17">
        <v>9</v>
      </c>
      <c r="W1233" t="s">
        <v>1156</v>
      </c>
      <c r="Y1233" s="14">
        <v>44630</v>
      </c>
      <c r="Z1233" s="16">
        <v>25</v>
      </c>
      <c r="AA1233" s="14">
        <v>44655</v>
      </c>
      <c r="AB1233" s="14">
        <v>44616</v>
      </c>
      <c r="AC1233">
        <v>20</v>
      </c>
      <c r="AD1233" s="14">
        <v>44636</v>
      </c>
      <c r="AE1233" s="14">
        <v>44637</v>
      </c>
      <c r="AF1233">
        <v>20</v>
      </c>
      <c r="AG1233" s="14">
        <v>44657</v>
      </c>
      <c r="AH1233" s="14">
        <v>44672</v>
      </c>
      <c r="AI1233">
        <v>13</v>
      </c>
      <c r="AJ1233" s="14">
        <v>44685</v>
      </c>
      <c r="AK1233" s="16">
        <v>8</v>
      </c>
      <c r="AL1233" s="14">
        <v>44930</v>
      </c>
      <c r="AM1233" s="14">
        <v>44990</v>
      </c>
      <c r="AR1233" s="45">
        <v>1600000</v>
      </c>
      <c r="AV1233" s="45">
        <v>14400000</v>
      </c>
      <c r="AZ1233" s="15">
        <f t="shared" si="89"/>
        <v>16000000</v>
      </c>
      <c r="BA1233" s="15">
        <f t="shared" si="90"/>
        <v>16000000</v>
      </c>
      <c r="BB1233" t="str">
        <f t="shared" si="91"/>
        <v>OK</v>
      </c>
      <c r="BC1233">
        <f t="shared" si="92"/>
        <v>2</v>
      </c>
    </row>
    <row r="1234" spans="2:55" hidden="1">
      <c r="B1234" t="s">
        <v>30</v>
      </c>
      <c r="C1234" t="s">
        <v>1078</v>
      </c>
      <c r="D1234" t="s">
        <v>1126</v>
      </c>
      <c r="E1234" t="s">
        <v>8</v>
      </c>
      <c r="F1234" t="s">
        <v>160</v>
      </c>
      <c r="G1234">
        <v>4881</v>
      </c>
      <c r="H1234">
        <v>24</v>
      </c>
      <c r="I1234" s="45">
        <v>24000000</v>
      </c>
      <c r="J1234" s="45">
        <v>1000000</v>
      </c>
      <c r="K1234">
        <v>24</v>
      </c>
      <c r="M1234" t="s">
        <v>128</v>
      </c>
      <c r="N1234" t="s">
        <v>157</v>
      </c>
      <c r="O1234" t="s">
        <v>441</v>
      </c>
      <c r="P1234" t="s">
        <v>1146</v>
      </c>
      <c r="Q1234" t="s">
        <v>66</v>
      </c>
      <c r="R1234" t="s">
        <v>132</v>
      </c>
      <c r="S1234">
        <v>2</v>
      </c>
      <c r="T1234">
        <v>488102</v>
      </c>
      <c r="V1234" s="17">
        <v>10</v>
      </c>
      <c r="W1234" t="s">
        <v>1155</v>
      </c>
      <c r="Y1234" s="14">
        <v>44630</v>
      </c>
      <c r="Z1234" s="16">
        <v>25</v>
      </c>
      <c r="AA1234" s="14">
        <v>44655</v>
      </c>
      <c r="AB1234" s="14">
        <v>44616</v>
      </c>
      <c r="AC1234">
        <v>20</v>
      </c>
      <c r="AD1234" s="14">
        <v>44636</v>
      </c>
      <c r="AE1234" s="14">
        <v>44637</v>
      </c>
      <c r="AF1234">
        <v>20</v>
      </c>
      <c r="AG1234" s="14">
        <v>44657</v>
      </c>
      <c r="AH1234" s="14">
        <v>44672</v>
      </c>
      <c r="AI1234">
        <v>13</v>
      </c>
      <c r="AJ1234" s="14">
        <v>44685</v>
      </c>
      <c r="AK1234" s="16">
        <v>8</v>
      </c>
      <c r="AL1234" s="14">
        <v>44930</v>
      </c>
      <c r="AM1234" s="14">
        <v>44990</v>
      </c>
      <c r="AR1234" s="45">
        <v>2400000</v>
      </c>
      <c r="AV1234" s="45">
        <v>21600000</v>
      </c>
      <c r="AZ1234" s="15">
        <f t="shared" si="89"/>
        <v>24000000</v>
      </c>
      <c r="BA1234" s="15">
        <f t="shared" si="90"/>
        <v>24000000</v>
      </c>
      <c r="BB1234" t="str">
        <f t="shared" si="91"/>
        <v>OK</v>
      </c>
      <c r="BC1234">
        <f t="shared" si="92"/>
        <v>2</v>
      </c>
    </row>
    <row r="1235" spans="2:55" hidden="1">
      <c r="B1235" t="s">
        <v>30</v>
      </c>
      <c r="C1235" t="s">
        <v>1025</v>
      </c>
      <c r="D1235" t="s">
        <v>1126</v>
      </c>
      <c r="E1235" t="s">
        <v>8</v>
      </c>
      <c r="F1235" t="s">
        <v>160</v>
      </c>
      <c r="G1235">
        <v>4881</v>
      </c>
      <c r="H1235">
        <v>16</v>
      </c>
      <c r="I1235" s="45">
        <v>16000000</v>
      </c>
      <c r="J1235" s="45">
        <v>1000000</v>
      </c>
      <c r="K1235">
        <v>16</v>
      </c>
      <c r="M1235" t="s">
        <v>128</v>
      </c>
      <c r="N1235" t="s">
        <v>157</v>
      </c>
      <c r="O1235" t="s">
        <v>441</v>
      </c>
      <c r="P1235" t="s">
        <v>1146</v>
      </c>
      <c r="Q1235" t="s">
        <v>66</v>
      </c>
      <c r="R1235" t="s">
        <v>132</v>
      </c>
      <c r="S1235">
        <v>2</v>
      </c>
      <c r="T1235">
        <v>488102</v>
      </c>
      <c r="V1235" s="17">
        <v>10</v>
      </c>
      <c r="W1235" t="s">
        <v>1155</v>
      </c>
      <c r="Y1235" s="14">
        <v>44630</v>
      </c>
      <c r="Z1235" s="16">
        <v>25</v>
      </c>
      <c r="AA1235" s="14">
        <v>44655</v>
      </c>
      <c r="AB1235" s="14">
        <v>44616</v>
      </c>
      <c r="AC1235">
        <v>20</v>
      </c>
      <c r="AD1235" s="14">
        <v>44636</v>
      </c>
      <c r="AE1235" s="14">
        <v>44637</v>
      </c>
      <c r="AF1235">
        <v>20</v>
      </c>
      <c r="AG1235" s="14">
        <v>44657</v>
      </c>
      <c r="AH1235" s="14">
        <v>44672</v>
      </c>
      <c r="AI1235">
        <v>13</v>
      </c>
      <c r="AJ1235" s="14">
        <v>44685</v>
      </c>
      <c r="AK1235" s="16">
        <v>8</v>
      </c>
      <c r="AL1235" s="14">
        <v>44930</v>
      </c>
      <c r="AM1235" s="14">
        <v>44990</v>
      </c>
      <c r="AR1235" s="45">
        <v>1600000</v>
      </c>
      <c r="AV1235" s="45">
        <v>14400000</v>
      </c>
      <c r="AZ1235" s="15">
        <f t="shared" si="89"/>
        <v>16000000</v>
      </c>
      <c r="BA1235" s="15">
        <f t="shared" si="90"/>
        <v>16000000</v>
      </c>
      <c r="BB1235" t="str">
        <f t="shared" si="91"/>
        <v>OK</v>
      </c>
      <c r="BC1235">
        <f t="shared" si="92"/>
        <v>2</v>
      </c>
    </row>
    <row r="1236" spans="2:55" hidden="1">
      <c r="B1236" t="s">
        <v>30</v>
      </c>
      <c r="C1236" t="s">
        <v>1086</v>
      </c>
      <c r="D1236" t="s">
        <v>1128</v>
      </c>
      <c r="E1236" t="s">
        <v>8</v>
      </c>
      <c r="F1236" t="s">
        <v>160</v>
      </c>
      <c r="G1236">
        <v>4881</v>
      </c>
      <c r="H1236">
        <v>12</v>
      </c>
      <c r="I1236" s="45">
        <v>12000000</v>
      </c>
      <c r="J1236" s="45">
        <v>1000000</v>
      </c>
      <c r="K1236">
        <v>12</v>
      </c>
      <c r="M1236" t="s">
        <v>128</v>
      </c>
      <c r="N1236" t="s">
        <v>157</v>
      </c>
      <c r="O1236" t="s">
        <v>441</v>
      </c>
      <c r="P1236" t="s">
        <v>1146</v>
      </c>
      <c r="Q1236" t="s">
        <v>66</v>
      </c>
      <c r="R1236" t="s">
        <v>132</v>
      </c>
      <c r="S1236">
        <v>2</v>
      </c>
      <c r="T1236">
        <v>488102</v>
      </c>
      <c r="V1236" s="17">
        <v>9</v>
      </c>
      <c r="W1236" t="s">
        <v>1156</v>
      </c>
      <c r="Y1236" s="14">
        <v>44630</v>
      </c>
      <c r="Z1236" s="16">
        <v>25</v>
      </c>
      <c r="AA1236" s="14">
        <v>44655</v>
      </c>
      <c r="AB1236" s="14">
        <v>44616</v>
      </c>
      <c r="AC1236">
        <v>20</v>
      </c>
      <c r="AD1236" s="14">
        <v>44636</v>
      </c>
      <c r="AE1236" s="14">
        <v>44637</v>
      </c>
      <c r="AF1236">
        <v>20</v>
      </c>
      <c r="AG1236" s="14">
        <v>44657</v>
      </c>
      <c r="AH1236" s="14">
        <v>44672</v>
      </c>
      <c r="AI1236">
        <v>13</v>
      </c>
      <c r="AJ1236" s="14">
        <v>44685</v>
      </c>
      <c r="AK1236" s="16">
        <v>8</v>
      </c>
      <c r="AL1236" s="14">
        <v>44930</v>
      </c>
      <c r="AM1236" s="14">
        <v>44990</v>
      </c>
      <c r="AR1236" s="45">
        <v>1200000</v>
      </c>
      <c r="AV1236" s="45">
        <v>10800000</v>
      </c>
      <c r="AZ1236" s="15">
        <f t="shared" si="89"/>
        <v>12000000</v>
      </c>
      <c r="BA1236" s="15">
        <f t="shared" si="90"/>
        <v>12000000</v>
      </c>
      <c r="BB1236" t="str">
        <f t="shared" si="91"/>
        <v>OK</v>
      </c>
      <c r="BC1236">
        <f t="shared" si="92"/>
        <v>2</v>
      </c>
    </row>
    <row r="1237" spans="2:55" hidden="1">
      <c r="B1237" t="s">
        <v>30</v>
      </c>
      <c r="C1237" t="s">
        <v>1082</v>
      </c>
      <c r="D1237" t="s">
        <v>1128</v>
      </c>
      <c r="E1237" t="s">
        <v>8</v>
      </c>
      <c r="F1237" t="s">
        <v>160</v>
      </c>
      <c r="G1237">
        <v>4881</v>
      </c>
      <c r="H1237">
        <v>16</v>
      </c>
      <c r="I1237" s="45">
        <v>16000000</v>
      </c>
      <c r="J1237" s="45">
        <v>1000000</v>
      </c>
      <c r="K1237">
        <v>16</v>
      </c>
      <c r="M1237" t="s">
        <v>128</v>
      </c>
      <c r="N1237" t="s">
        <v>157</v>
      </c>
      <c r="O1237" t="s">
        <v>441</v>
      </c>
      <c r="P1237" t="s">
        <v>1146</v>
      </c>
      <c r="Q1237" t="s">
        <v>66</v>
      </c>
      <c r="R1237" t="s">
        <v>132</v>
      </c>
      <c r="S1237">
        <v>2</v>
      </c>
      <c r="T1237">
        <v>488102</v>
      </c>
      <c r="V1237" s="17">
        <v>9</v>
      </c>
      <c r="W1237" t="s">
        <v>1156</v>
      </c>
      <c r="Y1237" s="14">
        <v>44630</v>
      </c>
      <c r="Z1237" s="16">
        <v>25</v>
      </c>
      <c r="AA1237" s="14">
        <v>44655</v>
      </c>
      <c r="AB1237" s="14">
        <v>44616</v>
      </c>
      <c r="AC1237">
        <v>20</v>
      </c>
      <c r="AD1237" s="14">
        <v>44636</v>
      </c>
      <c r="AE1237" s="14">
        <v>44637</v>
      </c>
      <c r="AF1237">
        <v>20</v>
      </c>
      <c r="AG1237" s="14">
        <v>44657</v>
      </c>
      <c r="AH1237" s="14">
        <v>44672</v>
      </c>
      <c r="AI1237">
        <v>13</v>
      </c>
      <c r="AJ1237" s="14">
        <v>44685</v>
      </c>
      <c r="AK1237" s="16">
        <v>8</v>
      </c>
      <c r="AL1237" s="14">
        <v>44930</v>
      </c>
      <c r="AM1237" s="14">
        <v>44990</v>
      </c>
      <c r="AR1237" s="45">
        <v>1600000</v>
      </c>
      <c r="AV1237" s="45">
        <v>14400000</v>
      </c>
      <c r="AZ1237" s="15">
        <f t="shared" si="89"/>
        <v>16000000</v>
      </c>
      <c r="BA1237" s="15">
        <f t="shared" si="90"/>
        <v>16000000</v>
      </c>
      <c r="BB1237" t="str">
        <f t="shared" si="91"/>
        <v>OK</v>
      </c>
      <c r="BC1237">
        <f t="shared" si="92"/>
        <v>2</v>
      </c>
    </row>
    <row r="1238" spans="2:55" hidden="1">
      <c r="B1238" t="s">
        <v>30</v>
      </c>
      <c r="C1238" t="s">
        <v>1042</v>
      </c>
      <c r="D1238" t="s">
        <v>1050</v>
      </c>
      <c r="E1238" t="s">
        <v>8</v>
      </c>
      <c r="F1238" t="s">
        <v>160</v>
      </c>
      <c r="G1238">
        <v>4881</v>
      </c>
      <c r="H1238">
        <v>10</v>
      </c>
      <c r="I1238" s="45">
        <v>10000000</v>
      </c>
      <c r="J1238" s="45">
        <v>1000000</v>
      </c>
      <c r="K1238">
        <v>10</v>
      </c>
      <c r="M1238" t="s">
        <v>128</v>
      </c>
      <c r="N1238" t="s">
        <v>157</v>
      </c>
      <c r="O1238" t="s">
        <v>441</v>
      </c>
      <c r="P1238" t="s">
        <v>1146</v>
      </c>
      <c r="Q1238" t="s">
        <v>66</v>
      </c>
      <c r="R1238" t="s">
        <v>132</v>
      </c>
      <c r="S1238">
        <v>2</v>
      </c>
      <c r="T1238">
        <v>488102</v>
      </c>
      <c r="V1238" s="17">
        <v>11</v>
      </c>
      <c r="W1238" t="s">
        <v>1158</v>
      </c>
      <c r="Y1238" s="14">
        <v>44630</v>
      </c>
      <c r="Z1238" s="16">
        <v>25</v>
      </c>
      <c r="AA1238" s="14">
        <v>44655</v>
      </c>
      <c r="AB1238" s="14">
        <v>44616</v>
      </c>
      <c r="AC1238">
        <v>20</v>
      </c>
      <c r="AD1238" s="14">
        <v>44636</v>
      </c>
      <c r="AE1238" s="14">
        <v>44637</v>
      </c>
      <c r="AF1238">
        <v>20</v>
      </c>
      <c r="AG1238" s="14">
        <v>44657</v>
      </c>
      <c r="AH1238" s="14">
        <v>44672</v>
      </c>
      <c r="AI1238">
        <v>13</v>
      </c>
      <c r="AJ1238" s="14">
        <v>44685</v>
      </c>
      <c r="AK1238" s="16">
        <v>8</v>
      </c>
      <c r="AL1238" s="14">
        <v>44930</v>
      </c>
      <c r="AM1238" s="14">
        <v>44990</v>
      </c>
      <c r="AR1238" s="45">
        <v>1000000</v>
      </c>
      <c r="AV1238" s="45">
        <v>9000000</v>
      </c>
      <c r="AZ1238" s="15">
        <f t="shared" si="89"/>
        <v>10000000</v>
      </c>
      <c r="BA1238" s="15">
        <f t="shared" si="90"/>
        <v>10000000</v>
      </c>
      <c r="BB1238" t="str">
        <f t="shared" si="91"/>
        <v>OK</v>
      </c>
      <c r="BC1238">
        <f t="shared" si="92"/>
        <v>2</v>
      </c>
    </row>
    <row r="1239" spans="2:55" hidden="1">
      <c r="B1239" t="s">
        <v>30</v>
      </c>
      <c r="C1239" t="s">
        <v>1045</v>
      </c>
      <c r="D1239" t="s">
        <v>1050</v>
      </c>
      <c r="E1239" t="s">
        <v>8</v>
      </c>
      <c r="F1239" t="s">
        <v>160</v>
      </c>
      <c r="G1239">
        <v>4881</v>
      </c>
      <c r="H1239">
        <v>10</v>
      </c>
      <c r="I1239" s="45">
        <v>10000000</v>
      </c>
      <c r="J1239" s="45">
        <v>1000000</v>
      </c>
      <c r="K1239">
        <v>10</v>
      </c>
      <c r="M1239" t="s">
        <v>128</v>
      </c>
      <c r="N1239" t="s">
        <v>157</v>
      </c>
      <c r="O1239" t="s">
        <v>441</v>
      </c>
      <c r="P1239" t="s">
        <v>1146</v>
      </c>
      <c r="Q1239" t="s">
        <v>66</v>
      </c>
      <c r="R1239" t="s">
        <v>132</v>
      </c>
      <c r="S1239">
        <v>2</v>
      </c>
      <c r="T1239">
        <v>488102</v>
      </c>
      <c r="V1239" s="17">
        <v>11</v>
      </c>
      <c r="W1239" t="s">
        <v>1158</v>
      </c>
      <c r="Y1239" s="14">
        <v>44630</v>
      </c>
      <c r="Z1239" s="16">
        <v>25</v>
      </c>
      <c r="AA1239" s="14">
        <v>44655</v>
      </c>
      <c r="AB1239" s="14">
        <v>44616</v>
      </c>
      <c r="AC1239">
        <v>20</v>
      </c>
      <c r="AD1239" s="14">
        <v>44636</v>
      </c>
      <c r="AE1239" s="14">
        <v>44637</v>
      </c>
      <c r="AF1239">
        <v>20</v>
      </c>
      <c r="AG1239" s="14">
        <v>44657</v>
      </c>
      <c r="AH1239" s="14">
        <v>44672</v>
      </c>
      <c r="AI1239">
        <v>13</v>
      </c>
      <c r="AJ1239" s="14">
        <v>44685</v>
      </c>
      <c r="AK1239" s="16">
        <v>8</v>
      </c>
      <c r="AL1239" s="14">
        <v>44930</v>
      </c>
      <c r="AM1239" s="14">
        <v>44990</v>
      </c>
      <c r="AR1239" s="45">
        <v>1000000</v>
      </c>
      <c r="AV1239" s="45">
        <v>9000000</v>
      </c>
      <c r="AZ1239" s="15">
        <f t="shared" si="89"/>
        <v>10000000</v>
      </c>
      <c r="BA1239" s="15">
        <f t="shared" si="90"/>
        <v>10000000</v>
      </c>
      <c r="BB1239" t="str">
        <f t="shared" si="91"/>
        <v>OK</v>
      </c>
      <c r="BC1239">
        <f t="shared" si="92"/>
        <v>2</v>
      </c>
    </row>
    <row r="1240" spans="2:55" hidden="1">
      <c r="B1240" t="s">
        <v>30</v>
      </c>
      <c r="C1240" t="s">
        <v>1046</v>
      </c>
      <c r="D1240" t="s">
        <v>1050</v>
      </c>
      <c r="E1240" t="s">
        <v>8</v>
      </c>
      <c r="F1240" t="s">
        <v>160</v>
      </c>
      <c r="G1240">
        <v>4881</v>
      </c>
      <c r="H1240">
        <v>12</v>
      </c>
      <c r="I1240" s="45">
        <v>12000000</v>
      </c>
      <c r="J1240" s="45">
        <v>1000000</v>
      </c>
      <c r="K1240">
        <v>12</v>
      </c>
      <c r="M1240" t="s">
        <v>128</v>
      </c>
      <c r="N1240" t="s">
        <v>157</v>
      </c>
      <c r="O1240" t="s">
        <v>441</v>
      </c>
      <c r="P1240" t="s">
        <v>1146</v>
      </c>
      <c r="Q1240" t="s">
        <v>66</v>
      </c>
      <c r="R1240" t="s">
        <v>132</v>
      </c>
      <c r="S1240">
        <v>2</v>
      </c>
      <c r="T1240">
        <v>488102</v>
      </c>
      <c r="V1240" s="17">
        <v>11</v>
      </c>
      <c r="W1240" t="s">
        <v>1158</v>
      </c>
      <c r="Y1240" s="14">
        <v>44630</v>
      </c>
      <c r="Z1240" s="16">
        <v>25</v>
      </c>
      <c r="AA1240" s="14">
        <v>44655</v>
      </c>
      <c r="AB1240" s="14">
        <v>44616</v>
      </c>
      <c r="AC1240">
        <v>20</v>
      </c>
      <c r="AD1240" s="14">
        <v>44636</v>
      </c>
      <c r="AE1240" s="14">
        <v>44637</v>
      </c>
      <c r="AF1240">
        <v>20</v>
      </c>
      <c r="AG1240" s="14">
        <v>44657</v>
      </c>
      <c r="AH1240" s="14">
        <v>44672</v>
      </c>
      <c r="AI1240">
        <v>13</v>
      </c>
      <c r="AJ1240" s="14">
        <v>44685</v>
      </c>
      <c r="AK1240" s="16">
        <v>8</v>
      </c>
      <c r="AL1240" s="14">
        <v>44930</v>
      </c>
      <c r="AM1240" s="14">
        <v>44990</v>
      </c>
      <c r="AR1240" s="45">
        <v>1200000</v>
      </c>
      <c r="AV1240" s="45">
        <v>10800000</v>
      </c>
      <c r="AZ1240" s="15">
        <f t="shared" si="89"/>
        <v>12000000</v>
      </c>
      <c r="BA1240" s="15">
        <f t="shared" si="90"/>
        <v>12000000</v>
      </c>
      <c r="BB1240" t="str">
        <f t="shared" si="91"/>
        <v>OK</v>
      </c>
      <c r="BC1240">
        <f t="shared" si="92"/>
        <v>2</v>
      </c>
    </row>
    <row r="1241" spans="2:55" hidden="1">
      <c r="B1241" t="s">
        <v>30</v>
      </c>
      <c r="C1241" t="s">
        <v>1049</v>
      </c>
      <c r="D1241" t="s">
        <v>1050</v>
      </c>
      <c r="E1241" t="s">
        <v>8</v>
      </c>
      <c r="F1241" t="s">
        <v>160</v>
      </c>
      <c r="G1241">
        <v>4881</v>
      </c>
      <c r="H1241">
        <v>13</v>
      </c>
      <c r="I1241" s="45">
        <v>13000000</v>
      </c>
      <c r="J1241" s="45">
        <v>1000000</v>
      </c>
      <c r="K1241">
        <v>13</v>
      </c>
      <c r="M1241" t="s">
        <v>128</v>
      </c>
      <c r="N1241" t="s">
        <v>157</v>
      </c>
      <c r="O1241" t="s">
        <v>441</v>
      </c>
      <c r="P1241" t="s">
        <v>1146</v>
      </c>
      <c r="Q1241" t="s">
        <v>66</v>
      </c>
      <c r="R1241" t="s">
        <v>132</v>
      </c>
      <c r="S1241">
        <v>2</v>
      </c>
      <c r="T1241">
        <v>488102</v>
      </c>
      <c r="V1241" s="17">
        <v>11</v>
      </c>
      <c r="W1241" t="s">
        <v>1158</v>
      </c>
      <c r="Y1241" s="14">
        <v>44630</v>
      </c>
      <c r="Z1241" s="16">
        <v>25</v>
      </c>
      <c r="AA1241" s="14">
        <v>44655</v>
      </c>
      <c r="AB1241" s="14">
        <v>44616</v>
      </c>
      <c r="AC1241">
        <v>20</v>
      </c>
      <c r="AD1241" s="14">
        <v>44636</v>
      </c>
      <c r="AE1241" s="14">
        <v>44637</v>
      </c>
      <c r="AF1241">
        <v>20</v>
      </c>
      <c r="AG1241" s="14">
        <v>44657</v>
      </c>
      <c r="AH1241" s="14">
        <v>44672</v>
      </c>
      <c r="AI1241">
        <v>13</v>
      </c>
      <c r="AJ1241" s="14">
        <v>44685</v>
      </c>
      <c r="AK1241" s="16">
        <v>8</v>
      </c>
      <c r="AL1241" s="14">
        <v>44930</v>
      </c>
      <c r="AM1241" s="14">
        <v>44990</v>
      </c>
      <c r="AR1241" s="45">
        <v>1300000</v>
      </c>
      <c r="AV1241" s="45">
        <v>11700000</v>
      </c>
      <c r="AZ1241" s="15">
        <f t="shared" si="89"/>
        <v>13000000</v>
      </c>
      <c r="BA1241" s="15">
        <f t="shared" si="90"/>
        <v>13000000</v>
      </c>
      <c r="BB1241" t="str">
        <f t="shared" si="91"/>
        <v>OK</v>
      </c>
      <c r="BC1241">
        <f t="shared" si="92"/>
        <v>2</v>
      </c>
    </row>
    <row r="1242" spans="2:55" hidden="1">
      <c r="B1242" t="s">
        <v>30</v>
      </c>
      <c r="C1242" t="s">
        <v>1050</v>
      </c>
      <c r="D1242" t="s">
        <v>1050</v>
      </c>
      <c r="E1242" t="s">
        <v>8</v>
      </c>
      <c r="F1242" t="s">
        <v>160</v>
      </c>
      <c r="G1242">
        <v>4881</v>
      </c>
      <c r="H1242">
        <v>13</v>
      </c>
      <c r="I1242" s="45">
        <v>13000000</v>
      </c>
      <c r="J1242" s="45">
        <v>1000000</v>
      </c>
      <c r="K1242">
        <v>13</v>
      </c>
      <c r="M1242" t="s">
        <v>128</v>
      </c>
      <c r="N1242" t="s">
        <v>157</v>
      </c>
      <c r="O1242" t="s">
        <v>441</v>
      </c>
      <c r="P1242" t="s">
        <v>1146</v>
      </c>
      <c r="Q1242" t="s">
        <v>66</v>
      </c>
      <c r="R1242" t="s">
        <v>132</v>
      </c>
      <c r="S1242">
        <v>2</v>
      </c>
      <c r="T1242">
        <v>488102</v>
      </c>
      <c r="V1242" s="17">
        <v>11</v>
      </c>
      <c r="W1242" t="s">
        <v>1158</v>
      </c>
      <c r="Y1242" s="14">
        <v>44630</v>
      </c>
      <c r="Z1242" s="16">
        <v>25</v>
      </c>
      <c r="AA1242" s="14">
        <v>44655</v>
      </c>
      <c r="AB1242" s="14">
        <v>44616</v>
      </c>
      <c r="AC1242">
        <v>20</v>
      </c>
      <c r="AD1242" s="14">
        <v>44636</v>
      </c>
      <c r="AE1242" s="14">
        <v>44637</v>
      </c>
      <c r="AF1242">
        <v>20</v>
      </c>
      <c r="AG1242" s="14">
        <v>44657</v>
      </c>
      <c r="AH1242" s="14">
        <v>44672</v>
      </c>
      <c r="AI1242">
        <v>13</v>
      </c>
      <c r="AJ1242" s="14">
        <v>44685</v>
      </c>
      <c r="AK1242" s="16">
        <v>8</v>
      </c>
      <c r="AL1242" s="14">
        <v>44930</v>
      </c>
      <c r="AM1242" s="14">
        <v>44990</v>
      </c>
      <c r="AR1242" s="45">
        <v>1300000</v>
      </c>
      <c r="AV1242" s="45">
        <v>11700000</v>
      </c>
      <c r="AZ1242" s="15">
        <f t="shared" si="89"/>
        <v>13000000</v>
      </c>
      <c r="BA1242" s="15">
        <f t="shared" si="90"/>
        <v>13000000</v>
      </c>
      <c r="BB1242" t="str">
        <f t="shared" si="91"/>
        <v>OK</v>
      </c>
      <c r="BC1242">
        <f t="shared" si="92"/>
        <v>2</v>
      </c>
    </row>
    <row r="1243" spans="2:55" hidden="1">
      <c r="B1243" t="s">
        <v>30</v>
      </c>
      <c r="C1243" t="s">
        <v>170</v>
      </c>
      <c r="D1243" t="s">
        <v>171</v>
      </c>
      <c r="E1243" t="s">
        <v>8</v>
      </c>
      <c r="F1243" t="s">
        <v>160</v>
      </c>
      <c r="G1243">
        <v>4881</v>
      </c>
      <c r="H1243">
        <v>40</v>
      </c>
      <c r="I1243" s="45">
        <v>40000000</v>
      </c>
      <c r="J1243" s="45">
        <v>1000000</v>
      </c>
      <c r="K1243">
        <v>40</v>
      </c>
      <c r="M1243" t="s">
        <v>151</v>
      </c>
      <c r="N1243" t="s">
        <v>157</v>
      </c>
      <c r="O1243" t="s">
        <v>181</v>
      </c>
      <c r="P1243" t="s">
        <v>1159</v>
      </c>
      <c r="Q1243" t="s">
        <v>65</v>
      </c>
      <c r="R1243" t="s">
        <v>132</v>
      </c>
      <c r="S1243">
        <v>4</v>
      </c>
      <c r="T1243">
        <v>488104</v>
      </c>
      <c r="V1243" s="17">
        <v>1</v>
      </c>
      <c r="W1243" t="s">
        <v>1160</v>
      </c>
      <c r="AA1243" t="s">
        <v>134</v>
      </c>
      <c r="AB1243" s="14">
        <v>44679</v>
      </c>
      <c r="AC1243">
        <v>18</v>
      </c>
      <c r="AD1243" s="14">
        <v>44697</v>
      </c>
      <c r="AE1243" s="14">
        <v>44698</v>
      </c>
      <c r="AF1243">
        <v>15</v>
      </c>
      <c r="AG1243" s="14">
        <v>44713</v>
      </c>
      <c r="AH1243" s="14">
        <v>44718</v>
      </c>
      <c r="AI1243">
        <v>10</v>
      </c>
      <c r="AJ1243" s="14">
        <v>44728</v>
      </c>
      <c r="AK1243" s="16">
        <v>8</v>
      </c>
      <c r="AL1243" s="14">
        <v>44973</v>
      </c>
      <c r="AM1243" s="14">
        <v>45033</v>
      </c>
      <c r="AS1243" s="45">
        <v>4000000</v>
      </c>
      <c r="AW1243" s="45">
        <v>36000000</v>
      </c>
      <c r="AZ1243" s="15">
        <f t="shared" si="89"/>
        <v>40000000</v>
      </c>
      <c r="BA1243" s="15">
        <f t="shared" si="90"/>
        <v>40000000</v>
      </c>
      <c r="BB1243" t="str">
        <f t="shared" si="91"/>
        <v>OK</v>
      </c>
      <c r="BC1243">
        <f t="shared" si="92"/>
        <v>2</v>
      </c>
    </row>
    <row r="1244" spans="2:55" hidden="1">
      <c r="B1244" t="s">
        <v>30</v>
      </c>
      <c r="C1244" t="s">
        <v>170</v>
      </c>
      <c r="D1244" t="s">
        <v>171</v>
      </c>
      <c r="E1244" t="s">
        <v>8</v>
      </c>
      <c r="F1244" t="s">
        <v>172</v>
      </c>
      <c r="G1244">
        <v>4889</v>
      </c>
      <c r="H1244">
        <v>45</v>
      </c>
      <c r="I1244" s="45">
        <v>45000000</v>
      </c>
      <c r="J1244" s="45">
        <v>1000000</v>
      </c>
      <c r="K1244">
        <v>45</v>
      </c>
      <c r="M1244" t="s">
        <v>151</v>
      </c>
      <c r="N1244" t="s">
        <v>157</v>
      </c>
      <c r="O1244" t="s">
        <v>130</v>
      </c>
      <c r="P1244" t="s">
        <v>1161</v>
      </c>
      <c r="Q1244" t="s">
        <v>64</v>
      </c>
      <c r="R1244" t="s">
        <v>132</v>
      </c>
      <c r="S1244">
        <v>5</v>
      </c>
      <c r="T1244">
        <v>488905</v>
      </c>
      <c r="V1244" s="17">
        <v>1</v>
      </c>
      <c r="W1244" t="s">
        <v>1162</v>
      </c>
      <c r="AA1244" t="s">
        <v>134</v>
      </c>
      <c r="AB1244" s="14">
        <v>44679</v>
      </c>
      <c r="AC1244">
        <v>18</v>
      </c>
      <c r="AD1244" s="14">
        <v>44697</v>
      </c>
      <c r="AE1244" s="14">
        <v>44698</v>
      </c>
      <c r="AF1244">
        <v>15</v>
      </c>
      <c r="AG1244" s="14">
        <v>44713</v>
      </c>
      <c r="AH1244" s="14">
        <v>44718</v>
      </c>
      <c r="AI1244">
        <v>10</v>
      </c>
      <c r="AJ1244" s="14">
        <v>44728</v>
      </c>
      <c r="AK1244" s="16">
        <v>5</v>
      </c>
      <c r="AL1244" s="14">
        <v>44881</v>
      </c>
      <c r="AM1244" s="14">
        <v>44941</v>
      </c>
      <c r="AS1244" s="45">
        <v>45000000</v>
      </c>
      <c r="AZ1244" s="15">
        <f t="shared" si="89"/>
        <v>45000000</v>
      </c>
      <c r="BA1244" s="15">
        <f t="shared" si="90"/>
        <v>45000000</v>
      </c>
      <c r="BB1244" t="str">
        <f t="shared" si="91"/>
        <v>OK</v>
      </c>
      <c r="BC1244">
        <f t="shared" si="92"/>
        <v>1</v>
      </c>
    </row>
    <row r="1245" spans="2:55" hidden="1">
      <c r="B1245" t="s">
        <v>30</v>
      </c>
      <c r="C1245" t="s">
        <v>170</v>
      </c>
      <c r="D1245" t="s">
        <v>1163</v>
      </c>
      <c r="E1245" t="s">
        <v>9</v>
      </c>
      <c r="F1245" t="s">
        <v>175</v>
      </c>
      <c r="G1245">
        <v>5811</v>
      </c>
      <c r="H1245">
        <v>90</v>
      </c>
      <c r="I1245" s="45">
        <v>81000000</v>
      </c>
      <c r="J1245" s="45">
        <v>900000</v>
      </c>
      <c r="K1245">
        <v>90</v>
      </c>
      <c r="M1245" t="s">
        <v>151</v>
      </c>
      <c r="N1245" t="s">
        <v>157</v>
      </c>
      <c r="O1245" t="s">
        <v>181</v>
      </c>
      <c r="P1245" t="s">
        <v>1164</v>
      </c>
      <c r="Q1245" t="s">
        <v>65</v>
      </c>
      <c r="R1245" t="s">
        <v>1019</v>
      </c>
      <c r="S1245">
        <v>1</v>
      </c>
      <c r="T1245">
        <v>581101</v>
      </c>
      <c r="V1245" s="17">
        <v>2</v>
      </c>
      <c r="W1245" t="s">
        <v>1165</v>
      </c>
      <c r="Y1245" s="14">
        <v>44635</v>
      </c>
      <c r="Z1245" s="16">
        <v>17</v>
      </c>
      <c r="AA1245" s="14">
        <v>44652</v>
      </c>
      <c r="AD1245" t="s">
        <v>134</v>
      </c>
      <c r="AG1245" t="s">
        <v>134</v>
      </c>
      <c r="AJ1245" s="14">
        <v>44701</v>
      </c>
      <c r="AK1245" s="16">
        <v>9</v>
      </c>
      <c r="AL1245" s="14">
        <v>44977</v>
      </c>
      <c r="AM1245" s="14">
        <v>45037</v>
      </c>
      <c r="AR1245" s="45">
        <v>60750000</v>
      </c>
      <c r="AX1245" s="45">
        <v>20250000</v>
      </c>
      <c r="AZ1245" s="15">
        <f t="shared" si="89"/>
        <v>81000000</v>
      </c>
      <c r="BA1245" s="15">
        <f t="shared" si="90"/>
        <v>81000000</v>
      </c>
      <c r="BB1245" t="str">
        <f t="shared" si="91"/>
        <v>OK</v>
      </c>
      <c r="BC1245">
        <f t="shared" si="92"/>
        <v>2</v>
      </c>
    </row>
    <row r="1246" spans="2:55" hidden="1">
      <c r="B1246" t="s">
        <v>30</v>
      </c>
      <c r="C1246" t="s">
        <v>170</v>
      </c>
      <c r="D1246" t="s">
        <v>1166</v>
      </c>
      <c r="E1246" t="s">
        <v>9</v>
      </c>
      <c r="F1246" t="s">
        <v>175</v>
      </c>
      <c r="G1246">
        <v>5811</v>
      </c>
      <c r="H1246">
        <v>60</v>
      </c>
      <c r="I1246" s="45">
        <v>54000000</v>
      </c>
      <c r="J1246" s="45">
        <v>900000</v>
      </c>
      <c r="K1246">
        <v>60</v>
      </c>
      <c r="M1246" t="s">
        <v>151</v>
      </c>
      <c r="N1246" t="s">
        <v>157</v>
      </c>
      <c r="O1246" t="s">
        <v>181</v>
      </c>
      <c r="P1246" t="s">
        <v>1167</v>
      </c>
      <c r="Q1246" t="s">
        <v>65</v>
      </c>
      <c r="R1246" t="s">
        <v>1019</v>
      </c>
      <c r="S1246">
        <v>2</v>
      </c>
      <c r="T1246">
        <v>581102</v>
      </c>
      <c r="V1246" s="17">
        <v>3</v>
      </c>
      <c r="W1246" t="s">
        <v>1168</v>
      </c>
      <c r="Y1246" s="14">
        <v>44635</v>
      </c>
      <c r="Z1246" s="16">
        <v>17</v>
      </c>
      <c r="AA1246" s="14">
        <v>44652</v>
      </c>
      <c r="AD1246" t="s">
        <v>134</v>
      </c>
      <c r="AG1246" t="s">
        <v>134</v>
      </c>
      <c r="AJ1246" s="14">
        <v>44701</v>
      </c>
      <c r="AK1246" s="16">
        <v>9</v>
      </c>
      <c r="AL1246" s="14">
        <v>44977</v>
      </c>
      <c r="AM1246" s="14">
        <v>45037</v>
      </c>
      <c r="AR1246" s="45">
        <v>43200000</v>
      </c>
      <c r="AX1246" s="45">
        <v>10800000</v>
      </c>
      <c r="AZ1246" s="15">
        <f t="shared" si="89"/>
        <v>54000000</v>
      </c>
      <c r="BA1246" s="15">
        <f t="shared" si="90"/>
        <v>54000000</v>
      </c>
      <c r="BB1246" t="str">
        <f t="shared" si="91"/>
        <v>OK</v>
      </c>
      <c r="BC1246">
        <f t="shared" si="92"/>
        <v>2</v>
      </c>
    </row>
    <row r="1247" spans="2:55" hidden="1">
      <c r="B1247" t="s">
        <v>30</v>
      </c>
      <c r="C1247" t="s">
        <v>1119</v>
      </c>
      <c r="D1247" t="s">
        <v>473</v>
      </c>
      <c r="E1247" t="s">
        <v>9</v>
      </c>
      <c r="F1247" t="s">
        <v>175</v>
      </c>
      <c r="G1247">
        <v>5811</v>
      </c>
      <c r="H1247">
        <v>5</v>
      </c>
      <c r="I1247" s="45">
        <v>4029840</v>
      </c>
      <c r="J1247" s="45">
        <v>805968</v>
      </c>
      <c r="K1247">
        <v>5</v>
      </c>
      <c r="M1247" t="s">
        <v>151</v>
      </c>
      <c r="N1247" t="s">
        <v>157</v>
      </c>
      <c r="O1247" t="s">
        <v>130</v>
      </c>
      <c r="P1247" t="s">
        <v>1169</v>
      </c>
      <c r="Q1247" t="s">
        <v>66</v>
      </c>
      <c r="R1247" t="s">
        <v>132</v>
      </c>
      <c r="S1247">
        <v>3</v>
      </c>
      <c r="T1247">
        <v>581103</v>
      </c>
      <c r="V1247" s="17">
        <v>1</v>
      </c>
      <c r="W1247" t="s">
        <v>1170</v>
      </c>
      <c r="Y1247" s="14">
        <v>44635</v>
      </c>
      <c r="Z1247" s="16">
        <v>14</v>
      </c>
      <c r="AA1247" s="14">
        <v>44649</v>
      </c>
      <c r="AB1247" s="14">
        <v>44635</v>
      </c>
      <c r="AC1247">
        <v>28</v>
      </c>
      <c r="AD1247" s="14">
        <v>44663</v>
      </c>
      <c r="AE1247" s="14">
        <v>44664</v>
      </c>
      <c r="AF1247">
        <v>26</v>
      </c>
      <c r="AG1247" s="14">
        <v>44690</v>
      </c>
      <c r="AH1247" s="14">
        <v>44693</v>
      </c>
      <c r="AI1247">
        <v>25</v>
      </c>
      <c r="AJ1247" s="14">
        <v>44718</v>
      </c>
      <c r="AK1247" s="16">
        <v>9</v>
      </c>
      <c r="AL1247" s="14">
        <v>44991</v>
      </c>
      <c r="AM1247" s="14">
        <v>45051</v>
      </c>
      <c r="AS1247" s="45">
        <v>3022380</v>
      </c>
      <c r="AX1247" s="45">
        <v>1007460</v>
      </c>
      <c r="AZ1247" s="15">
        <f t="shared" si="89"/>
        <v>4029840</v>
      </c>
      <c r="BA1247" s="15">
        <f t="shared" si="90"/>
        <v>4029840</v>
      </c>
      <c r="BB1247" t="str">
        <f t="shared" si="91"/>
        <v>OK</v>
      </c>
      <c r="BC1247">
        <f t="shared" si="92"/>
        <v>2</v>
      </c>
    </row>
    <row r="1248" spans="2:55" hidden="1">
      <c r="B1248" t="s">
        <v>30</v>
      </c>
      <c r="C1248" t="s">
        <v>1054</v>
      </c>
      <c r="D1248" t="s">
        <v>473</v>
      </c>
      <c r="E1248" t="s">
        <v>9</v>
      </c>
      <c r="F1248" t="s">
        <v>175</v>
      </c>
      <c r="G1248">
        <v>5811</v>
      </c>
      <c r="H1248">
        <v>8</v>
      </c>
      <c r="I1248" s="45">
        <v>6447744</v>
      </c>
      <c r="J1248" s="45">
        <v>805968</v>
      </c>
      <c r="K1248">
        <v>8</v>
      </c>
      <c r="M1248" t="s">
        <v>151</v>
      </c>
      <c r="N1248" t="s">
        <v>157</v>
      </c>
      <c r="O1248" t="s">
        <v>130</v>
      </c>
      <c r="P1248" t="s">
        <v>1169</v>
      </c>
      <c r="Q1248" t="s">
        <v>66</v>
      </c>
      <c r="R1248" t="s">
        <v>132</v>
      </c>
      <c r="S1248">
        <v>3</v>
      </c>
      <c r="T1248">
        <v>581103</v>
      </c>
      <c r="V1248" s="17">
        <v>1</v>
      </c>
      <c r="W1248" t="s">
        <v>1170</v>
      </c>
      <c r="Y1248" s="14">
        <v>44635</v>
      </c>
      <c r="Z1248" s="16">
        <v>14</v>
      </c>
      <c r="AA1248" s="14">
        <v>44649</v>
      </c>
      <c r="AB1248" s="14">
        <v>44635</v>
      </c>
      <c r="AC1248">
        <v>28</v>
      </c>
      <c r="AD1248" s="14">
        <v>44663</v>
      </c>
      <c r="AE1248" s="14">
        <v>44664</v>
      </c>
      <c r="AF1248">
        <v>26</v>
      </c>
      <c r="AG1248" s="14">
        <v>44690</v>
      </c>
      <c r="AH1248" s="14">
        <v>44693</v>
      </c>
      <c r="AI1248">
        <v>25</v>
      </c>
      <c r="AJ1248" s="14">
        <v>44718</v>
      </c>
      <c r="AK1248" s="16">
        <v>9</v>
      </c>
      <c r="AL1248" s="14">
        <v>44991</v>
      </c>
      <c r="AM1248" s="14">
        <v>45051</v>
      </c>
      <c r="AS1248" s="45">
        <v>4835808</v>
      </c>
      <c r="AX1248" s="45">
        <v>1611936</v>
      </c>
      <c r="AZ1248" s="15">
        <f t="shared" si="89"/>
        <v>6447744</v>
      </c>
      <c r="BA1248" s="15">
        <f t="shared" si="90"/>
        <v>6447744</v>
      </c>
      <c r="BB1248" t="str">
        <f t="shared" si="91"/>
        <v>OK</v>
      </c>
      <c r="BC1248">
        <f t="shared" si="92"/>
        <v>2</v>
      </c>
    </row>
    <row r="1249" spans="2:55" hidden="1">
      <c r="B1249" t="s">
        <v>30</v>
      </c>
      <c r="C1249" t="s">
        <v>1055</v>
      </c>
      <c r="D1249" t="s">
        <v>473</v>
      </c>
      <c r="E1249" t="s">
        <v>9</v>
      </c>
      <c r="F1249" t="s">
        <v>175</v>
      </c>
      <c r="G1249">
        <v>5811</v>
      </c>
      <c r="H1249">
        <v>7</v>
      </c>
      <c r="I1249" s="45">
        <v>5641776</v>
      </c>
      <c r="J1249" s="45">
        <v>805968</v>
      </c>
      <c r="K1249">
        <v>7</v>
      </c>
      <c r="M1249" t="s">
        <v>151</v>
      </c>
      <c r="N1249" t="s">
        <v>157</v>
      </c>
      <c r="O1249" t="s">
        <v>130</v>
      </c>
      <c r="P1249" t="s">
        <v>1169</v>
      </c>
      <c r="Q1249" t="s">
        <v>66</v>
      </c>
      <c r="R1249" t="s">
        <v>132</v>
      </c>
      <c r="S1249">
        <v>3</v>
      </c>
      <c r="T1249">
        <v>581103</v>
      </c>
      <c r="V1249" s="17">
        <v>1</v>
      </c>
      <c r="W1249" t="s">
        <v>1170</v>
      </c>
      <c r="Y1249" s="14">
        <v>44635</v>
      </c>
      <c r="Z1249" s="16">
        <v>14</v>
      </c>
      <c r="AA1249" s="14">
        <v>44649</v>
      </c>
      <c r="AB1249" s="14">
        <v>44635</v>
      </c>
      <c r="AC1249">
        <v>28</v>
      </c>
      <c r="AD1249" s="14">
        <v>44663</v>
      </c>
      <c r="AE1249" s="14">
        <v>44664</v>
      </c>
      <c r="AF1249">
        <v>26</v>
      </c>
      <c r="AG1249" s="14">
        <v>44690</v>
      </c>
      <c r="AH1249" s="14">
        <v>44693</v>
      </c>
      <c r="AI1249">
        <v>25</v>
      </c>
      <c r="AJ1249" s="14">
        <v>44718</v>
      </c>
      <c r="AK1249" s="16">
        <v>9</v>
      </c>
      <c r="AL1249" s="14">
        <v>44991</v>
      </c>
      <c r="AM1249" s="14">
        <v>45051</v>
      </c>
      <c r="AS1249" s="45">
        <v>4231332</v>
      </c>
      <c r="AX1249" s="45">
        <v>1410444</v>
      </c>
      <c r="AZ1249" s="15">
        <f t="shared" si="89"/>
        <v>5641776</v>
      </c>
      <c r="BA1249" s="15">
        <f t="shared" si="90"/>
        <v>5641776</v>
      </c>
      <c r="BB1249" t="str">
        <f t="shared" si="91"/>
        <v>OK</v>
      </c>
      <c r="BC1249">
        <f t="shared" si="92"/>
        <v>2</v>
      </c>
    </row>
    <row r="1250" spans="2:55" hidden="1">
      <c r="B1250" t="s">
        <v>30</v>
      </c>
      <c r="C1250" t="s">
        <v>1052</v>
      </c>
      <c r="D1250" t="s">
        <v>473</v>
      </c>
      <c r="E1250" t="s">
        <v>9</v>
      </c>
      <c r="F1250" t="s">
        <v>175</v>
      </c>
      <c r="G1250">
        <v>5811</v>
      </c>
      <c r="H1250">
        <v>10</v>
      </c>
      <c r="I1250" s="45">
        <v>8059680</v>
      </c>
      <c r="J1250" s="45">
        <v>805968</v>
      </c>
      <c r="K1250">
        <v>10</v>
      </c>
      <c r="M1250" t="s">
        <v>151</v>
      </c>
      <c r="N1250" t="s">
        <v>157</v>
      </c>
      <c r="O1250" t="s">
        <v>130</v>
      </c>
      <c r="P1250" t="s">
        <v>1169</v>
      </c>
      <c r="Q1250" t="s">
        <v>66</v>
      </c>
      <c r="R1250" t="s">
        <v>132</v>
      </c>
      <c r="S1250">
        <v>3</v>
      </c>
      <c r="T1250">
        <v>581103</v>
      </c>
      <c r="V1250" s="17">
        <v>1</v>
      </c>
      <c r="W1250" t="s">
        <v>1170</v>
      </c>
      <c r="Y1250" s="14">
        <v>44635</v>
      </c>
      <c r="Z1250" s="16">
        <v>14</v>
      </c>
      <c r="AA1250" s="14">
        <v>44649</v>
      </c>
      <c r="AB1250" s="14">
        <v>44635</v>
      </c>
      <c r="AC1250">
        <v>28</v>
      </c>
      <c r="AD1250" s="14">
        <v>44663</v>
      </c>
      <c r="AE1250" s="14">
        <v>44664</v>
      </c>
      <c r="AF1250">
        <v>26</v>
      </c>
      <c r="AG1250" s="14">
        <v>44690</v>
      </c>
      <c r="AH1250" s="14">
        <v>44693</v>
      </c>
      <c r="AI1250">
        <v>25</v>
      </c>
      <c r="AJ1250" s="14">
        <v>44718</v>
      </c>
      <c r="AK1250" s="16">
        <v>9</v>
      </c>
      <c r="AL1250" s="14">
        <v>44991</v>
      </c>
      <c r="AM1250" s="14">
        <v>45051</v>
      </c>
      <c r="AS1250" s="45">
        <v>6044760</v>
      </c>
      <c r="AX1250" s="45">
        <v>2014920</v>
      </c>
      <c r="AZ1250" s="15">
        <f t="shared" si="89"/>
        <v>8059680</v>
      </c>
      <c r="BA1250" s="15">
        <f t="shared" si="90"/>
        <v>8059680</v>
      </c>
      <c r="BB1250" t="str">
        <f t="shared" si="91"/>
        <v>OK</v>
      </c>
      <c r="BC1250">
        <f t="shared" si="92"/>
        <v>2</v>
      </c>
    </row>
    <row r="1251" spans="2:55" hidden="1">
      <c r="B1251" t="s">
        <v>30</v>
      </c>
      <c r="C1251" t="s">
        <v>1051</v>
      </c>
      <c r="D1251" t="s">
        <v>473</v>
      </c>
      <c r="E1251" t="s">
        <v>9</v>
      </c>
      <c r="F1251" t="s">
        <v>175</v>
      </c>
      <c r="G1251">
        <v>5811</v>
      </c>
      <c r="H1251">
        <v>7</v>
      </c>
      <c r="I1251" s="45">
        <v>5641776</v>
      </c>
      <c r="J1251" s="45">
        <v>805968</v>
      </c>
      <c r="K1251">
        <v>7</v>
      </c>
      <c r="M1251" t="s">
        <v>151</v>
      </c>
      <c r="N1251" t="s">
        <v>157</v>
      </c>
      <c r="O1251" t="s">
        <v>130</v>
      </c>
      <c r="P1251" t="s">
        <v>1169</v>
      </c>
      <c r="Q1251" t="s">
        <v>66</v>
      </c>
      <c r="R1251" t="s">
        <v>132</v>
      </c>
      <c r="S1251">
        <v>3</v>
      </c>
      <c r="T1251">
        <v>581103</v>
      </c>
      <c r="V1251" s="17">
        <v>1</v>
      </c>
      <c r="W1251" t="s">
        <v>1170</v>
      </c>
      <c r="Y1251" s="14">
        <v>44635</v>
      </c>
      <c r="Z1251" s="16">
        <v>14</v>
      </c>
      <c r="AA1251" s="14">
        <v>44649</v>
      </c>
      <c r="AB1251" s="14">
        <v>44635</v>
      </c>
      <c r="AC1251">
        <v>28</v>
      </c>
      <c r="AD1251" s="14">
        <v>44663</v>
      </c>
      <c r="AE1251" s="14">
        <v>44664</v>
      </c>
      <c r="AF1251">
        <v>26</v>
      </c>
      <c r="AG1251" s="14">
        <v>44690</v>
      </c>
      <c r="AH1251" s="14">
        <v>44693</v>
      </c>
      <c r="AI1251">
        <v>25</v>
      </c>
      <c r="AJ1251" s="14">
        <v>44718</v>
      </c>
      <c r="AK1251" s="16">
        <v>9</v>
      </c>
      <c r="AL1251" s="14">
        <v>44991</v>
      </c>
      <c r="AM1251" s="14">
        <v>45051</v>
      </c>
      <c r="AS1251" s="45">
        <v>4231332</v>
      </c>
      <c r="AX1251" s="45">
        <v>1410444</v>
      </c>
      <c r="AZ1251" s="15">
        <f t="shared" si="89"/>
        <v>5641776</v>
      </c>
      <c r="BA1251" s="15">
        <f t="shared" si="90"/>
        <v>5641776</v>
      </c>
      <c r="BB1251" t="str">
        <f t="shared" si="91"/>
        <v>OK</v>
      </c>
      <c r="BC1251">
        <f t="shared" si="92"/>
        <v>2</v>
      </c>
    </row>
    <row r="1252" spans="2:55" hidden="1">
      <c r="B1252" t="s">
        <v>30</v>
      </c>
      <c r="C1252" t="s">
        <v>1042</v>
      </c>
      <c r="D1252" t="s">
        <v>473</v>
      </c>
      <c r="E1252" t="s">
        <v>9</v>
      </c>
      <c r="F1252" t="s">
        <v>175</v>
      </c>
      <c r="G1252">
        <v>5811</v>
      </c>
      <c r="H1252">
        <v>8</v>
      </c>
      <c r="I1252" s="45">
        <v>6447744</v>
      </c>
      <c r="J1252" s="45">
        <v>805968</v>
      </c>
      <c r="K1252">
        <v>8</v>
      </c>
      <c r="M1252" t="s">
        <v>151</v>
      </c>
      <c r="N1252" t="s">
        <v>157</v>
      </c>
      <c r="O1252" t="s">
        <v>130</v>
      </c>
      <c r="P1252" t="s">
        <v>1169</v>
      </c>
      <c r="Q1252" t="s">
        <v>66</v>
      </c>
      <c r="R1252" t="s">
        <v>132</v>
      </c>
      <c r="S1252">
        <v>3</v>
      </c>
      <c r="T1252">
        <v>581103</v>
      </c>
      <c r="V1252" s="17">
        <v>1</v>
      </c>
      <c r="W1252" t="s">
        <v>1170</v>
      </c>
      <c r="Y1252" s="14">
        <v>44635</v>
      </c>
      <c r="Z1252" s="16">
        <v>14</v>
      </c>
      <c r="AA1252" s="14">
        <v>44649</v>
      </c>
      <c r="AB1252" s="14">
        <v>44635</v>
      </c>
      <c r="AC1252">
        <v>28</v>
      </c>
      <c r="AD1252" s="14">
        <v>44663</v>
      </c>
      <c r="AE1252" s="14">
        <v>44664</v>
      </c>
      <c r="AF1252">
        <v>26</v>
      </c>
      <c r="AG1252" s="14">
        <v>44690</v>
      </c>
      <c r="AH1252" s="14">
        <v>44693</v>
      </c>
      <c r="AI1252">
        <v>25</v>
      </c>
      <c r="AJ1252" s="14">
        <v>44718</v>
      </c>
      <c r="AK1252" s="16">
        <v>9</v>
      </c>
      <c r="AL1252" s="14">
        <v>44991</v>
      </c>
      <c r="AM1252" s="14">
        <v>45051</v>
      </c>
      <c r="AS1252" s="45">
        <v>4835808</v>
      </c>
      <c r="AX1252" s="45">
        <v>1611936</v>
      </c>
      <c r="AZ1252" s="15">
        <f t="shared" si="89"/>
        <v>6447744</v>
      </c>
      <c r="BA1252" s="15">
        <f t="shared" si="90"/>
        <v>6447744</v>
      </c>
      <c r="BB1252" t="str">
        <f t="shared" si="91"/>
        <v>OK</v>
      </c>
      <c r="BC1252">
        <f t="shared" si="92"/>
        <v>2</v>
      </c>
    </row>
    <row r="1253" spans="2:55" hidden="1">
      <c r="B1253" t="s">
        <v>30</v>
      </c>
      <c r="C1253" t="s">
        <v>1171</v>
      </c>
      <c r="D1253" t="s">
        <v>473</v>
      </c>
      <c r="E1253" t="s">
        <v>9</v>
      </c>
      <c r="F1253" t="s">
        <v>175</v>
      </c>
      <c r="G1253">
        <v>5811</v>
      </c>
      <c r="H1253">
        <v>7</v>
      </c>
      <c r="I1253" s="45">
        <v>5641776</v>
      </c>
      <c r="J1253" s="45">
        <v>805968</v>
      </c>
      <c r="K1253">
        <v>7</v>
      </c>
      <c r="M1253" t="s">
        <v>151</v>
      </c>
      <c r="N1253" t="s">
        <v>157</v>
      </c>
      <c r="O1253" t="s">
        <v>130</v>
      </c>
      <c r="P1253" t="s">
        <v>1169</v>
      </c>
      <c r="Q1253" t="s">
        <v>66</v>
      </c>
      <c r="R1253" t="s">
        <v>132</v>
      </c>
      <c r="S1253">
        <v>3</v>
      </c>
      <c r="T1253">
        <v>581103</v>
      </c>
      <c r="V1253" s="17">
        <v>1</v>
      </c>
      <c r="W1253" t="s">
        <v>1170</v>
      </c>
      <c r="Y1253" s="14">
        <v>44635</v>
      </c>
      <c r="Z1253" s="16">
        <v>14</v>
      </c>
      <c r="AA1253" s="14">
        <v>44649</v>
      </c>
      <c r="AB1253" s="14">
        <v>44635</v>
      </c>
      <c r="AC1253">
        <v>28</v>
      </c>
      <c r="AD1253" s="14">
        <v>44663</v>
      </c>
      <c r="AE1253" s="14">
        <v>44664</v>
      </c>
      <c r="AF1253">
        <v>26</v>
      </c>
      <c r="AG1253" s="14">
        <v>44690</v>
      </c>
      <c r="AH1253" s="14">
        <v>44693</v>
      </c>
      <c r="AI1253">
        <v>25</v>
      </c>
      <c r="AJ1253" s="14">
        <v>44718</v>
      </c>
      <c r="AK1253" s="16">
        <v>9</v>
      </c>
      <c r="AL1253" s="14">
        <v>44991</v>
      </c>
      <c r="AM1253" s="14">
        <v>45051</v>
      </c>
      <c r="AS1253" s="45">
        <v>4231332</v>
      </c>
      <c r="AX1253" s="45">
        <v>1410444</v>
      </c>
      <c r="AZ1253" s="15">
        <f t="shared" si="89"/>
        <v>5641776</v>
      </c>
      <c r="BA1253" s="15">
        <f t="shared" si="90"/>
        <v>5641776</v>
      </c>
      <c r="BB1253" t="str">
        <f t="shared" si="91"/>
        <v>OK</v>
      </c>
      <c r="BC1253">
        <f t="shared" si="92"/>
        <v>2</v>
      </c>
    </row>
    <row r="1254" spans="2:55" hidden="1">
      <c r="B1254" t="s">
        <v>30</v>
      </c>
      <c r="C1254" t="s">
        <v>1046</v>
      </c>
      <c r="D1254" t="s">
        <v>473</v>
      </c>
      <c r="E1254" t="s">
        <v>9</v>
      </c>
      <c r="F1254" t="s">
        <v>175</v>
      </c>
      <c r="G1254">
        <v>5811</v>
      </c>
      <c r="H1254">
        <v>8</v>
      </c>
      <c r="I1254" s="45">
        <v>6447744</v>
      </c>
      <c r="J1254" s="45">
        <v>805968</v>
      </c>
      <c r="K1254">
        <v>8</v>
      </c>
      <c r="M1254" t="s">
        <v>151</v>
      </c>
      <c r="N1254" t="s">
        <v>157</v>
      </c>
      <c r="O1254" t="s">
        <v>130</v>
      </c>
      <c r="P1254" t="s">
        <v>1169</v>
      </c>
      <c r="Q1254" t="s">
        <v>66</v>
      </c>
      <c r="R1254" t="s">
        <v>132</v>
      </c>
      <c r="S1254">
        <v>3</v>
      </c>
      <c r="T1254">
        <v>581103</v>
      </c>
      <c r="V1254" s="17">
        <v>1</v>
      </c>
      <c r="W1254" t="s">
        <v>1170</v>
      </c>
      <c r="Y1254" s="14">
        <v>44635</v>
      </c>
      <c r="Z1254" s="16">
        <v>14</v>
      </c>
      <c r="AA1254" s="14">
        <v>44649</v>
      </c>
      <c r="AB1254" s="14">
        <v>44635</v>
      </c>
      <c r="AC1254">
        <v>28</v>
      </c>
      <c r="AD1254" s="14">
        <v>44663</v>
      </c>
      <c r="AE1254" s="14">
        <v>44664</v>
      </c>
      <c r="AF1254">
        <v>26</v>
      </c>
      <c r="AG1254" s="14">
        <v>44690</v>
      </c>
      <c r="AH1254" s="14">
        <v>44693</v>
      </c>
      <c r="AI1254">
        <v>25</v>
      </c>
      <c r="AJ1254" s="14">
        <v>44718</v>
      </c>
      <c r="AK1254" s="16">
        <v>9</v>
      </c>
      <c r="AL1254" s="14">
        <v>44991</v>
      </c>
      <c r="AM1254" s="14">
        <v>45051</v>
      </c>
      <c r="AS1254" s="45">
        <v>4835808</v>
      </c>
      <c r="AX1254" s="45">
        <v>1611936</v>
      </c>
      <c r="AZ1254" s="15">
        <f t="shared" si="89"/>
        <v>6447744</v>
      </c>
      <c r="BA1254" s="15">
        <f t="shared" si="90"/>
        <v>6447744</v>
      </c>
      <c r="BB1254" t="str">
        <f t="shared" si="91"/>
        <v>OK</v>
      </c>
      <c r="BC1254">
        <f t="shared" si="92"/>
        <v>2</v>
      </c>
    </row>
    <row r="1255" spans="2:55" hidden="1">
      <c r="B1255" t="s">
        <v>30</v>
      </c>
      <c r="C1255" t="s">
        <v>1049</v>
      </c>
      <c r="D1255" t="s">
        <v>473</v>
      </c>
      <c r="E1255" t="s">
        <v>9</v>
      </c>
      <c r="F1255" t="s">
        <v>175</v>
      </c>
      <c r="G1255">
        <v>5811</v>
      </c>
      <c r="H1255">
        <v>10</v>
      </c>
      <c r="I1255" s="45">
        <v>8059680</v>
      </c>
      <c r="J1255" s="45">
        <v>805968</v>
      </c>
      <c r="K1255">
        <v>10</v>
      </c>
      <c r="M1255" t="s">
        <v>151</v>
      </c>
      <c r="N1255" t="s">
        <v>157</v>
      </c>
      <c r="O1255" t="s">
        <v>130</v>
      </c>
      <c r="P1255" t="s">
        <v>1169</v>
      </c>
      <c r="Q1255" t="s">
        <v>66</v>
      </c>
      <c r="R1255" t="s">
        <v>132</v>
      </c>
      <c r="S1255">
        <v>3</v>
      </c>
      <c r="T1255">
        <v>581103</v>
      </c>
      <c r="V1255" s="17">
        <v>1</v>
      </c>
      <c r="W1255" t="s">
        <v>1170</v>
      </c>
      <c r="Y1255" s="14">
        <v>44635</v>
      </c>
      <c r="Z1255" s="16">
        <v>14</v>
      </c>
      <c r="AA1255" s="14">
        <v>44649</v>
      </c>
      <c r="AB1255" s="14">
        <v>44635</v>
      </c>
      <c r="AC1255">
        <v>28</v>
      </c>
      <c r="AD1255" s="14">
        <v>44663</v>
      </c>
      <c r="AE1255" s="14">
        <v>44664</v>
      </c>
      <c r="AF1255">
        <v>26</v>
      </c>
      <c r="AG1255" s="14">
        <v>44690</v>
      </c>
      <c r="AH1255" s="14">
        <v>44693</v>
      </c>
      <c r="AI1255">
        <v>25</v>
      </c>
      <c r="AJ1255" s="14">
        <v>44718</v>
      </c>
      <c r="AK1255" s="16">
        <v>9</v>
      </c>
      <c r="AL1255" s="14">
        <v>44991</v>
      </c>
      <c r="AM1255" s="14">
        <v>45051</v>
      </c>
      <c r="AS1255" s="45">
        <v>6044760</v>
      </c>
      <c r="AX1255" s="45">
        <v>2014920</v>
      </c>
      <c r="AZ1255" s="15">
        <f t="shared" si="89"/>
        <v>8059680</v>
      </c>
      <c r="BA1255" s="15">
        <f t="shared" si="90"/>
        <v>8059680</v>
      </c>
      <c r="BB1255" t="str">
        <f t="shared" si="91"/>
        <v>OK</v>
      </c>
      <c r="BC1255">
        <f t="shared" si="92"/>
        <v>2</v>
      </c>
    </row>
    <row r="1256" spans="2:55" hidden="1">
      <c r="B1256" t="s">
        <v>30</v>
      </c>
      <c r="C1256" t="s">
        <v>1050</v>
      </c>
      <c r="D1256" t="s">
        <v>473</v>
      </c>
      <c r="E1256" t="s">
        <v>9</v>
      </c>
      <c r="F1256" t="s">
        <v>175</v>
      </c>
      <c r="G1256">
        <v>5811</v>
      </c>
      <c r="H1256">
        <v>10</v>
      </c>
      <c r="I1256" s="45">
        <v>8059680</v>
      </c>
      <c r="J1256" s="45">
        <v>805968</v>
      </c>
      <c r="K1256">
        <v>10</v>
      </c>
      <c r="M1256" t="s">
        <v>151</v>
      </c>
      <c r="N1256" t="s">
        <v>157</v>
      </c>
      <c r="O1256" t="s">
        <v>130</v>
      </c>
      <c r="P1256" t="s">
        <v>1169</v>
      </c>
      <c r="Q1256" t="s">
        <v>66</v>
      </c>
      <c r="R1256" t="s">
        <v>132</v>
      </c>
      <c r="S1256">
        <v>3</v>
      </c>
      <c r="T1256">
        <v>581103</v>
      </c>
      <c r="V1256" s="17">
        <v>1</v>
      </c>
      <c r="W1256" t="s">
        <v>1170</v>
      </c>
      <c r="Y1256" s="14">
        <v>44635</v>
      </c>
      <c r="Z1256" s="16">
        <v>14</v>
      </c>
      <c r="AA1256" s="14">
        <v>44649</v>
      </c>
      <c r="AB1256" s="14">
        <v>44635</v>
      </c>
      <c r="AC1256">
        <v>28</v>
      </c>
      <c r="AD1256" s="14">
        <v>44663</v>
      </c>
      <c r="AE1256" s="14">
        <v>44664</v>
      </c>
      <c r="AF1256">
        <v>26</v>
      </c>
      <c r="AG1256" s="14">
        <v>44690</v>
      </c>
      <c r="AH1256" s="14">
        <v>44693</v>
      </c>
      <c r="AI1256">
        <v>25</v>
      </c>
      <c r="AJ1256" s="14">
        <v>44718</v>
      </c>
      <c r="AK1256" s="16">
        <v>9</v>
      </c>
      <c r="AL1256" s="14">
        <v>44991</v>
      </c>
      <c r="AM1256" s="14">
        <v>45051</v>
      </c>
      <c r="AS1256" s="45">
        <v>6044760</v>
      </c>
      <c r="AX1256" s="45">
        <v>2014920</v>
      </c>
      <c r="AZ1256" s="15">
        <f t="shared" si="89"/>
        <v>8059680</v>
      </c>
      <c r="BA1256" s="15">
        <f t="shared" si="90"/>
        <v>8059680</v>
      </c>
      <c r="BB1256" t="str">
        <f t="shared" si="91"/>
        <v>OK</v>
      </c>
      <c r="BC1256">
        <f t="shared" si="92"/>
        <v>2</v>
      </c>
    </row>
    <row r="1257" spans="2:55" hidden="1">
      <c r="B1257" t="s">
        <v>30</v>
      </c>
      <c r="C1257" t="s">
        <v>1040</v>
      </c>
      <c r="D1257" t="s">
        <v>556</v>
      </c>
      <c r="E1257" t="s">
        <v>9</v>
      </c>
      <c r="F1257" t="s">
        <v>175</v>
      </c>
      <c r="G1257">
        <v>5811</v>
      </c>
      <c r="H1257">
        <v>10</v>
      </c>
      <c r="I1257" s="45">
        <v>8059680</v>
      </c>
      <c r="J1257" s="45">
        <v>805968</v>
      </c>
      <c r="K1257">
        <v>10</v>
      </c>
      <c r="M1257" t="s">
        <v>151</v>
      </c>
      <c r="N1257" t="s">
        <v>157</v>
      </c>
      <c r="O1257" t="s">
        <v>130</v>
      </c>
      <c r="P1257" t="s">
        <v>1169</v>
      </c>
      <c r="Q1257" t="s">
        <v>66</v>
      </c>
      <c r="R1257" t="s">
        <v>132</v>
      </c>
      <c r="S1257">
        <v>3</v>
      </c>
      <c r="T1257">
        <v>581103</v>
      </c>
      <c r="V1257" s="17">
        <v>2</v>
      </c>
      <c r="W1257" t="s">
        <v>1172</v>
      </c>
      <c r="Y1257" s="14">
        <v>44635</v>
      </c>
      <c r="Z1257" s="16">
        <v>14</v>
      </c>
      <c r="AA1257" s="14">
        <v>44649</v>
      </c>
      <c r="AB1257" s="14">
        <v>44635</v>
      </c>
      <c r="AC1257">
        <v>28</v>
      </c>
      <c r="AD1257" s="14">
        <v>44663</v>
      </c>
      <c r="AE1257" s="14">
        <v>44664</v>
      </c>
      <c r="AF1257">
        <v>26</v>
      </c>
      <c r="AG1257" s="14">
        <v>44690</v>
      </c>
      <c r="AH1257" s="14">
        <v>44693</v>
      </c>
      <c r="AI1257">
        <v>25</v>
      </c>
      <c r="AJ1257" s="14">
        <v>44718</v>
      </c>
      <c r="AK1257" s="16">
        <v>9</v>
      </c>
      <c r="AL1257" s="14">
        <v>44991</v>
      </c>
      <c r="AM1257" s="14">
        <v>45051</v>
      </c>
      <c r="AS1257" s="45">
        <v>6044760</v>
      </c>
      <c r="AX1257" s="45">
        <v>2014920</v>
      </c>
      <c r="AZ1257" s="15">
        <f t="shared" si="89"/>
        <v>8059680</v>
      </c>
      <c r="BA1257" s="15">
        <f t="shared" si="90"/>
        <v>8059680</v>
      </c>
      <c r="BB1257" t="str">
        <f t="shared" si="91"/>
        <v>OK</v>
      </c>
      <c r="BC1257">
        <f t="shared" si="92"/>
        <v>2</v>
      </c>
    </row>
    <row r="1258" spans="2:55" hidden="1">
      <c r="B1258" t="s">
        <v>30</v>
      </c>
      <c r="C1258" t="s">
        <v>1073</v>
      </c>
      <c r="D1258" t="s">
        <v>556</v>
      </c>
      <c r="E1258" t="s">
        <v>9</v>
      </c>
      <c r="F1258" t="s">
        <v>175</v>
      </c>
      <c r="G1258">
        <v>5811</v>
      </c>
      <c r="H1258">
        <v>8</v>
      </c>
      <c r="I1258" s="45">
        <v>6447744</v>
      </c>
      <c r="J1258" s="45">
        <v>805968</v>
      </c>
      <c r="K1258">
        <v>8</v>
      </c>
      <c r="M1258" t="s">
        <v>151</v>
      </c>
      <c r="N1258" t="s">
        <v>157</v>
      </c>
      <c r="O1258" t="s">
        <v>130</v>
      </c>
      <c r="P1258" t="s">
        <v>1169</v>
      </c>
      <c r="Q1258" t="s">
        <v>66</v>
      </c>
      <c r="R1258" t="s">
        <v>132</v>
      </c>
      <c r="S1258">
        <v>3</v>
      </c>
      <c r="T1258">
        <v>581103</v>
      </c>
      <c r="V1258" s="17">
        <v>2</v>
      </c>
      <c r="W1258" t="s">
        <v>1172</v>
      </c>
      <c r="Y1258" s="14">
        <v>44635</v>
      </c>
      <c r="Z1258" s="16">
        <v>14</v>
      </c>
      <c r="AA1258" s="14">
        <v>44649</v>
      </c>
      <c r="AB1258" s="14">
        <v>44635</v>
      </c>
      <c r="AC1258">
        <v>28</v>
      </c>
      <c r="AD1258" s="14">
        <v>44663</v>
      </c>
      <c r="AE1258" s="14">
        <v>44664</v>
      </c>
      <c r="AF1258">
        <v>26</v>
      </c>
      <c r="AG1258" s="14">
        <v>44690</v>
      </c>
      <c r="AH1258" s="14">
        <v>44693</v>
      </c>
      <c r="AI1258">
        <v>25</v>
      </c>
      <c r="AJ1258" s="14">
        <v>44718</v>
      </c>
      <c r="AK1258" s="16">
        <v>9</v>
      </c>
      <c r="AL1258" s="14">
        <v>44991</v>
      </c>
      <c r="AM1258" s="14">
        <v>45051</v>
      </c>
      <c r="AS1258" s="45">
        <v>4835808</v>
      </c>
      <c r="AX1258" s="45">
        <v>1611936</v>
      </c>
      <c r="AZ1258" s="15">
        <f t="shared" si="89"/>
        <v>6447744</v>
      </c>
      <c r="BA1258" s="15">
        <f t="shared" si="90"/>
        <v>6447744</v>
      </c>
      <c r="BB1258" t="str">
        <f t="shared" si="91"/>
        <v>OK</v>
      </c>
      <c r="BC1258">
        <f t="shared" si="92"/>
        <v>2</v>
      </c>
    </row>
    <row r="1259" spans="2:55" hidden="1">
      <c r="B1259" t="s">
        <v>30</v>
      </c>
      <c r="C1259" t="s">
        <v>1076</v>
      </c>
      <c r="D1259" t="s">
        <v>556</v>
      </c>
      <c r="E1259" t="s">
        <v>9</v>
      </c>
      <c r="F1259" t="s">
        <v>175</v>
      </c>
      <c r="G1259">
        <v>5811</v>
      </c>
      <c r="H1259">
        <v>8</v>
      </c>
      <c r="I1259" s="45">
        <v>6447744</v>
      </c>
      <c r="J1259" s="45">
        <v>805968</v>
      </c>
      <c r="K1259">
        <v>8</v>
      </c>
      <c r="M1259" t="s">
        <v>151</v>
      </c>
      <c r="N1259" t="s">
        <v>157</v>
      </c>
      <c r="O1259" t="s">
        <v>130</v>
      </c>
      <c r="P1259" t="s">
        <v>1169</v>
      </c>
      <c r="Q1259" t="s">
        <v>66</v>
      </c>
      <c r="R1259" t="s">
        <v>132</v>
      </c>
      <c r="S1259">
        <v>3</v>
      </c>
      <c r="T1259">
        <v>581103</v>
      </c>
      <c r="V1259" s="17">
        <v>2</v>
      </c>
      <c r="W1259" t="s">
        <v>1172</v>
      </c>
      <c r="Y1259" s="14">
        <v>44635</v>
      </c>
      <c r="Z1259" s="16">
        <v>14</v>
      </c>
      <c r="AA1259" s="14">
        <v>44649</v>
      </c>
      <c r="AB1259" s="14">
        <v>44635</v>
      </c>
      <c r="AC1259">
        <v>28</v>
      </c>
      <c r="AD1259" s="14">
        <v>44663</v>
      </c>
      <c r="AE1259" s="14">
        <v>44664</v>
      </c>
      <c r="AF1259">
        <v>26</v>
      </c>
      <c r="AG1259" s="14">
        <v>44690</v>
      </c>
      <c r="AH1259" s="14">
        <v>44693</v>
      </c>
      <c r="AI1259">
        <v>25</v>
      </c>
      <c r="AJ1259" s="14">
        <v>44718</v>
      </c>
      <c r="AK1259" s="16">
        <v>9</v>
      </c>
      <c r="AL1259" s="14">
        <v>44991</v>
      </c>
      <c r="AM1259" s="14">
        <v>45051</v>
      </c>
      <c r="AS1259" s="45">
        <v>4835808</v>
      </c>
      <c r="AX1259" s="45">
        <v>1611936</v>
      </c>
      <c r="AZ1259" s="15">
        <f t="shared" si="89"/>
        <v>6447744</v>
      </c>
      <c r="BA1259" s="15">
        <f t="shared" si="90"/>
        <v>6447744</v>
      </c>
      <c r="BB1259" t="str">
        <f t="shared" si="91"/>
        <v>OK</v>
      </c>
      <c r="BC1259">
        <f t="shared" si="92"/>
        <v>2</v>
      </c>
    </row>
    <row r="1260" spans="2:55" hidden="1">
      <c r="B1260" t="s">
        <v>30</v>
      </c>
      <c r="C1260" t="s">
        <v>1077</v>
      </c>
      <c r="D1260" t="s">
        <v>556</v>
      </c>
      <c r="E1260" t="s">
        <v>9</v>
      </c>
      <c r="F1260" t="s">
        <v>175</v>
      </c>
      <c r="G1260">
        <v>5811</v>
      </c>
      <c r="H1260">
        <v>10</v>
      </c>
      <c r="I1260" s="45">
        <v>8059680</v>
      </c>
      <c r="J1260" s="45">
        <v>805968</v>
      </c>
      <c r="K1260">
        <v>10</v>
      </c>
      <c r="M1260" t="s">
        <v>151</v>
      </c>
      <c r="N1260" t="s">
        <v>157</v>
      </c>
      <c r="O1260" t="s">
        <v>130</v>
      </c>
      <c r="P1260" t="s">
        <v>1169</v>
      </c>
      <c r="Q1260" t="s">
        <v>66</v>
      </c>
      <c r="R1260" t="s">
        <v>132</v>
      </c>
      <c r="S1260">
        <v>3</v>
      </c>
      <c r="T1260">
        <v>581103</v>
      </c>
      <c r="V1260" s="17">
        <v>2</v>
      </c>
      <c r="W1260" t="s">
        <v>1172</v>
      </c>
      <c r="Y1260" s="14">
        <v>44635</v>
      </c>
      <c r="Z1260" s="16">
        <v>14</v>
      </c>
      <c r="AA1260" s="14">
        <v>44649</v>
      </c>
      <c r="AB1260" s="14">
        <v>44635</v>
      </c>
      <c r="AC1260">
        <v>28</v>
      </c>
      <c r="AD1260" s="14">
        <v>44663</v>
      </c>
      <c r="AE1260" s="14">
        <v>44664</v>
      </c>
      <c r="AF1260">
        <v>26</v>
      </c>
      <c r="AG1260" s="14">
        <v>44690</v>
      </c>
      <c r="AH1260" s="14">
        <v>44693</v>
      </c>
      <c r="AI1260">
        <v>25</v>
      </c>
      <c r="AJ1260" s="14">
        <v>44718</v>
      </c>
      <c r="AK1260" s="16">
        <v>9</v>
      </c>
      <c r="AL1260" s="14">
        <v>44991</v>
      </c>
      <c r="AM1260" s="14">
        <v>45051</v>
      </c>
      <c r="AS1260" s="45">
        <v>6044760</v>
      </c>
      <c r="AX1260" s="45">
        <v>2014920</v>
      </c>
      <c r="AZ1260" s="15">
        <f t="shared" si="89"/>
        <v>8059680</v>
      </c>
      <c r="BA1260" s="15">
        <f t="shared" si="90"/>
        <v>8059680</v>
      </c>
      <c r="BB1260" t="str">
        <f t="shared" si="91"/>
        <v>OK</v>
      </c>
      <c r="BC1260">
        <f t="shared" si="92"/>
        <v>2</v>
      </c>
    </row>
    <row r="1261" spans="2:55" hidden="1">
      <c r="B1261" t="s">
        <v>30</v>
      </c>
      <c r="C1261" t="s">
        <v>1037</v>
      </c>
      <c r="D1261" t="s">
        <v>556</v>
      </c>
      <c r="E1261" t="s">
        <v>9</v>
      </c>
      <c r="F1261" t="s">
        <v>175</v>
      </c>
      <c r="G1261">
        <v>5811</v>
      </c>
      <c r="H1261">
        <v>10</v>
      </c>
      <c r="I1261" s="45">
        <v>8059680</v>
      </c>
      <c r="J1261" s="45">
        <v>805968</v>
      </c>
      <c r="K1261">
        <v>10</v>
      </c>
      <c r="M1261" t="s">
        <v>151</v>
      </c>
      <c r="N1261" t="s">
        <v>157</v>
      </c>
      <c r="O1261" t="s">
        <v>130</v>
      </c>
      <c r="P1261" t="s">
        <v>1169</v>
      </c>
      <c r="Q1261" t="s">
        <v>66</v>
      </c>
      <c r="R1261" t="s">
        <v>132</v>
      </c>
      <c r="S1261">
        <v>3</v>
      </c>
      <c r="T1261">
        <v>581103</v>
      </c>
      <c r="V1261" s="17">
        <v>2</v>
      </c>
      <c r="W1261" t="s">
        <v>1172</v>
      </c>
      <c r="Y1261" s="14">
        <v>44635</v>
      </c>
      <c r="Z1261" s="16">
        <v>14</v>
      </c>
      <c r="AA1261" s="14">
        <v>44649</v>
      </c>
      <c r="AB1261" s="14">
        <v>44635</v>
      </c>
      <c r="AC1261">
        <v>28</v>
      </c>
      <c r="AD1261" s="14">
        <v>44663</v>
      </c>
      <c r="AE1261" s="14">
        <v>44664</v>
      </c>
      <c r="AF1261">
        <v>26</v>
      </c>
      <c r="AG1261" s="14">
        <v>44690</v>
      </c>
      <c r="AH1261" s="14">
        <v>44693</v>
      </c>
      <c r="AI1261">
        <v>25</v>
      </c>
      <c r="AJ1261" s="14">
        <v>44718</v>
      </c>
      <c r="AK1261" s="16">
        <v>9</v>
      </c>
      <c r="AL1261" s="14">
        <v>44991</v>
      </c>
      <c r="AM1261" s="14">
        <v>45051</v>
      </c>
      <c r="AS1261" s="45">
        <v>6044760</v>
      </c>
      <c r="AX1261" s="45">
        <v>2014920</v>
      </c>
      <c r="AZ1261" s="15">
        <f t="shared" si="89"/>
        <v>8059680</v>
      </c>
      <c r="BA1261" s="15">
        <f t="shared" si="90"/>
        <v>8059680</v>
      </c>
      <c r="BB1261" t="str">
        <f t="shared" si="91"/>
        <v>OK</v>
      </c>
      <c r="BC1261">
        <f t="shared" si="92"/>
        <v>2</v>
      </c>
    </row>
    <row r="1262" spans="2:55" hidden="1">
      <c r="B1262" t="s">
        <v>30</v>
      </c>
      <c r="C1262" t="s">
        <v>1032</v>
      </c>
      <c r="D1262" t="s">
        <v>556</v>
      </c>
      <c r="E1262" t="s">
        <v>9</v>
      </c>
      <c r="F1262" t="s">
        <v>175</v>
      </c>
      <c r="G1262">
        <v>5811</v>
      </c>
      <c r="H1262">
        <v>7</v>
      </c>
      <c r="I1262" s="45">
        <v>5641776</v>
      </c>
      <c r="J1262" s="45">
        <v>805968</v>
      </c>
      <c r="K1262">
        <v>7</v>
      </c>
      <c r="M1262" t="s">
        <v>151</v>
      </c>
      <c r="N1262" t="s">
        <v>157</v>
      </c>
      <c r="O1262" t="s">
        <v>130</v>
      </c>
      <c r="P1262" t="s">
        <v>1169</v>
      </c>
      <c r="Q1262" t="s">
        <v>66</v>
      </c>
      <c r="R1262" t="s">
        <v>132</v>
      </c>
      <c r="S1262">
        <v>3</v>
      </c>
      <c r="T1262">
        <v>581103</v>
      </c>
      <c r="V1262" s="17">
        <v>2</v>
      </c>
      <c r="W1262" t="s">
        <v>1172</v>
      </c>
      <c r="Y1262" s="14">
        <v>44635</v>
      </c>
      <c r="Z1262" s="16">
        <v>14</v>
      </c>
      <c r="AA1262" s="14">
        <v>44649</v>
      </c>
      <c r="AB1262" s="14">
        <v>44635</v>
      </c>
      <c r="AC1262">
        <v>28</v>
      </c>
      <c r="AD1262" s="14">
        <v>44663</v>
      </c>
      <c r="AE1262" s="14">
        <v>44664</v>
      </c>
      <c r="AF1262">
        <v>26</v>
      </c>
      <c r="AG1262" s="14">
        <v>44690</v>
      </c>
      <c r="AH1262" s="14">
        <v>44693</v>
      </c>
      <c r="AI1262">
        <v>25</v>
      </c>
      <c r="AJ1262" s="14">
        <v>44718</v>
      </c>
      <c r="AK1262" s="16">
        <v>9</v>
      </c>
      <c r="AL1262" s="14">
        <v>44991</v>
      </c>
      <c r="AM1262" s="14">
        <v>45051</v>
      </c>
      <c r="AS1262" s="45">
        <v>4231332</v>
      </c>
      <c r="AX1262" s="45">
        <v>1410444</v>
      </c>
      <c r="AZ1262" s="15">
        <f t="shared" si="89"/>
        <v>5641776</v>
      </c>
      <c r="BA1262" s="15">
        <f t="shared" si="90"/>
        <v>5641776</v>
      </c>
      <c r="BB1262" t="str">
        <f t="shared" si="91"/>
        <v>OK</v>
      </c>
      <c r="BC1262">
        <f t="shared" si="92"/>
        <v>2</v>
      </c>
    </row>
    <row r="1263" spans="2:55" hidden="1">
      <c r="B1263" t="s">
        <v>30</v>
      </c>
      <c r="C1263" t="s">
        <v>1035</v>
      </c>
      <c r="D1263" t="s">
        <v>556</v>
      </c>
      <c r="E1263" t="s">
        <v>9</v>
      </c>
      <c r="F1263" t="s">
        <v>175</v>
      </c>
      <c r="G1263">
        <v>5811</v>
      </c>
      <c r="H1263">
        <v>9</v>
      </c>
      <c r="I1263" s="45">
        <v>7253712</v>
      </c>
      <c r="J1263" s="45">
        <v>805968</v>
      </c>
      <c r="K1263">
        <v>9</v>
      </c>
      <c r="M1263" t="s">
        <v>151</v>
      </c>
      <c r="N1263" t="s">
        <v>157</v>
      </c>
      <c r="O1263" t="s">
        <v>130</v>
      </c>
      <c r="P1263" t="s">
        <v>1169</v>
      </c>
      <c r="Q1263" t="s">
        <v>66</v>
      </c>
      <c r="R1263" t="s">
        <v>132</v>
      </c>
      <c r="S1263">
        <v>3</v>
      </c>
      <c r="T1263">
        <v>581103</v>
      </c>
      <c r="V1263" s="17">
        <v>2</v>
      </c>
      <c r="W1263" t="s">
        <v>1172</v>
      </c>
      <c r="Y1263" s="14">
        <v>44635</v>
      </c>
      <c r="Z1263" s="16">
        <v>14</v>
      </c>
      <c r="AA1263" s="14">
        <v>44649</v>
      </c>
      <c r="AB1263" s="14">
        <v>44635</v>
      </c>
      <c r="AC1263">
        <v>28</v>
      </c>
      <c r="AD1263" s="14">
        <v>44663</v>
      </c>
      <c r="AE1263" s="14">
        <v>44664</v>
      </c>
      <c r="AF1263">
        <v>26</v>
      </c>
      <c r="AG1263" s="14">
        <v>44690</v>
      </c>
      <c r="AH1263" s="14">
        <v>44693</v>
      </c>
      <c r="AI1263">
        <v>25</v>
      </c>
      <c r="AJ1263" s="14">
        <v>44718</v>
      </c>
      <c r="AK1263" s="16">
        <v>9</v>
      </c>
      <c r="AL1263" s="14">
        <v>44991</v>
      </c>
      <c r="AM1263" s="14">
        <v>45051</v>
      </c>
      <c r="AS1263" s="45">
        <v>5440284</v>
      </c>
      <c r="AX1263" s="45">
        <v>1813428</v>
      </c>
      <c r="AZ1263" s="15">
        <f t="shared" si="89"/>
        <v>7253712</v>
      </c>
      <c r="BA1263" s="15">
        <f t="shared" si="90"/>
        <v>7253712</v>
      </c>
      <c r="BB1263" t="str">
        <f t="shared" si="91"/>
        <v>OK</v>
      </c>
      <c r="BC1263">
        <f t="shared" si="92"/>
        <v>2</v>
      </c>
    </row>
    <row r="1264" spans="2:55" hidden="1">
      <c r="B1264" t="s">
        <v>30</v>
      </c>
      <c r="C1264" t="s">
        <v>1036</v>
      </c>
      <c r="D1264" t="s">
        <v>556</v>
      </c>
      <c r="E1264" t="s">
        <v>9</v>
      </c>
      <c r="F1264" t="s">
        <v>175</v>
      </c>
      <c r="G1264">
        <v>5811</v>
      </c>
      <c r="H1264">
        <v>8</v>
      </c>
      <c r="I1264" s="45">
        <v>6447744</v>
      </c>
      <c r="J1264" s="45">
        <v>805968</v>
      </c>
      <c r="K1264">
        <v>8</v>
      </c>
      <c r="M1264" t="s">
        <v>151</v>
      </c>
      <c r="N1264" t="s">
        <v>157</v>
      </c>
      <c r="O1264" t="s">
        <v>130</v>
      </c>
      <c r="P1264" t="s">
        <v>1169</v>
      </c>
      <c r="Q1264" t="s">
        <v>66</v>
      </c>
      <c r="R1264" t="s">
        <v>132</v>
      </c>
      <c r="S1264">
        <v>3</v>
      </c>
      <c r="T1264">
        <v>581103</v>
      </c>
      <c r="V1264" s="17">
        <v>2</v>
      </c>
      <c r="W1264" t="s">
        <v>1172</v>
      </c>
      <c r="Y1264" s="14">
        <v>44635</v>
      </c>
      <c r="Z1264" s="16">
        <v>14</v>
      </c>
      <c r="AA1264" s="14">
        <v>44649</v>
      </c>
      <c r="AB1264" s="14">
        <v>44635</v>
      </c>
      <c r="AC1264">
        <v>28</v>
      </c>
      <c r="AD1264" s="14">
        <v>44663</v>
      </c>
      <c r="AE1264" s="14">
        <v>44664</v>
      </c>
      <c r="AF1264">
        <v>26</v>
      </c>
      <c r="AG1264" s="14">
        <v>44690</v>
      </c>
      <c r="AH1264" s="14">
        <v>44693</v>
      </c>
      <c r="AI1264">
        <v>25</v>
      </c>
      <c r="AJ1264" s="14">
        <v>44718</v>
      </c>
      <c r="AK1264" s="16">
        <v>9</v>
      </c>
      <c r="AL1264" s="14">
        <v>44991</v>
      </c>
      <c r="AM1264" s="14">
        <v>45051</v>
      </c>
      <c r="AS1264" s="45">
        <v>4835808</v>
      </c>
      <c r="AX1264" s="45">
        <v>1611936</v>
      </c>
      <c r="AZ1264" s="15">
        <f t="shared" si="89"/>
        <v>6447744</v>
      </c>
      <c r="BA1264" s="15">
        <f t="shared" si="90"/>
        <v>6447744</v>
      </c>
      <c r="BB1264" t="str">
        <f t="shared" si="91"/>
        <v>OK</v>
      </c>
      <c r="BC1264">
        <f t="shared" si="92"/>
        <v>2</v>
      </c>
    </row>
    <row r="1265" spans="2:55" hidden="1">
      <c r="B1265" t="s">
        <v>30</v>
      </c>
      <c r="C1265" t="s">
        <v>1064</v>
      </c>
      <c r="D1265" t="s">
        <v>556</v>
      </c>
      <c r="E1265" t="s">
        <v>9</v>
      </c>
      <c r="F1265" t="s">
        <v>175</v>
      </c>
      <c r="G1265">
        <v>5811</v>
      </c>
      <c r="H1265">
        <v>10</v>
      </c>
      <c r="I1265" s="45">
        <v>8059680</v>
      </c>
      <c r="J1265" s="45">
        <v>805968</v>
      </c>
      <c r="K1265">
        <v>10</v>
      </c>
      <c r="M1265" t="s">
        <v>151</v>
      </c>
      <c r="N1265" t="s">
        <v>157</v>
      </c>
      <c r="O1265" t="s">
        <v>130</v>
      </c>
      <c r="P1265" t="s">
        <v>1169</v>
      </c>
      <c r="Q1265" t="s">
        <v>66</v>
      </c>
      <c r="R1265" t="s">
        <v>132</v>
      </c>
      <c r="S1265">
        <v>3</v>
      </c>
      <c r="T1265">
        <v>581103</v>
      </c>
      <c r="V1265" s="17">
        <v>2</v>
      </c>
      <c r="W1265" t="s">
        <v>1172</v>
      </c>
      <c r="Y1265" s="14">
        <v>44635</v>
      </c>
      <c r="Z1265" s="16">
        <v>14</v>
      </c>
      <c r="AA1265" s="14">
        <v>44649</v>
      </c>
      <c r="AB1265" s="14">
        <v>44635</v>
      </c>
      <c r="AC1265">
        <v>28</v>
      </c>
      <c r="AD1265" s="14">
        <v>44663</v>
      </c>
      <c r="AE1265" s="14">
        <v>44664</v>
      </c>
      <c r="AF1265">
        <v>26</v>
      </c>
      <c r="AG1265" s="14">
        <v>44690</v>
      </c>
      <c r="AH1265" s="14">
        <v>44693</v>
      </c>
      <c r="AI1265">
        <v>25</v>
      </c>
      <c r="AJ1265" s="14">
        <v>44718</v>
      </c>
      <c r="AK1265" s="16">
        <v>9</v>
      </c>
      <c r="AL1265" s="14">
        <v>44991</v>
      </c>
      <c r="AM1265" s="14">
        <v>45051</v>
      </c>
      <c r="AS1265" s="45">
        <v>6044760</v>
      </c>
      <c r="AX1265" s="45">
        <v>2014920</v>
      </c>
      <c r="AZ1265" s="15">
        <f t="shared" si="89"/>
        <v>8059680</v>
      </c>
      <c r="BA1265" s="15">
        <f t="shared" si="90"/>
        <v>8059680</v>
      </c>
      <c r="BB1265" t="str">
        <f t="shared" si="91"/>
        <v>OK</v>
      </c>
      <c r="BC1265">
        <f t="shared" si="92"/>
        <v>2</v>
      </c>
    </row>
    <row r="1266" spans="2:55" hidden="1">
      <c r="B1266" t="s">
        <v>30</v>
      </c>
      <c r="C1266" t="s">
        <v>1061</v>
      </c>
      <c r="D1266" t="s">
        <v>568</v>
      </c>
      <c r="E1266" t="s">
        <v>9</v>
      </c>
      <c r="F1266" t="s">
        <v>175</v>
      </c>
      <c r="G1266">
        <v>5811</v>
      </c>
      <c r="H1266">
        <v>12</v>
      </c>
      <c r="I1266" s="45">
        <v>9671616</v>
      </c>
      <c r="J1266" s="45">
        <v>805968</v>
      </c>
      <c r="K1266">
        <v>12</v>
      </c>
      <c r="M1266" t="s">
        <v>151</v>
      </c>
      <c r="N1266" t="s">
        <v>157</v>
      </c>
      <c r="O1266" t="s">
        <v>130</v>
      </c>
      <c r="P1266" t="s">
        <v>1169</v>
      </c>
      <c r="Q1266" t="s">
        <v>66</v>
      </c>
      <c r="R1266" t="s">
        <v>132</v>
      </c>
      <c r="S1266">
        <v>3</v>
      </c>
      <c r="T1266">
        <v>581103</v>
      </c>
      <c r="V1266" s="17">
        <v>3</v>
      </c>
      <c r="W1266" t="s">
        <v>1173</v>
      </c>
      <c r="Y1266" s="14">
        <v>44635</v>
      </c>
      <c r="Z1266" s="16">
        <v>14</v>
      </c>
      <c r="AA1266" s="14">
        <v>44649</v>
      </c>
      <c r="AB1266" s="14">
        <v>44635</v>
      </c>
      <c r="AC1266">
        <v>28</v>
      </c>
      <c r="AD1266" s="14">
        <v>44663</v>
      </c>
      <c r="AE1266" s="14">
        <v>44664</v>
      </c>
      <c r="AF1266">
        <v>26</v>
      </c>
      <c r="AG1266" s="14">
        <v>44690</v>
      </c>
      <c r="AH1266" s="14">
        <v>44693</v>
      </c>
      <c r="AI1266">
        <v>25</v>
      </c>
      <c r="AJ1266" s="14">
        <v>44718</v>
      </c>
      <c r="AK1266" s="16">
        <v>9</v>
      </c>
      <c r="AL1266" s="14">
        <v>44991</v>
      </c>
      <c r="AM1266" s="14">
        <v>45051</v>
      </c>
      <c r="AS1266" s="45">
        <v>7253712</v>
      </c>
      <c r="AX1266" s="45">
        <v>2417904</v>
      </c>
      <c r="AZ1266" s="15">
        <f t="shared" si="89"/>
        <v>9671616</v>
      </c>
      <c r="BA1266" s="15">
        <f t="shared" si="90"/>
        <v>9671616</v>
      </c>
      <c r="BB1266" t="str">
        <f t="shared" si="91"/>
        <v>OK</v>
      </c>
      <c r="BC1266">
        <f t="shared" si="92"/>
        <v>2</v>
      </c>
    </row>
    <row r="1267" spans="2:55" hidden="1">
      <c r="B1267" t="s">
        <v>30</v>
      </c>
      <c r="C1267" t="s">
        <v>1030</v>
      </c>
      <c r="D1267" t="s">
        <v>568</v>
      </c>
      <c r="E1267" t="s">
        <v>9</v>
      </c>
      <c r="F1267" t="s">
        <v>175</v>
      </c>
      <c r="G1267">
        <v>5811</v>
      </c>
      <c r="H1267">
        <v>10</v>
      </c>
      <c r="I1267" s="45">
        <v>8059680</v>
      </c>
      <c r="J1267" s="45">
        <v>805968</v>
      </c>
      <c r="K1267">
        <v>10</v>
      </c>
      <c r="M1267" t="s">
        <v>151</v>
      </c>
      <c r="N1267" t="s">
        <v>157</v>
      </c>
      <c r="O1267" t="s">
        <v>130</v>
      </c>
      <c r="P1267" t="s">
        <v>1169</v>
      </c>
      <c r="Q1267" t="s">
        <v>66</v>
      </c>
      <c r="R1267" t="s">
        <v>132</v>
      </c>
      <c r="S1267">
        <v>3</v>
      </c>
      <c r="T1267">
        <v>581103</v>
      </c>
      <c r="V1267" s="17">
        <v>3</v>
      </c>
      <c r="W1267" t="s">
        <v>1173</v>
      </c>
      <c r="Y1267" s="14">
        <v>44635</v>
      </c>
      <c r="Z1267" s="16">
        <v>14</v>
      </c>
      <c r="AA1267" s="14">
        <v>44649</v>
      </c>
      <c r="AB1267" s="14">
        <v>44635</v>
      </c>
      <c r="AC1267">
        <v>28</v>
      </c>
      <c r="AD1267" s="14">
        <v>44663</v>
      </c>
      <c r="AE1267" s="14">
        <v>44664</v>
      </c>
      <c r="AF1267">
        <v>26</v>
      </c>
      <c r="AG1267" s="14">
        <v>44690</v>
      </c>
      <c r="AH1267" s="14">
        <v>44693</v>
      </c>
      <c r="AI1267">
        <v>25</v>
      </c>
      <c r="AJ1267" s="14">
        <v>44718</v>
      </c>
      <c r="AK1267" s="16">
        <v>9</v>
      </c>
      <c r="AL1267" s="14">
        <v>44991</v>
      </c>
      <c r="AM1267" s="14">
        <v>45051</v>
      </c>
      <c r="AS1267" s="45">
        <v>6044760</v>
      </c>
      <c r="AX1267" s="45">
        <v>2014920</v>
      </c>
      <c r="AZ1267" s="15">
        <f t="shared" si="89"/>
        <v>8059680</v>
      </c>
      <c r="BA1267" s="15">
        <f t="shared" si="90"/>
        <v>8059680</v>
      </c>
      <c r="BB1267" t="str">
        <f t="shared" si="91"/>
        <v>OK</v>
      </c>
      <c r="BC1267">
        <f t="shared" si="92"/>
        <v>2</v>
      </c>
    </row>
    <row r="1268" spans="2:55" hidden="1">
      <c r="B1268" t="s">
        <v>30</v>
      </c>
      <c r="C1268" t="s">
        <v>1027</v>
      </c>
      <c r="D1268" t="s">
        <v>568</v>
      </c>
      <c r="E1268" t="s">
        <v>9</v>
      </c>
      <c r="F1268" t="s">
        <v>175</v>
      </c>
      <c r="G1268">
        <v>5811</v>
      </c>
      <c r="H1268">
        <v>11</v>
      </c>
      <c r="I1268" s="45">
        <v>8865648</v>
      </c>
      <c r="J1268" s="45">
        <v>805968</v>
      </c>
      <c r="K1268">
        <v>11</v>
      </c>
      <c r="M1268" t="s">
        <v>151</v>
      </c>
      <c r="N1268" t="s">
        <v>157</v>
      </c>
      <c r="O1268" t="s">
        <v>130</v>
      </c>
      <c r="P1268" t="s">
        <v>1169</v>
      </c>
      <c r="Q1268" t="s">
        <v>66</v>
      </c>
      <c r="R1268" t="s">
        <v>132</v>
      </c>
      <c r="S1268">
        <v>3</v>
      </c>
      <c r="T1268">
        <v>581103</v>
      </c>
      <c r="V1268" s="17">
        <v>3</v>
      </c>
      <c r="W1268" t="s">
        <v>1173</v>
      </c>
      <c r="Y1268" s="14">
        <v>44635</v>
      </c>
      <c r="Z1268" s="16">
        <v>14</v>
      </c>
      <c r="AA1268" s="14">
        <v>44649</v>
      </c>
      <c r="AB1268" s="14">
        <v>44635</v>
      </c>
      <c r="AC1268">
        <v>28</v>
      </c>
      <c r="AD1268" s="14">
        <v>44663</v>
      </c>
      <c r="AE1268" s="14">
        <v>44664</v>
      </c>
      <c r="AF1268">
        <v>26</v>
      </c>
      <c r="AG1268" s="14">
        <v>44690</v>
      </c>
      <c r="AH1268" s="14">
        <v>44693</v>
      </c>
      <c r="AI1268">
        <v>25</v>
      </c>
      <c r="AJ1268" s="14">
        <v>44718</v>
      </c>
      <c r="AK1268" s="16">
        <v>9</v>
      </c>
      <c r="AL1268" s="14">
        <v>44991</v>
      </c>
      <c r="AM1268" s="14">
        <v>45051</v>
      </c>
      <c r="AS1268" s="45">
        <v>6649236</v>
      </c>
      <c r="AX1268" s="45">
        <v>2216412</v>
      </c>
      <c r="AZ1268" s="15">
        <f t="shared" si="89"/>
        <v>8865648</v>
      </c>
      <c r="BA1268" s="15">
        <f t="shared" si="90"/>
        <v>8865648</v>
      </c>
      <c r="BB1268" t="str">
        <f t="shared" si="91"/>
        <v>OK</v>
      </c>
      <c r="BC1268">
        <f t="shared" si="92"/>
        <v>2</v>
      </c>
    </row>
    <row r="1269" spans="2:55" hidden="1">
      <c r="B1269" t="s">
        <v>30</v>
      </c>
      <c r="C1269" t="s">
        <v>1065</v>
      </c>
      <c r="D1269" t="s">
        <v>568</v>
      </c>
      <c r="E1269" t="s">
        <v>9</v>
      </c>
      <c r="F1269" t="s">
        <v>175</v>
      </c>
      <c r="G1269">
        <v>5811</v>
      </c>
      <c r="H1269">
        <v>12</v>
      </c>
      <c r="I1269" s="45">
        <v>9671616</v>
      </c>
      <c r="J1269" s="45">
        <v>805968</v>
      </c>
      <c r="K1269">
        <v>12</v>
      </c>
      <c r="M1269" t="s">
        <v>151</v>
      </c>
      <c r="N1269" t="s">
        <v>157</v>
      </c>
      <c r="O1269" t="s">
        <v>130</v>
      </c>
      <c r="P1269" t="s">
        <v>1169</v>
      </c>
      <c r="Q1269" t="s">
        <v>66</v>
      </c>
      <c r="R1269" t="s">
        <v>132</v>
      </c>
      <c r="S1269">
        <v>3</v>
      </c>
      <c r="T1269">
        <v>581103</v>
      </c>
      <c r="V1269" s="17">
        <v>3</v>
      </c>
      <c r="W1269" t="s">
        <v>1173</v>
      </c>
      <c r="Y1269" s="14">
        <v>44635</v>
      </c>
      <c r="Z1269" s="16">
        <v>14</v>
      </c>
      <c r="AA1269" s="14">
        <v>44649</v>
      </c>
      <c r="AB1269" s="14">
        <v>44635</v>
      </c>
      <c r="AC1269">
        <v>28</v>
      </c>
      <c r="AD1269" s="14">
        <v>44663</v>
      </c>
      <c r="AE1269" s="14">
        <v>44664</v>
      </c>
      <c r="AF1269">
        <v>26</v>
      </c>
      <c r="AG1269" s="14">
        <v>44690</v>
      </c>
      <c r="AH1269" s="14">
        <v>44693</v>
      </c>
      <c r="AI1269">
        <v>25</v>
      </c>
      <c r="AJ1269" s="14">
        <v>44718</v>
      </c>
      <c r="AK1269" s="16">
        <v>9</v>
      </c>
      <c r="AL1269" s="14">
        <v>44991</v>
      </c>
      <c r="AM1269" s="14">
        <v>45051</v>
      </c>
      <c r="AS1269" s="45">
        <v>7253712</v>
      </c>
      <c r="AX1269" s="45">
        <v>2417904</v>
      </c>
      <c r="AZ1269" s="15">
        <f t="shared" si="89"/>
        <v>9671616</v>
      </c>
      <c r="BA1269" s="15">
        <f t="shared" si="90"/>
        <v>9671616</v>
      </c>
      <c r="BB1269" t="str">
        <f t="shared" si="91"/>
        <v>OK</v>
      </c>
      <c r="BC1269">
        <f t="shared" si="92"/>
        <v>2</v>
      </c>
    </row>
    <row r="1270" spans="2:55" hidden="1">
      <c r="B1270" t="s">
        <v>30</v>
      </c>
      <c r="C1270" t="s">
        <v>1031</v>
      </c>
      <c r="D1270" t="s">
        <v>568</v>
      </c>
      <c r="E1270" t="s">
        <v>9</v>
      </c>
      <c r="F1270" t="s">
        <v>175</v>
      </c>
      <c r="G1270">
        <v>5811</v>
      </c>
      <c r="H1270">
        <v>10</v>
      </c>
      <c r="I1270" s="45">
        <v>8059680</v>
      </c>
      <c r="J1270" s="45">
        <v>805968</v>
      </c>
      <c r="K1270">
        <v>10</v>
      </c>
      <c r="M1270" t="s">
        <v>151</v>
      </c>
      <c r="N1270" t="s">
        <v>157</v>
      </c>
      <c r="O1270" t="s">
        <v>130</v>
      </c>
      <c r="P1270" t="s">
        <v>1169</v>
      </c>
      <c r="Q1270" t="s">
        <v>66</v>
      </c>
      <c r="R1270" t="s">
        <v>132</v>
      </c>
      <c r="S1270">
        <v>3</v>
      </c>
      <c r="T1270">
        <v>581103</v>
      </c>
      <c r="V1270" s="17">
        <v>3</v>
      </c>
      <c r="W1270" t="s">
        <v>1173</v>
      </c>
      <c r="Y1270" s="14">
        <v>44635</v>
      </c>
      <c r="Z1270" s="16">
        <v>14</v>
      </c>
      <c r="AA1270" s="14">
        <v>44649</v>
      </c>
      <c r="AB1270" s="14">
        <v>44635</v>
      </c>
      <c r="AC1270">
        <v>28</v>
      </c>
      <c r="AD1270" s="14">
        <v>44663</v>
      </c>
      <c r="AE1270" s="14">
        <v>44664</v>
      </c>
      <c r="AF1270">
        <v>26</v>
      </c>
      <c r="AG1270" s="14">
        <v>44690</v>
      </c>
      <c r="AH1270" s="14">
        <v>44693</v>
      </c>
      <c r="AI1270">
        <v>25</v>
      </c>
      <c r="AJ1270" s="14">
        <v>44718</v>
      </c>
      <c r="AK1270" s="16">
        <v>9</v>
      </c>
      <c r="AL1270" s="14">
        <v>44991</v>
      </c>
      <c r="AM1270" s="14">
        <v>45051</v>
      </c>
      <c r="AS1270" s="45">
        <v>6044760</v>
      </c>
      <c r="AX1270" s="45">
        <v>2014920</v>
      </c>
      <c r="AZ1270" s="15">
        <f t="shared" si="89"/>
        <v>8059680</v>
      </c>
      <c r="BA1270" s="15">
        <f t="shared" si="90"/>
        <v>8059680</v>
      </c>
      <c r="BB1270" t="str">
        <f t="shared" si="91"/>
        <v>OK</v>
      </c>
      <c r="BC1270">
        <f t="shared" si="92"/>
        <v>2</v>
      </c>
    </row>
    <row r="1271" spans="2:55" hidden="1">
      <c r="B1271" t="s">
        <v>30</v>
      </c>
      <c r="C1271" t="s">
        <v>1026</v>
      </c>
      <c r="D1271" t="s">
        <v>568</v>
      </c>
      <c r="E1271" t="s">
        <v>9</v>
      </c>
      <c r="F1271" t="s">
        <v>175</v>
      </c>
      <c r="G1271">
        <v>5811</v>
      </c>
      <c r="H1271">
        <v>8</v>
      </c>
      <c r="I1271" s="45">
        <v>6447744</v>
      </c>
      <c r="J1271" s="45">
        <v>805968</v>
      </c>
      <c r="K1271">
        <v>8</v>
      </c>
      <c r="M1271" t="s">
        <v>151</v>
      </c>
      <c r="N1271" t="s">
        <v>157</v>
      </c>
      <c r="O1271" t="s">
        <v>130</v>
      </c>
      <c r="P1271" t="s">
        <v>1169</v>
      </c>
      <c r="Q1271" t="s">
        <v>66</v>
      </c>
      <c r="R1271" t="s">
        <v>132</v>
      </c>
      <c r="S1271">
        <v>3</v>
      </c>
      <c r="T1271">
        <v>581103</v>
      </c>
      <c r="V1271" s="17">
        <v>3</v>
      </c>
      <c r="W1271" t="s">
        <v>1173</v>
      </c>
      <c r="Y1271" s="14">
        <v>44635</v>
      </c>
      <c r="Z1271" s="16">
        <v>14</v>
      </c>
      <c r="AA1271" s="14">
        <v>44649</v>
      </c>
      <c r="AB1271" s="14">
        <v>44635</v>
      </c>
      <c r="AC1271">
        <v>28</v>
      </c>
      <c r="AD1271" s="14">
        <v>44663</v>
      </c>
      <c r="AE1271" s="14">
        <v>44664</v>
      </c>
      <c r="AF1271">
        <v>26</v>
      </c>
      <c r="AG1271" s="14">
        <v>44690</v>
      </c>
      <c r="AH1271" s="14">
        <v>44693</v>
      </c>
      <c r="AI1271">
        <v>25</v>
      </c>
      <c r="AJ1271" s="14">
        <v>44718</v>
      </c>
      <c r="AK1271" s="16">
        <v>9</v>
      </c>
      <c r="AL1271" s="14">
        <v>44991</v>
      </c>
      <c r="AM1271" s="14">
        <v>45051</v>
      </c>
      <c r="AS1271" s="45">
        <v>4835808</v>
      </c>
      <c r="AX1271" s="45">
        <v>1611936</v>
      </c>
      <c r="AZ1271" s="15">
        <f t="shared" si="89"/>
        <v>6447744</v>
      </c>
      <c r="BA1271" s="15">
        <f t="shared" si="90"/>
        <v>6447744</v>
      </c>
      <c r="BB1271" t="str">
        <f t="shared" si="91"/>
        <v>OK</v>
      </c>
      <c r="BC1271">
        <f t="shared" si="92"/>
        <v>2</v>
      </c>
    </row>
    <row r="1272" spans="2:55" hidden="1">
      <c r="B1272" t="s">
        <v>30</v>
      </c>
      <c r="C1272" t="s">
        <v>1078</v>
      </c>
      <c r="D1272" t="s">
        <v>568</v>
      </c>
      <c r="E1272" t="s">
        <v>9</v>
      </c>
      <c r="F1272" t="s">
        <v>175</v>
      </c>
      <c r="G1272">
        <v>5811</v>
      </c>
      <c r="H1272">
        <v>17</v>
      </c>
      <c r="I1272" s="45">
        <v>13701456</v>
      </c>
      <c r="J1272" s="45">
        <v>805968</v>
      </c>
      <c r="K1272">
        <v>17</v>
      </c>
      <c r="M1272" t="s">
        <v>151</v>
      </c>
      <c r="N1272" t="s">
        <v>157</v>
      </c>
      <c r="O1272" t="s">
        <v>130</v>
      </c>
      <c r="P1272" t="s">
        <v>1169</v>
      </c>
      <c r="Q1272" t="s">
        <v>66</v>
      </c>
      <c r="R1272" t="s">
        <v>132</v>
      </c>
      <c r="S1272">
        <v>3</v>
      </c>
      <c r="T1272">
        <v>581103</v>
      </c>
      <c r="V1272" s="17">
        <v>3</v>
      </c>
      <c r="W1272" t="s">
        <v>1173</v>
      </c>
      <c r="Y1272" s="14">
        <v>44635</v>
      </c>
      <c r="Z1272" s="16">
        <v>14</v>
      </c>
      <c r="AA1272" s="14">
        <v>44649</v>
      </c>
      <c r="AB1272" s="14">
        <v>44635</v>
      </c>
      <c r="AC1272">
        <v>28</v>
      </c>
      <c r="AD1272" s="14">
        <v>44663</v>
      </c>
      <c r="AE1272" s="14">
        <v>44664</v>
      </c>
      <c r="AF1272">
        <v>26</v>
      </c>
      <c r="AG1272" s="14">
        <v>44690</v>
      </c>
      <c r="AH1272" s="14">
        <v>44693</v>
      </c>
      <c r="AI1272">
        <v>25</v>
      </c>
      <c r="AJ1272" s="14">
        <v>44718</v>
      </c>
      <c r="AK1272" s="16">
        <v>9</v>
      </c>
      <c r="AL1272" s="14">
        <v>44991</v>
      </c>
      <c r="AM1272" s="14">
        <v>45051</v>
      </c>
      <c r="AS1272" s="45">
        <v>10276092</v>
      </c>
      <c r="AX1272" s="45">
        <v>3425364</v>
      </c>
      <c r="AZ1272" s="15">
        <f t="shared" si="89"/>
        <v>13701456</v>
      </c>
      <c r="BA1272" s="15">
        <f t="shared" si="90"/>
        <v>13701456</v>
      </c>
      <c r="BB1272" t="str">
        <f t="shared" si="91"/>
        <v>OK</v>
      </c>
      <c r="BC1272">
        <f t="shared" si="92"/>
        <v>2</v>
      </c>
    </row>
    <row r="1273" spans="2:55" hidden="1">
      <c r="B1273" t="s">
        <v>30</v>
      </c>
      <c r="C1273" t="s">
        <v>1056</v>
      </c>
      <c r="D1273" t="s">
        <v>570</v>
      </c>
      <c r="E1273" t="s">
        <v>9</v>
      </c>
      <c r="F1273" t="s">
        <v>175</v>
      </c>
      <c r="G1273">
        <v>5811</v>
      </c>
      <c r="H1273">
        <v>8</v>
      </c>
      <c r="I1273" s="45">
        <v>6447744</v>
      </c>
      <c r="J1273" s="45">
        <v>805968</v>
      </c>
      <c r="K1273">
        <v>8</v>
      </c>
      <c r="M1273" t="s">
        <v>151</v>
      </c>
      <c r="N1273" t="s">
        <v>157</v>
      </c>
      <c r="O1273" t="s">
        <v>130</v>
      </c>
      <c r="P1273" t="s">
        <v>1169</v>
      </c>
      <c r="Q1273" t="s">
        <v>66</v>
      </c>
      <c r="R1273" t="s">
        <v>132</v>
      </c>
      <c r="S1273">
        <v>3</v>
      </c>
      <c r="T1273">
        <v>581103</v>
      </c>
      <c r="V1273" s="17">
        <v>4</v>
      </c>
      <c r="W1273" t="s">
        <v>1174</v>
      </c>
      <c r="Y1273" s="14">
        <v>44635</v>
      </c>
      <c r="Z1273" s="16">
        <v>14</v>
      </c>
      <c r="AA1273" s="14">
        <v>44649</v>
      </c>
      <c r="AB1273" s="14">
        <v>44635</v>
      </c>
      <c r="AC1273">
        <v>28</v>
      </c>
      <c r="AD1273" s="14">
        <v>44663</v>
      </c>
      <c r="AE1273" s="14">
        <v>44664</v>
      </c>
      <c r="AF1273">
        <v>26</v>
      </c>
      <c r="AG1273" s="14">
        <v>44690</v>
      </c>
      <c r="AH1273" s="14">
        <v>44693</v>
      </c>
      <c r="AI1273">
        <v>25</v>
      </c>
      <c r="AJ1273" s="14">
        <v>44718</v>
      </c>
      <c r="AK1273" s="16">
        <v>9</v>
      </c>
      <c r="AL1273" s="14">
        <v>44991</v>
      </c>
      <c r="AM1273" s="14">
        <v>45051</v>
      </c>
      <c r="AS1273" s="45">
        <v>4835808</v>
      </c>
      <c r="AX1273" s="45">
        <v>1611936</v>
      </c>
      <c r="AZ1273" s="15">
        <f t="shared" si="89"/>
        <v>6447744</v>
      </c>
      <c r="BA1273" s="15">
        <f t="shared" si="90"/>
        <v>6447744</v>
      </c>
      <c r="BB1273" t="str">
        <f t="shared" si="91"/>
        <v>OK</v>
      </c>
      <c r="BC1273">
        <f t="shared" si="92"/>
        <v>2</v>
      </c>
    </row>
    <row r="1274" spans="2:55" hidden="1">
      <c r="B1274" t="s">
        <v>30</v>
      </c>
      <c r="C1274" t="s">
        <v>1175</v>
      </c>
      <c r="D1274" t="s">
        <v>570</v>
      </c>
      <c r="E1274" t="s">
        <v>9</v>
      </c>
      <c r="F1274" t="s">
        <v>175</v>
      </c>
      <c r="G1274">
        <v>5811</v>
      </c>
      <c r="H1274">
        <v>5</v>
      </c>
      <c r="I1274" s="45">
        <v>4029840</v>
      </c>
      <c r="J1274" s="45">
        <v>805968</v>
      </c>
      <c r="K1274">
        <v>5</v>
      </c>
      <c r="M1274" t="s">
        <v>151</v>
      </c>
      <c r="N1274" t="s">
        <v>157</v>
      </c>
      <c r="O1274" t="s">
        <v>130</v>
      </c>
      <c r="P1274" t="s">
        <v>1169</v>
      </c>
      <c r="Q1274" t="s">
        <v>66</v>
      </c>
      <c r="R1274" t="s">
        <v>132</v>
      </c>
      <c r="S1274">
        <v>3</v>
      </c>
      <c r="T1274">
        <v>581103</v>
      </c>
      <c r="V1274" s="17">
        <v>4</v>
      </c>
      <c r="W1274" t="s">
        <v>1174</v>
      </c>
      <c r="Y1274" s="14">
        <v>44635</v>
      </c>
      <c r="Z1274" s="16">
        <v>14</v>
      </c>
      <c r="AA1274" s="14">
        <v>44649</v>
      </c>
      <c r="AB1274" s="14">
        <v>44635</v>
      </c>
      <c r="AC1274">
        <v>28</v>
      </c>
      <c r="AD1274" s="14">
        <v>44663</v>
      </c>
      <c r="AE1274" s="14">
        <v>44664</v>
      </c>
      <c r="AF1274">
        <v>26</v>
      </c>
      <c r="AG1274" s="14">
        <v>44690</v>
      </c>
      <c r="AH1274" s="14">
        <v>44693</v>
      </c>
      <c r="AI1274">
        <v>25</v>
      </c>
      <c r="AJ1274" s="14">
        <v>44718</v>
      </c>
      <c r="AK1274" s="16">
        <v>9</v>
      </c>
      <c r="AL1274" s="14">
        <v>44991</v>
      </c>
      <c r="AM1274" s="14">
        <v>45051</v>
      </c>
      <c r="AS1274" s="45">
        <v>3022380</v>
      </c>
      <c r="AX1274" s="45">
        <v>1007460</v>
      </c>
      <c r="AZ1274" s="15">
        <f t="shared" si="89"/>
        <v>4029840</v>
      </c>
      <c r="BA1274" s="15">
        <f t="shared" si="90"/>
        <v>4029840</v>
      </c>
      <c r="BB1274" t="str">
        <f t="shared" si="91"/>
        <v>OK</v>
      </c>
      <c r="BC1274">
        <f t="shared" si="92"/>
        <v>2</v>
      </c>
    </row>
    <row r="1275" spans="2:55" hidden="1">
      <c r="B1275" t="s">
        <v>30</v>
      </c>
      <c r="C1275" t="s">
        <v>1118</v>
      </c>
      <c r="D1275" t="s">
        <v>570</v>
      </c>
      <c r="E1275" t="s">
        <v>9</v>
      </c>
      <c r="F1275" t="s">
        <v>175</v>
      </c>
      <c r="G1275">
        <v>5811</v>
      </c>
      <c r="H1275">
        <v>7</v>
      </c>
      <c r="I1275" s="45">
        <v>5641776</v>
      </c>
      <c r="J1275" s="45">
        <v>805968</v>
      </c>
      <c r="K1275">
        <v>7</v>
      </c>
      <c r="M1275" t="s">
        <v>151</v>
      </c>
      <c r="N1275" t="s">
        <v>157</v>
      </c>
      <c r="O1275" t="s">
        <v>130</v>
      </c>
      <c r="P1275" t="s">
        <v>1169</v>
      </c>
      <c r="Q1275" t="s">
        <v>66</v>
      </c>
      <c r="R1275" t="s">
        <v>132</v>
      </c>
      <c r="S1275">
        <v>3</v>
      </c>
      <c r="T1275">
        <v>581103</v>
      </c>
      <c r="V1275" s="17">
        <v>4</v>
      </c>
      <c r="W1275" t="s">
        <v>1174</v>
      </c>
      <c r="Y1275" s="14">
        <v>44635</v>
      </c>
      <c r="Z1275" s="16">
        <v>14</v>
      </c>
      <c r="AA1275" s="14">
        <v>44649</v>
      </c>
      <c r="AB1275" s="14">
        <v>44635</v>
      </c>
      <c r="AC1275">
        <v>28</v>
      </c>
      <c r="AD1275" s="14">
        <v>44663</v>
      </c>
      <c r="AE1275" s="14">
        <v>44664</v>
      </c>
      <c r="AF1275">
        <v>26</v>
      </c>
      <c r="AG1275" s="14">
        <v>44690</v>
      </c>
      <c r="AH1275" s="14">
        <v>44693</v>
      </c>
      <c r="AI1275">
        <v>25</v>
      </c>
      <c r="AJ1275" s="14">
        <v>44718</v>
      </c>
      <c r="AK1275" s="16">
        <v>9</v>
      </c>
      <c r="AL1275" s="14">
        <v>44991</v>
      </c>
      <c r="AM1275" s="14">
        <v>45051</v>
      </c>
      <c r="AS1275" s="45">
        <v>4231332</v>
      </c>
      <c r="AX1275" s="45">
        <v>1410444</v>
      </c>
      <c r="AZ1275" s="15">
        <f t="shared" si="89"/>
        <v>5641776</v>
      </c>
      <c r="BA1275" s="15">
        <f t="shared" si="90"/>
        <v>5641776</v>
      </c>
      <c r="BB1275" t="str">
        <f t="shared" si="91"/>
        <v>OK</v>
      </c>
      <c r="BC1275">
        <f t="shared" si="92"/>
        <v>2</v>
      </c>
    </row>
    <row r="1276" spans="2:55" hidden="1">
      <c r="B1276" t="s">
        <v>30</v>
      </c>
      <c r="C1276" t="s">
        <v>1097</v>
      </c>
      <c r="D1276" t="s">
        <v>570</v>
      </c>
      <c r="E1276" t="s">
        <v>9</v>
      </c>
      <c r="F1276" t="s">
        <v>175</v>
      </c>
      <c r="G1276">
        <v>5811</v>
      </c>
      <c r="H1276">
        <v>15</v>
      </c>
      <c r="I1276" s="45">
        <v>12089520</v>
      </c>
      <c r="J1276" s="45">
        <v>805968</v>
      </c>
      <c r="K1276">
        <v>15</v>
      </c>
      <c r="M1276" t="s">
        <v>151</v>
      </c>
      <c r="N1276" t="s">
        <v>157</v>
      </c>
      <c r="O1276" t="s">
        <v>130</v>
      </c>
      <c r="P1276" t="s">
        <v>1169</v>
      </c>
      <c r="Q1276" t="s">
        <v>66</v>
      </c>
      <c r="R1276" t="s">
        <v>132</v>
      </c>
      <c r="S1276">
        <v>3</v>
      </c>
      <c r="T1276">
        <v>581103</v>
      </c>
      <c r="V1276" s="17">
        <v>4</v>
      </c>
      <c r="W1276" t="s">
        <v>1174</v>
      </c>
      <c r="Y1276" s="14">
        <v>44635</v>
      </c>
      <c r="Z1276" s="16">
        <v>14</v>
      </c>
      <c r="AA1276" s="14">
        <v>44649</v>
      </c>
      <c r="AB1276" s="14">
        <v>44635</v>
      </c>
      <c r="AC1276">
        <v>28</v>
      </c>
      <c r="AD1276" s="14">
        <v>44663</v>
      </c>
      <c r="AE1276" s="14">
        <v>44664</v>
      </c>
      <c r="AF1276">
        <v>26</v>
      </c>
      <c r="AG1276" s="14">
        <v>44690</v>
      </c>
      <c r="AH1276" s="14">
        <v>44693</v>
      </c>
      <c r="AI1276">
        <v>25</v>
      </c>
      <c r="AJ1276" s="14">
        <v>44718</v>
      </c>
      <c r="AK1276" s="16">
        <v>9</v>
      </c>
      <c r="AL1276" s="14">
        <v>44991</v>
      </c>
      <c r="AM1276" s="14">
        <v>45051</v>
      </c>
      <c r="AS1276" s="45">
        <v>9067140</v>
      </c>
      <c r="AX1276" s="45">
        <v>3022380</v>
      </c>
      <c r="AZ1276" s="15">
        <f t="shared" si="89"/>
        <v>12089520</v>
      </c>
      <c r="BA1276" s="15">
        <f t="shared" si="90"/>
        <v>12089520</v>
      </c>
      <c r="BB1276" t="str">
        <f t="shared" si="91"/>
        <v>OK</v>
      </c>
      <c r="BC1276">
        <f t="shared" si="92"/>
        <v>2</v>
      </c>
    </row>
    <row r="1277" spans="2:55" hidden="1">
      <c r="B1277" t="s">
        <v>30</v>
      </c>
      <c r="C1277" t="s">
        <v>1022</v>
      </c>
      <c r="D1277" t="s">
        <v>570</v>
      </c>
      <c r="E1277" t="s">
        <v>9</v>
      </c>
      <c r="F1277" t="s">
        <v>175</v>
      </c>
      <c r="G1277">
        <v>5811</v>
      </c>
      <c r="H1277">
        <v>13</v>
      </c>
      <c r="I1277" s="45">
        <v>10477584</v>
      </c>
      <c r="J1277" s="45">
        <v>805968</v>
      </c>
      <c r="K1277">
        <v>13</v>
      </c>
      <c r="M1277" t="s">
        <v>151</v>
      </c>
      <c r="N1277" t="s">
        <v>157</v>
      </c>
      <c r="O1277" t="s">
        <v>130</v>
      </c>
      <c r="P1277" t="s">
        <v>1169</v>
      </c>
      <c r="Q1277" t="s">
        <v>66</v>
      </c>
      <c r="R1277" t="s">
        <v>132</v>
      </c>
      <c r="S1277">
        <v>3</v>
      </c>
      <c r="T1277">
        <v>581103</v>
      </c>
      <c r="V1277" s="17">
        <v>4</v>
      </c>
      <c r="W1277" t="s">
        <v>1174</v>
      </c>
      <c r="Y1277" s="14">
        <v>44635</v>
      </c>
      <c r="Z1277" s="16">
        <v>14</v>
      </c>
      <c r="AA1277" s="14">
        <v>44649</v>
      </c>
      <c r="AB1277" s="14">
        <v>44635</v>
      </c>
      <c r="AC1277">
        <v>28</v>
      </c>
      <c r="AD1277" s="14">
        <v>44663</v>
      </c>
      <c r="AE1277" s="14">
        <v>44664</v>
      </c>
      <c r="AF1277">
        <v>26</v>
      </c>
      <c r="AG1277" s="14">
        <v>44690</v>
      </c>
      <c r="AH1277" s="14">
        <v>44693</v>
      </c>
      <c r="AI1277">
        <v>25</v>
      </c>
      <c r="AJ1277" s="14">
        <v>44718</v>
      </c>
      <c r="AK1277" s="16">
        <v>9</v>
      </c>
      <c r="AL1277" s="14">
        <v>44991</v>
      </c>
      <c r="AM1277" s="14">
        <v>45051</v>
      </c>
      <c r="AS1277" s="45">
        <v>7858188</v>
      </c>
      <c r="AX1277" s="45">
        <v>2619396</v>
      </c>
      <c r="AZ1277" s="15">
        <f t="shared" si="89"/>
        <v>10477584</v>
      </c>
      <c r="BA1277" s="15">
        <f t="shared" si="90"/>
        <v>10477584</v>
      </c>
      <c r="BB1277" t="str">
        <f t="shared" si="91"/>
        <v>OK</v>
      </c>
      <c r="BC1277">
        <f t="shared" si="92"/>
        <v>2</v>
      </c>
    </row>
    <row r="1278" spans="2:55" hidden="1">
      <c r="B1278" t="s">
        <v>30</v>
      </c>
      <c r="C1278" t="s">
        <v>1085</v>
      </c>
      <c r="D1278" t="s">
        <v>570</v>
      </c>
      <c r="E1278" t="s">
        <v>9</v>
      </c>
      <c r="F1278" t="s">
        <v>175</v>
      </c>
      <c r="G1278">
        <v>5811</v>
      </c>
      <c r="H1278">
        <v>9</v>
      </c>
      <c r="I1278" s="45">
        <v>7253712</v>
      </c>
      <c r="J1278" s="45">
        <v>805968</v>
      </c>
      <c r="K1278">
        <v>9</v>
      </c>
      <c r="M1278" t="s">
        <v>151</v>
      </c>
      <c r="N1278" t="s">
        <v>157</v>
      </c>
      <c r="O1278" t="s">
        <v>130</v>
      </c>
      <c r="P1278" t="s">
        <v>1169</v>
      </c>
      <c r="Q1278" t="s">
        <v>66</v>
      </c>
      <c r="R1278" t="s">
        <v>132</v>
      </c>
      <c r="S1278">
        <v>3</v>
      </c>
      <c r="T1278">
        <v>581103</v>
      </c>
      <c r="V1278" s="17">
        <v>4</v>
      </c>
      <c r="W1278" t="s">
        <v>1174</v>
      </c>
      <c r="Y1278" s="14">
        <v>44635</v>
      </c>
      <c r="Z1278" s="16">
        <v>14</v>
      </c>
      <c r="AA1278" s="14">
        <v>44649</v>
      </c>
      <c r="AB1278" s="14">
        <v>44635</v>
      </c>
      <c r="AC1278">
        <v>28</v>
      </c>
      <c r="AD1278" s="14">
        <v>44663</v>
      </c>
      <c r="AE1278" s="14">
        <v>44664</v>
      </c>
      <c r="AF1278">
        <v>26</v>
      </c>
      <c r="AG1278" s="14">
        <v>44690</v>
      </c>
      <c r="AH1278" s="14">
        <v>44693</v>
      </c>
      <c r="AI1278">
        <v>25</v>
      </c>
      <c r="AJ1278" s="14">
        <v>44718</v>
      </c>
      <c r="AK1278" s="16">
        <v>9</v>
      </c>
      <c r="AL1278" s="14">
        <v>44991</v>
      </c>
      <c r="AM1278" s="14">
        <v>45051</v>
      </c>
      <c r="AS1278" s="45">
        <v>5440284</v>
      </c>
      <c r="AX1278" s="45">
        <v>1813428</v>
      </c>
      <c r="AZ1278" s="15">
        <f t="shared" si="89"/>
        <v>7253712</v>
      </c>
      <c r="BA1278" s="15">
        <f t="shared" si="90"/>
        <v>7253712</v>
      </c>
      <c r="BB1278" t="str">
        <f t="shared" si="91"/>
        <v>OK</v>
      </c>
      <c r="BC1278">
        <f t="shared" si="92"/>
        <v>2</v>
      </c>
    </row>
    <row r="1279" spans="2:55" hidden="1">
      <c r="B1279" t="s">
        <v>30</v>
      </c>
      <c r="C1279" t="s">
        <v>1081</v>
      </c>
      <c r="D1279" t="s">
        <v>570</v>
      </c>
      <c r="E1279" t="s">
        <v>9</v>
      </c>
      <c r="F1279" t="s">
        <v>175</v>
      </c>
      <c r="G1279">
        <v>5811</v>
      </c>
      <c r="H1279">
        <v>12</v>
      </c>
      <c r="I1279" s="45">
        <v>9671616</v>
      </c>
      <c r="J1279" s="45">
        <v>805968</v>
      </c>
      <c r="K1279">
        <v>12</v>
      </c>
      <c r="M1279" t="s">
        <v>151</v>
      </c>
      <c r="N1279" t="s">
        <v>157</v>
      </c>
      <c r="O1279" t="s">
        <v>130</v>
      </c>
      <c r="P1279" t="s">
        <v>1169</v>
      </c>
      <c r="Q1279" t="s">
        <v>66</v>
      </c>
      <c r="R1279" t="s">
        <v>132</v>
      </c>
      <c r="S1279">
        <v>3</v>
      </c>
      <c r="T1279">
        <v>581103</v>
      </c>
      <c r="V1279" s="17">
        <v>4</v>
      </c>
      <c r="W1279" t="s">
        <v>1174</v>
      </c>
      <c r="Y1279" s="14">
        <v>44635</v>
      </c>
      <c r="Z1279" s="16">
        <v>14</v>
      </c>
      <c r="AA1279" s="14">
        <v>44649</v>
      </c>
      <c r="AB1279" s="14">
        <v>44635</v>
      </c>
      <c r="AC1279">
        <v>28</v>
      </c>
      <c r="AD1279" s="14">
        <v>44663</v>
      </c>
      <c r="AE1279" s="14">
        <v>44664</v>
      </c>
      <c r="AF1279">
        <v>26</v>
      </c>
      <c r="AG1279" s="14">
        <v>44690</v>
      </c>
      <c r="AH1279" s="14">
        <v>44693</v>
      </c>
      <c r="AI1279">
        <v>25</v>
      </c>
      <c r="AJ1279" s="14">
        <v>44718</v>
      </c>
      <c r="AK1279" s="16">
        <v>9</v>
      </c>
      <c r="AL1279" s="14">
        <v>44991</v>
      </c>
      <c r="AM1279" s="14">
        <v>45051</v>
      </c>
      <c r="AS1279" s="45">
        <v>7253712</v>
      </c>
      <c r="AX1279" s="45">
        <v>2417904</v>
      </c>
      <c r="AZ1279" s="15">
        <f t="shared" si="89"/>
        <v>9671616</v>
      </c>
      <c r="BA1279" s="15">
        <f t="shared" si="90"/>
        <v>9671616</v>
      </c>
      <c r="BB1279" t="str">
        <f t="shared" si="91"/>
        <v>OK</v>
      </c>
      <c r="BC1279">
        <f t="shared" si="92"/>
        <v>2</v>
      </c>
    </row>
    <row r="1280" spans="2:55" hidden="1">
      <c r="B1280" t="s">
        <v>30</v>
      </c>
      <c r="C1280" t="s">
        <v>1025</v>
      </c>
      <c r="D1280" t="s">
        <v>570</v>
      </c>
      <c r="E1280" t="s">
        <v>9</v>
      </c>
      <c r="F1280" t="s">
        <v>175</v>
      </c>
      <c r="G1280">
        <v>5811</v>
      </c>
      <c r="H1280">
        <v>11</v>
      </c>
      <c r="I1280" s="45">
        <v>8865648</v>
      </c>
      <c r="J1280" s="45">
        <v>805968</v>
      </c>
      <c r="K1280">
        <v>11</v>
      </c>
      <c r="M1280" t="s">
        <v>151</v>
      </c>
      <c r="N1280" t="s">
        <v>157</v>
      </c>
      <c r="O1280" t="s">
        <v>130</v>
      </c>
      <c r="P1280" t="s">
        <v>1169</v>
      </c>
      <c r="Q1280" t="s">
        <v>66</v>
      </c>
      <c r="R1280" t="s">
        <v>132</v>
      </c>
      <c r="S1280">
        <v>3</v>
      </c>
      <c r="T1280">
        <v>581103</v>
      </c>
      <c r="V1280" s="17">
        <v>4</v>
      </c>
      <c r="W1280" t="s">
        <v>1174</v>
      </c>
      <c r="Y1280" s="14">
        <v>44635</v>
      </c>
      <c r="Z1280" s="16">
        <v>14</v>
      </c>
      <c r="AA1280" s="14">
        <v>44649</v>
      </c>
      <c r="AB1280" s="14">
        <v>44635</v>
      </c>
      <c r="AC1280">
        <v>28</v>
      </c>
      <c r="AD1280" s="14">
        <v>44663</v>
      </c>
      <c r="AE1280" s="14">
        <v>44664</v>
      </c>
      <c r="AF1280">
        <v>26</v>
      </c>
      <c r="AG1280" s="14">
        <v>44690</v>
      </c>
      <c r="AH1280" s="14">
        <v>44693</v>
      </c>
      <c r="AI1280">
        <v>25</v>
      </c>
      <c r="AJ1280" s="14">
        <v>44718</v>
      </c>
      <c r="AK1280" s="16">
        <v>9</v>
      </c>
      <c r="AL1280" s="14">
        <v>44991</v>
      </c>
      <c r="AM1280" s="14">
        <v>45051</v>
      </c>
      <c r="AS1280" s="45">
        <v>6649236</v>
      </c>
      <c r="AX1280" s="45">
        <v>2216412</v>
      </c>
      <c r="AZ1280" s="15">
        <f t="shared" si="89"/>
        <v>8865648</v>
      </c>
      <c r="BA1280" s="15">
        <f t="shared" si="90"/>
        <v>8865648</v>
      </c>
      <c r="BB1280" t="str">
        <f t="shared" si="91"/>
        <v>OK</v>
      </c>
      <c r="BC1280">
        <f t="shared" si="92"/>
        <v>2</v>
      </c>
    </row>
    <row r="1281" spans="2:55" hidden="1">
      <c r="B1281" t="s">
        <v>30</v>
      </c>
      <c r="C1281" t="s">
        <v>1109</v>
      </c>
      <c r="D1281" t="s">
        <v>571</v>
      </c>
      <c r="E1281" t="s">
        <v>9</v>
      </c>
      <c r="F1281" t="s">
        <v>175</v>
      </c>
      <c r="G1281">
        <v>5811</v>
      </c>
      <c r="H1281">
        <v>3</v>
      </c>
      <c r="I1281" s="45">
        <v>2417904</v>
      </c>
      <c r="J1281" s="45">
        <v>805968</v>
      </c>
      <c r="K1281">
        <v>3</v>
      </c>
      <c r="M1281" t="s">
        <v>151</v>
      </c>
      <c r="N1281" t="s">
        <v>157</v>
      </c>
      <c r="O1281" t="s">
        <v>130</v>
      </c>
      <c r="P1281" t="s">
        <v>1169</v>
      </c>
      <c r="Q1281" t="s">
        <v>66</v>
      </c>
      <c r="R1281" t="s">
        <v>132</v>
      </c>
      <c r="S1281">
        <v>3</v>
      </c>
      <c r="T1281">
        <v>581103</v>
      </c>
      <c r="V1281" s="17">
        <v>5</v>
      </c>
      <c r="W1281" t="s">
        <v>1176</v>
      </c>
      <c r="Y1281" s="14">
        <v>44635</v>
      </c>
      <c r="Z1281" s="16">
        <v>14</v>
      </c>
      <c r="AA1281" s="14">
        <v>44649</v>
      </c>
      <c r="AB1281" s="14">
        <v>44635</v>
      </c>
      <c r="AC1281">
        <v>28</v>
      </c>
      <c r="AD1281" s="14">
        <v>44663</v>
      </c>
      <c r="AE1281" s="14">
        <v>44664</v>
      </c>
      <c r="AF1281">
        <v>26</v>
      </c>
      <c r="AG1281" s="14">
        <v>44690</v>
      </c>
      <c r="AH1281" s="14">
        <v>44693</v>
      </c>
      <c r="AI1281">
        <v>25</v>
      </c>
      <c r="AJ1281" s="14">
        <v>44718</v>
      </c>
      <c r="AK1281" s="16">
        <v>9</v>
      </c>
      <c r="AL1281" s="14">
        <v>44991</v>
      </c>
      <c r="AM1281" s="14">
        <v>45051</v>
      </c>
      <c r="AS1281" s="45">
        <v>1813428</v>
      </c>
      <c r="AX1281" s="45">
        <v>604476</v>
      </c>
      <c r="AZ1281" s="15">
        <f t="shared" si="89"/>
        <v>2417904</v>
      </c>
      <c r="BA1281" s="15">
        <f t="shared" si="90"/>
        <v>2417904</v>
      </c>
      <c r="BB1281" t="str">
        <f t="shared" si="91"/>
        <v>OK</v>
      </c>
      <c r="BC1281">
        <f t="shared" si="92"/>
        <v>2</v>
      </c>
    </row>
    <row r="1282" spans="2:55" hidden="1">
      <c r="B1282" t="s">
        <v>30</v>
      </c>
      <c r="C1282" t="s">
        <v>1041</v>
      </c>
      <c r="D1282" t="s">
        <v>571</v>
      </c>
      <c r="E1282" t="s">
        <v>9</v>
      </c>
      <c r="F1282" t="s">
        <v>175</v>
      </c>
      <c r="G1282">
        <v>5811</v>
      </c>
      <c r="H1282">
        <v>12</v>
      </c>
      <c r="I1282" s="45">
        <v>9671616</v>
      </c>
      <c r="J1282" s="45">
        <v>805968</v>
      </c>
      <c r="K1282">
        <v>12</v>
      </c>
      <c r="M1282" t="s">
        <v>151</v>
      </c>
      <c r="N1282" t="s">
        <v>157</v>
      </c>
      <c r="O1282" t="s">
        <v>130</v>
      </c>
      <c r="P1282" t="s">
        <v>1169</v>
      </c>
      <c r="Q1282" t="s">
        <v>66</v>
      </c>
      <c r="R1282" t="s">
        <v>132</v>
      </c>
      <c r="S1282">
        <v>3</v>
      </c>
      <c r="T1282">
        <v>581103</v>
      </c>
      <c r="V1282" s="17">
        <v>5</v>
      </c>
      <c r="W1282" t="s">
        <v>1176</v>
      </c>
      <c r="Y1282" s="14">
        <v>44635</v>
      </c>
      <c r="Z1282" s="16">
        <v>14</v>
      </c>
      <c r="AA1282" s="14">
        <v>44649</v>
      </c>
      <c r="AB1282" s="14">
        <v>44635</v>
      </c>
      <c r="AC1282">
        <v>28</v>
      </c>
      <c r="AD1282" s="14">
        <v>44663</v>
      </c>
      <c r="AE1282" s="14">
        <v>44664</v>
      </c>
      <c r="AF1282">
        <v>26</v>
      </c>
      <c r="AG1282" s="14">
        <v>44690</v>
      </c>
      <c r="AH1282" s="14">
        <v>44693</v>
      </c>
      <c r="AI1282">
        <v>25</v>
      </c>
      <c r="AJ1282" s="14">
        <v>44718</v>
      </c>
      <c r="AK1282" s="16">
        <v>9</v>
      </c>
      <c r="AL1282" s="14">
        <v>44991</v>
      </c>
      <c r="AM1282" s="14">
        <v>45051</v>
      </c>
      <c r="AS1282" s="45">
        <v>7253712</v>
      </c>
      <c r="AX1282" s="45">
        <v>2417904</v>
      </c>
      <c r="AZ1282" s="15">
        <f t="shared" ref="AZ1282:AZ1345" si="93">IF((SUM(AN1282:AY1282)=0),"---",(SUM(AN1282:AY1282)))</f>
        <v>9671616</v>
      </c>
      <c r="BA1282" s="15">
        <f t="shared" ref="BA1282:BA1345" si="94">I1282</f>
        <v>9671616</v>
      </c>
      <c r="BB1282" t="str">
        <f t="shared" ref="BB1282:BB1345" si="95">IF(OR(BA1282="---",AZ1282="---"),"---",IF(BA1282-AZ1282=0,"OK","REVISAR"))</f>
        <v>OK</v>
      </c>
      <c r="BC1282">
        <f t="shared" ref="BC1282:BC1345" si="96">COUNT(AN1282:AY1282)</f>
        <v>2</v>
      </c>
    </row>
    <row r="1283" spans="2:55" hidden="1">
      <c r="B1283" t="s">
        <v>30</v>
      </c>
      <c r="C1283" t="s">
        <v>1123</v>
      </c>
      <c r="D1283" t="s">
        <v>571</v>
      </c>
      <c r="E1283" t="s">
        <v>9</v>
      </c>
      <c r="F1283" t="s">
        <v>175</v>
      </c>
      <c r="G1283">
        <v>5811</v>
      </c>
      <c r="H1283">
        <v>6</v>
      </c>
      <c r="I1283" s="45">
        <v>4835808</v>
      </c>
      <c r="J1283" s="45">
        <v>805968</v>
      </c>
      <c r="K1283">
        <v>6</v>
      </c>
      <c r="M1283" t="s">
        <v>151</v>
      </c>
      <c r="N1283" t="s">
        <v>157</v>
      </c>
      <c r="O1283" t="s">
        <v>130</v>
      </c>
      <c r="P1283" t="s">
        <v>1169</v>
      </c>
      <c r="Q1283" t="s">
        <v>66</v>
      </c>
      <c r="R1283" t="s">
        <v>132</v>
      </c>
      <c r="S1283">
        <v>3</v>
      </c>
      <c r="T1283">
        <v>581103</v>
      </c>
      <c r="V1283" s="17">
        <v>5</v>
      </c>
      <c r="W1283" t="s">
        <v>1176</v>
      </c>
      <c r="Y1283" s="14">
        <v>44635</v>
      </c>
      <c r="Z1283" s="16">
        <v>14</v>
      </c>
      <c r="AA1283" s="14">
        <v>44649</v>
      </c>
      <c r="AB1283" s="14">
        <v>44635</v>
      </c>
      <c r="AC1283">
        <v>28</v>
      </c>
      <c r="AD1283" s="14">
        <v>44663</v>
      </c>
      <c r="AE1283" s="14">
        <v>44664</v>
      </c>
      <c r="AF1283">
        <v>26</v>
      </c>
      <c r="AG1283" s="14">
        <v>44690</v>
      </c>
      <c r="AH1283" s="14">
        <v>44693</v>
      </c>
      <c r="AI1283">
        <v>25</v>
      </c>
      <c r="AJ1283" s="14">
        <v>44718</v>
      </c>
      <c r="AK1283" s="16">
        <v>9</v>
      </c>
      <c r="AL1283" s="14">
        <v>44991</v>
      </c>
      <c r="AM1283" s="14">
        <v>45051</v>
      </c>
      <c r="AS1283" s="45">
        <v>3626856</v>
      </c>
      <c r="AX1283" s="45">
        <v>1208952</v>
      </c>
      <c r="AZ1283" s="15">
        <f t="shared" si="93"/>
        <v>4835808</v>
      </c>
      <c r="BA1283" s="15">
        <f t="shared" si="94"/>
        <v>4835808</v>
      </c>
      <c r="BB1283" t="str">
        <f t="shared" si="95"/>
        <v>OK</v>
      </c>
      <c r="BC1283">
        <f t="shared" si="96"/>
        <v>2</v>
      </c>
    </row>
    <row r="1284" spans="2:55" hidden="1">
      <c r="B1284" t="s">
        <v>30</v>
      </c>
      <c r="C1284" t="s">
        <v>1106</v>
      </c>
      <c r="D1284" t="s">
        <v>571</v>
      </c>
      <c r="E1284" t="s">
        <v>9</v>
      </c>
      <c r="F1284" t="s">
        <v>175</v>
      </c>
      <c r="G1284">
        <v>5811</v>
      </c>
      <c r="H1284">
        <v>6</v>
      </c>
      <c r="I1284" s="45">
        <v>4835808</v>
      </c>
      <c r="J1284" s="45">
        <v>805968</v>
      </c>
      <c r="K1284">
        <v>6</v>
      </c>
      <c r="M1284" t="s">
        <v>151</v>
      </c>
      <c r="N1284" t="s">
        <v>157</v>
      </c>
      <c r="O1284" t="s">
        <v>130</v>
      </c>
      <c r="P1284" t="s">
        <v>1169</v>
      </c>
      <c r="Q1284" t="s">
        <v>66</v>
      </c>
      <c r="R1284" t="s">
        <v>132</v>
      </c>
      <c r="S1284">
        <v>3</v>
      </c>
      <c r="T1284">
        <v>581103</v>
      </c>
      <c r="V1284" s="17">
        <v>5</v>
      </c>
      <c r="W1284" t="s">
        <v>1176</v>
      </c>
      <c r="Y1284" s="14">
        <v>44635</v>
      </c>
      <c r="Z1284" s="16">
        <v>14</v>
      </c>
      <c r="AA1284" s="14">
        <v>44649</v>
      </c>
      <c r="AB1284" s="14">
        <v>44635</v>
      </c>
      <c r="AC1284">
        <v>28</v>
      </c>
      <c r="AD1284" s="14">
        <v>44663</v>
      </c>
      <c r="AE1284" s="14">
        <v>44664</v>
      </c>
      <c r="AF1284">
        <v>26</v>
      </c>
      <c r="AG1284" s="14">
        <v>44690</v>
      </c>
      <c r="AH1284" s="14">
        <v>44693</v>
      </c>
      <c r="AI1284">
        <v>25</v>
      </c>
      <c r="AJ1284" s="14">
        <v>44718</v>
      </c>
      <c r="AK1284" s="16">
        <v>9</v>
      </c>
      <c r="AL1284" s="14">
        <v>44991</v>
      </c>
      <c r="AM1284" s="14">
        <v>45051</v>
      </c>
      <c r="AS1284" s="45">
        <v>3626856</v>
      </c>
      <c r="AX1284" s="45">
        <v>1208952</v>
      </c>
      <c r="AZ1284" s="15">
        <f t="shared" si="93"/>
        <v>4835808</v>
      </c>
      <c r="BA1284" s="15">
        <f t="shared" si="94"/>
        <v>4835808</v>
      </c>
      <c r="BB1284" t="str">
        <f t="shared" si="95"/>
        <v>OK</v>
      </c>
      <c r="BC1284">
        <f t="shared" si="96"/>
        <v>2</v>
      </c>
    </row>
    <row r="1285" spans="2:55" hidden="1">
      <c r="B1285" t="s">
        <v>30</v>
      </c>
      <c r="C1285" t="s">
        <v>1071</v>
      </c>
      <c r="D1285" t="s">
        <v>571</v>
      </c>
      <c r="E1285" t="s">
        <v>9</v>
      </c>
      <c r="F1285" t="s">
        <v>175</v>
      </c>
      <c r="G1285">
        <v>5811</v>
      </c>
      <c r="H1285">
        <v>9</v>
      </c>
      <c r="I1285" s="45">
        <v>7253712</v>
      </c>
      <c r="J1285" s="45">
        <v>805968</v>
      </c>
      <c r="K1285">
        <v>9</v>
      </c>
      <c r="M1285" t="s">
        <v>151</v>
      </c>
      <c r="N1285" t="s">
        <v>157</v>
      </c>
      <c r="O1285" t="s">
        <v>130</v>
      </c>
      <c r="P1285" t="s">
        <v>1169</v>
      </c>
      <c r="Q1285" t="s">
        <v>66</v>
      </c>
      <c r="R1285" t="s">
        <v>132</v>
      </c>
      <c r="S1285">
        <v>3</v>
      </c>
      <c r="T1285">
        <v>581103</v>
      </c>
      <c r="V1285" s="17">
        <v>5</v>
      </c>
      <c r="W1285" t="s">
        <v>1176</v>
      </c>
      <c r="Y1285" s="14">
        <v>44635</v>
      </c>
      <c r="Z1285" s="16">
        <v>14</v>
      </c>
      <c r="AA1285" s="14">
        <v>44649</v>
      </c>
      <c r="AB1285" s="14">
        <v>44635</v>
      </c>
      <c r="AC1285">
        <v>28</v>
      </c>
      <c r="AD1285" s="14">
        <v>44663</v>
      </c>
      <c r="AE1285" s="14">
        <v>44664</v>
      </c>
      <c r="AF1285">
        <v>26</v>
      </c>
      <c r="AG1285" s="14">
        <v>44690</v>
      </c>
      <c r="AH1285" s="14">
        <v>44693</v>
      </c>
      <c r="AI1285">
        <v>25</v>
      </c>
      <c r="AJ1285" s="14">
        <v>44718</v>
      </c>
      <c r="AK1285" s="16">
        <v>9</v>
      </c>
      <c r="AL1285" s="14">
        <v>44991</v>
      </c>
      <c r="AM1285" s="14">
        <v>45051</v>
      </c>
      <c r="AS1285" s="45">
        <v>5440284</v>
      </c>
      <c r="AX1285" s="45">
        <v>1813428</v>
      </c>
      <c r="AZ1285" s="15">
        <f t="shared" si="93"/>
        <v>7253712</v>
      </c>
      <c r="BA1285" s="15">
        <f t="shared" si="94"/>
        <v>7253712</v>
      </c>
      <c r="BB1285" t="str">
        <f t="shared" si="95"/>
        <v>OK</v>
      </c>
      <c r="BC1285">
        <f t="shared" si="96"/>
        <v>2</v>
      </c>
    </row>
    <row r="1286" spans="2:55" hidden="1">
      <c r="B1286" t="s">
        <v>30</v>
      </c>
      <c r="C1286" t="s">
        <v>1072</v>
      </c>
      <c r="D1286" t="s">
        <v>571</v>
      </c>
      <c r="E1286" t="s">
        <v>9</v>
      </c>
      <c r="F1286" t="s">
        <v>175</v>
      </c>
      <c r="G1286">
        <v>5811</v>
      </c>
      <c r="H1286">
        <v>8</v>
      </c>
      <c r="I1286" s="45">
        <v>6447744</v>
      </c>
      <c r="J1286" s="45">
        <v>805968</v>
      </c>
      <c r="K1286">
        <v>8</v>
      </c>
      <c r="M1286" t="s">
        <v>151</v>
      </c>
      <c r="N1286" t="s">
        <v>157</v>
      </c>
      <c r="O1286" t="s">
        <v>130</v>
      </c>
      <c r="P1286" t="s">
        <v>1169</v>
      </c>
      <c r="Q1286" t="s">
        <v>66</v>
      </c>
      <c r="R1286" t="s">
        <v>132</v>
      </c>
      <c r="S1286">
        <v>3</v>
      </c>
      <c r="T1286">
        <v>581103</v>
      </c>
      <c r="V1286" s="17">
        <v>5</v>
      </c>
      <c r="W1286" t="s">
        <v>1176</v>
      </c>
      <c r="Y1286" s="14">
        <v>44635</v>
      </c>
      <c r="Z1286" s="16">
        <v>14</v>
      </c>
      <c r="AA1286" s="14">
        <v>44649</v>
      </c>
      <c r="AB1286" s="14">
        <v>44635</v>
      </c>
      <c r="AC1286">
        <v>28</v>
      </c>
      <c r="AD1286" s="14">
        <v>44663</v>
      </c>
      <c r="AE1286" s="14">
        <v>44664</v>
      </c>
      <c r="AF1286">
        <v>26</v>
      </c>
      <c r="AG1286" s="14">
        <v>44690</v>
      </c>
      <c r="AH1286" s="14">
        <v>44693</v>
      </c>
      <c r="AI1286">
        <v>25</v>
      </c>
      <c r="AJ1286" s="14">
        <v>44718</v>
      </c>
      <c r="AK1286" s="16">
        <v>9</v>
      </c>
      <c r="AL1286" s="14">
        <v>44991</v>
      </c>
      <c r="AM1286" s="14">
        <v>45051</v>
      </c>
      <c r="AS1286" s="45">
        <v>4835808</v>
      </c>
      <c r="AX1286" s="45">
        <v>1611936</v>
      </c>
      <c r="AZ1286" s="15">
        <f t="shared" si="93"/>
        <v>6447744</v>
      </c>
      <c r="BA1286" s="15">
        <f t="shared" si="94"/>
        <v>6447744</v>
      </c>
      <c r="BB1286" t="str">
        <f t="shared" si="95"/>
        <v>OK</v>
      </c>
      <c r="BC1286">
        <f t="shared" si="96"/>
        <v>2</v>
      </c>
    </row>
    <row r="1287" spans="2:55" hidden="1">
      <c r="B1287" t="s">
        <v>30</v>
      </c>
      <c r="C1287" t="s">
        <v>1069</v>
      </c>
      <c r="D1287" t="s">
        <v>571</v>
      </c>
      <c r="E1287" t="s">
        <v>9</v>
      </c>
      <c r="F1287" t="s">
        <v>175</v>
      </c>
      <c r="G1287">
        <v>5811</v>
      </c>
      <c r="H1287">
        <v>11</v>
      </c>
      <c r="I1287" s="45">
        <v>8865648</v>
      </c>
      <c r="J1287" s="45">
        <v>805968</v>
      </c>
      <c r="K1287">
        <v>11</v>
      </c>
      <c r="M1287" t="s">
        <v>151</v>
      </c>
      <c r="N1287" t="s">
        <v>157</v>
      </c>
      <c r="O1287" t="s">
        <v>130</v>
      </c>
      <c r="P1287" t="s">
        <v>1169</v>
      </c>
      <c r="Q1287" t="s">
        <v>66</v>
      </c>
      <c r="R1287" t="s">
        <v>132</v>
      </c>
      <c r="S1287">
        <v>3</v>
      </c>
      <c r="T1287">
        <v>581103</v>
      </c>
      <c r="V1287" s="17">
        <v>5</v>
      </c>
      <c r="W1287" t="s">
        <v>1176</v>
      </c>
      <c r="Y1287" s="14">
        <v>44635</v>
      </c>
      <c r="Z1287" s="16">
        <v>14</v>
      </c>
      <c r="AA1287" s="14">
        <v>44649</v>
      </c>
      <c r="AB1287" s="14">
        <v>44635</v>
      </c>
      <c r="AC1287">
        <v>28</v>
      </c>
      <c r="AD1287" s="14">
        <v>44663</v>
      </c>
      <c r="AE1287" s="14">
        <v>44664</v>
      </c>
      <c r="AF1287">
        <v>26</v>
      </c>
      <c r="AG1287" s="14">
        <v>44690</v>
      </c>
      <c r="AH1287" s="14">
        <v>44693</v>
      </c>
      <c r="AI1287">
        <v>25</v>
      </c>
      <c r="AJ1287" s="14">
        <v>44718</v>
      </c>
      <c r="AK1287" s="16">
        <v>9</v>
      </c>
      <c r="AL1287" s="14">
        <v>44991</v>
      </c>
      <c r="AM1287" s="14">
        <v>45051</v>
      </c>
      <c r="AS1287" s="45">
        <v>6649236</v>
      </c>
      <c r="AX1287" s="45">
        <v>2216412</v>
      </c>
      <c r="AZ1287" s="15">
        <f t="shared" si="93"/>
        <v>8865648</v>
      </c>
      <c r="BA1287" s="15">
        <f t="shared" si="94"/>
        <v>8865648</v>
      </c>
      <c r="BB1287" t="str">
        <f t="shared" si="95"/>
        <v>OK</v>
      </c>
      <c r="BC1287">
        <f t="shared" si="96"/>
        <v>2</v>
      </c>
    </row>
    <row r="1288" spans="2:55" hidden="1">
      <c r="B1288" t="s">
        <v>30</v>
      </c>
      <c r="C1288" t="s">
        <v>1124</v>
      </c>
      <c r="D1288" t="s">
        <v>571</v>
      </c>
      <c r="E1288" t="s">
        <v>9</v>
      </c>
      <c r="F1288" t="s">
        <v>175</v>
      </c>
      <c r="G1288">
        <v>5811</v>
      </c>
      <c r="H1288">
        <v>6</v>
      </c>
      <c r="I1288" s="45">
        <v>4835808</v>
      </c>
      <c r="J1288" s="45">
        <v>805968</v>
      </c>
      <c r="K1288">
        <v>6</v>
      </c>
      <c r="M1288" t="s">
        <v>151</v>
      </c>
      <c r="N1288" t="s">
        <v>157</v>
      </c>
      <c r="O1288" t="s">
        <v>130</v>
      </c>
      <c r="P1288" t="s">
        <v>1169</v>
      </c>
      <c r="Q1288" t="s">
        <v>66</v>
      </c>
      <c r="R1288" t="s">
        <v>132</v>
      </c>
      <c r="S1288">
        <v>3</v>
      </c>
      <c r="T1288">
        <v>581103</v>
      </c>
      <c r="V1288" s="17">
        <v>5</v>
      </c>
      <c r="W1288" t="s">
        <v>1176</v>
      </c>
      <c r="Y1288" s="14">
        <v>44635</v>
      </c>
      <c r="Z1288" s="16">
        <v>14</v>
      </c>
      <c r="AA1288" s="14">
        <v>44649</v>
      </c>
      <c r="AB1288" s="14">
        <v>44635</v>
      </c>
      <c r="AC1288">
        <v>28</v>
      </c>
      <c r="AD1288" s="14">
        <v>44663</v>
      </c>
      <c r="AE1288" s="14">
        <v>44664</v>
      </c>
      <c r="AF1288">
        <v>26</v>
      </c>
      <c r="AG1288" s="14">
        <v>44690</v>
      </c>
      <c r="AH1288" s="14">
        <v>44693</v>
      </c>
      <c r="AI1288">
        <v>25</v>
      </c>
      <c r="AJ1288" s="14">
        <v>44718</v>
      </c>
      <c r="AK1288" s="16">
        <v>9</v>
      </c>
      <c r="AL1288" s="14">
        <v>44991</v>
      </c>
      <c r="AM1288" s="14">
        <v>45051</v>
      </c>
      <c r="AS1288" s="45">
        <v>3626856</v>
      </c>
      <c r="AX1288" s="45">
        <v>1208952</v>
      </c>
      <c r="AZ1288" s="15">
        <f t="shared" si="93"/>
        <v>4835808</v>
      </c>
      <c r="BA1288" s="15">
        <f t="shared" si="94"/>
        <v>4835808</v>
      </c>
      <c r="BB1288" t="str">
        <f t="shared" si="95"/>
        <v>OK</v>
      </c>
      <c r="BC1288">
        <f t="shared" si="96"/>
        <v>2</v>
      </c>
    </row>
    <row r="1289" spans="2:55" hidden="1">
      <c r="B1289" t="s">
        <v>30</v>
      </c>
      <c r="C1289" t="s">
        <v>1086</v>
      </c>
      <c r="D1289" t="s">
        <v>571</v>
      </c>
      <c r="E1289" t="s">
        <v>9</v>
      </c>
      <c r="F1289" t="s">
        <v>175</v>
      </c>
      <c r="G1289">
        <v>5811</v>
      </c>
      <c r="H1289">
        <v>8</v>
      </c>
      <c r="I1289" s="45">
        <v>6447744</v>
      </c>
      <c r="J1289" s="45">
        <v>805968</v>
      </c>
      <c r="K1289">
        <v>8</v>
      </c>
      <c r="M1289" t="s">
        <v>151</v>
      </c>
      <c r="N1289" t="s">
        <v>157</v>
      </c>
      <c r="O1289" t="s">
        <v>130</v>
      </c>
      <c r="P1289" t="s">
        <v>1169</v>
      </c>
      <c r="Q1289" t="s">
        <v>66</v>
      </c>
      <c r="R1289" t="s">
        <v>132</v>
      </c>
      <c r="S1289">
        <v>3</v>
      </c>
      <c r="T1289">
        <v>581103</v>
      </c>
      <c r="V1289" s="17">
        <v>5</v>
      </c>
      <c r="W1289" t="s">
        <v>1176</v>
      </c>
      <c r="Y1289" s="14">
        <v>44635</v>
      </c>
      <c r="Z1289" s="16">
        <v>14</v>
      </c>
      <c r="AA1289" s="14">
        <v>44649</v>
      </c>
      <c r="AB1289" s="14">
        <v>44635</v>
      </c>
      <c r="AC1289">
        <v>28</v>
      </c>
      <c r="AD1289" s="14">
        <v>44663</v>
      </c>
      <c r="AE1289" s="14">
        <v>44664</v>
      </c>
      <c r="AF1289">
        <v>26</v>
      </c>
      <c r="AG1289" s="14">
        <v>44690</v>
      </c>
      <c r="AH1289" s="14">
        <v>44693</v>
      </c>
      <c r="AI1289">
        <v>25</v>
      </c>
      <c r="AJ1289" s="14">
        <v>44718</v>
      </c>
      <c r="AK1289" s="16">
        <v>9</v>
      </c>
      <c r="AL1289" s="14">
        <v>44991</v>
      </c>
      <c r="AM1289" s="14">
        <v>45051</v>
      </c>
      <c r="AS1289" s="45">
        <v>4835808</v>
      </c>
      <c r="AX1289" s="45">
        <v>1611936</v>
      </c>
      <c r="AZ1289" s="15">
        <f t="shared" si="93"/>
        <v>6447744</v>
      </c>
      <c r="BA1289" s="15">
        <f t="shared" si="94"/>
        <v>6447744</v>
      </c>
      <c r="BB1289" t="str">
        <f t="shared" si="95"/>
        <v>OK</v>
      </c>
      <c r="BC1289">
        <f t="shared" si="96"/>
        <v>2</v>
      </c>
    </row>
    <row r="1290" spans="2:55" hidden="1">
      <c r="B1290" t="s">
        <v>30</v>
      </c>
      <c r="C1290" t="s">
        <v>1082</v>
      </c>
      <c r="D1290" t="s">
        <v>571</v>
      </c>
      <c r="E1290" t="s">
        <v>9</v>
      </c>
      <c r="F1290" t="s">
        <v>175</v>
      </c>
      <c r="G1290">
        <v>5811</v>
      </c>
      <c r="H1290">
        <v>11</v>
      </c>
      <c r="I1290" s="45">
        <v>8865648</v>
      </c>
      <c r="J1290" s="45">
        <v>805968</v>
      </c>
      <c r="K1290">
        <v>11</v>
      </c>
      <c r="M1290" t="s">
        <v>151</v>
      </c>
      <c r="N1290" t="s">
        <v>157</v>
      </c>
      <c r="O1290" t="s">
        <v>130</v>
      </c>
      <c r="P1290" t="s">
        <v>1169</v>
      </c>
      <c r="Q1290" t="s">
        <v>66</v>
      </c>
      <c r="R1290" t="s">
        <v>132</v>
      </c>
      <c r="S1290">
        <v>3</v>
      </c>
      <c r="T1290">
        <v>581103</v>
      </c>
      <c r="V1290" s="17">
        <v>5</v>
      </c>
      <c r="W1290" t="s">
        <v>1176</v>
      </c>
      <c r="Y1290" s="14">
        <v>44635</v>
      </c>
      <c r="Z1290" s="16">
        <v>14</v>
      </c>
      <c r="AA1290" s="14">
        <v>44649</v>
      </c>
      <c r="AB1290" s="14">
        <v>44635</v>
      </c>
      <c r="AC1290">
        <v>28</v>
      </c>
      <c r="AD1290" s="14">
        <v>44663</v>
      </c>
      <c r="AE1290" s="14">
        <v>44664</v>
      </c>
      <c r="AF1290">
        <v>26</v>
      </c>
      <c r="AG1290" s="14">
        <v>44690</v>
      </c>
      <c r="AH1290" s="14">
        <v>44693</v>
      </c>
      <c r="AI1290">
        <v>25</v>
      </c>
      <c r="AJ1290" s="14">
        <v>44718</v>
      </c>
      <c r="AK1290" s="16">
        <v>9</v>
      </c>
      <c r="AL1290" s="14">
        <v>44991</v>
      </c>
      <c r="AM1290" s="14">
        <v>45051</v>
      </c>
      <c r="AS1290" s="45">
        <v>6649236</v>
      </c>
      <c r="AX1290" s="45">
        <v>2216412</v>
      </c>
      <c r="AZ1290" s="15">
        <f t="shared" si="93"/>
        <v>8865648</v>
      </c>
      <c r="BA1290" s="15">
        <f t="shared" si="94"/>
        <v>8865648</v>
      </c>
      <c r="BB1290" t="str">
        <f t="shared" si="95"/>
        <v>OK</v>
      </c>
      <c r="BC1290">
        <f t="shared" si="96"/>
        <v>2</v>
      </c>
    </row>
    <row r="1291" spans="2:55">
      <c r="B1291" t="s">
        <v>30</v>
      </c>
      <c r="C1291" t="s">
        <v>1021</v>
      </c>
      <c r="D1291" t="s">
        <v>572</v>
      </c>
      <c r="E1291" t="s">
        <v>9</v>
      </c>
      <c r="F1291" t="s">
        <v>175</v>
      </c>
      <c r="G1291">
        <v>5811</v>
      </c>
      <c r="H1291">
        <v>14</v>
      </c>
      <c r="I1291" s="45">
        <v>11283552</v>
      </c>
      <c r="J1291" s="45">
        <v>805968</v>
      </c>
      <c r="K1291">
        <v>14</v>
      </c>
      <c r="M1291" t="s">
        <v>151</v>
      </c>
      <c r="N1291" t="s">
        <v>157</v>
      </c>
      <c r="O1291" t="s">
        <v>130</v>
      </c>
      <c r="P1291" t="s">
        <v>1169</v>
      </c>
      <c r="Q1291" t="s">
        <v>66</v>
      </c>
      <c r="R1291" t="s">
        <v>132</v>
      </c>
      <c r="S1291">
        <v>3</v>
      </c>
      <c r="T1291">
        <v>581103</v>
      </c>
      <c r="V1291" s="17">
        <v>6</v>
      </c>
      <c r="W1291" t="s">
        <v>1177</v>
      </c>
      <c r="Y1291" s="14">
        <v>44635</v>
      </c>
      <c r="Z1291" s="16">
        <v>14</v>
      </c>
      <c r="AA1291" s="14">
        <v>44649</v>
      </c>
      <c r="AB1291" s="14">
        <v>44635</v>
      </c>
      <c r="AC1291">
        <v>28</v>
      </c>
      <c r="AD1291" s="14">
        <v>44663</v>
      </c>
      <c r="AE1291" s="14">
        <v>44664</v>
      </c>
      <c r="AF1291">
        <v>26</v>
      </c>
      <c r="AG1291" s="14">
        <v>44690</v>
      </c>
      <c r="AH1291" s="14">
        <v>44693</v>
      </c>
      <c r="AI1291">
        <v>25</v>
      </c>
      <c r="AJ1291" s="14">
        <v>44718</v>
      </c>
      <c r="AK1291" s="16">
        <v>9</v>
      </c>
      <c r="AL1291" s="14">
        <v>44991</v>
      </c>
      <c r="AM1291" s="14">
        <v>45051</v>
      </c>
      <c r="AS1291" s="45">
        <v>8462664</v>
      </c>
      <c r="AX1291" s="45">
        <v>2820888</v>
      </c>
      <c r="AZ1291" s="15">
        <f t="shared" si="93"/>
        <v>11283552</v>
      </c>
      <c r="BA1291" s="15">
        <f t="shared" si="94"/>
        <v>11283552</v>
      </c>
      <c r="BB1291" t="str">
        <f t="shared" si="95"/>
        <v>OK</v>
      </c>
      <c r="BC1291">
        <f t="shared" si="96"/>
        <v>2</v>
      </c>
    </row>
    <row r="1292" spans="2:55" hidden="1">
      <c r="B1292" t="s">
        <v>30</v>
      </c>
      <c r="C1292" t="s">
        <v>1114</v>
      </c>
      <c r="D1292" t="s">
        <v>572</v>
      </c>
      <c r="E1292" t="s">
        <v>9</v>
      </c>
      <c r="F1292" t="s">
        <v>175</v>
      </c>
      <c r="G1292">
        <v>5811</v>
      </c>
      <c r="H1292">
        <v>5</v>
      </c>
      <c r="I1292" s="45">
        <v>4029840</v>
      </c>
      <c r="J1292" s="45">
        <v>805968</v>
      </c>
      <c r="K1292">
        <v>5</v>
      </c>
      <c r="M1292" t="s">
        <v>151</v>
      </c>
      <c r="N1292" t="s">
        <v>157</v>
      </c>
      <c r="O1292" t="s">
        <v>130</v>
      </c>
      <c r="P1292" t="s">
        <v>1169</v>
      </c>
      <c r="Q1292" t="s">
        <v>66</v>
      </c>
      <c r="R1292" t="s">
        <v>132</v>
      </c>
      <c r="S1292">
        <v>3</v>
      </c>
      <c r="T1292">
        <v>581103</v>
      </c>
      <c r="V1292" s="17">
        <v>6</v>
      </c>
      <c r="W1292" t="s">
        <v>1177</v>
      </c>
      <c r="Y1292" s="14">
        <v>44635</v>
      </c>
      <c r="Z1292" s="16">
        <v>14</v>
      </c>
      <c r="AA1292" s="14">
        <v>44649</v>
      </c>
      <c r="AB1292" s="14">
        <v>44635</v>
      </c>
      <c r="AC1292">
        <v>28</v>
      </c>
      <c r="AD1292" s="14">
        <v>44663</v>
      </c>
      <c r="AE1292" s="14">
        <v>44664</v>
      </c>
      <c r="AF1292">
        <v>26</v>
      </c>
      <c r="AG1292" s="14">
        <v>44690</v>
      </c>
      <c r="AH1292" s="14">
        <v>44693</v>
      </c>
      <c r="AI1292">
        <v>25</v>
      </c>
      <c r="AJ1292" s="14">
        <v>44718</v>
      </c>
      <c r="AK1292" s="16">
        <v>9</v>
      </c>
      <c r="AL1292" s="14">
        <v>44991</v>
      </c>
      <c r="AM1292" s="14">
        <v>45051</v>
      </c>
      <c r="AS1292" s="45">
        <v>3022380</v>
      </c>
      <c r="AX1292" s="45">
        <v>1007460</v>
      </c>
      <c r="AZ1292" s="15">
        <f t="shared" si="93"/>
        <v>4029840</v>
      </c>
      <c r="BA1292" s="15">
        <f t="shared" si="94"/>
        <v>4029840</v>
      </c>
      <c r="BB1292" t="str">
        <f t="shared" si="95"/>
        <v>OK</v>
      </c>
      <c r="BC1292">
        <f t="shared" si="96"/>
        <v>2</v>
      </c>
    </row>
    <row r="1293" spans="2:55" hidden="1">
      <c r="B1293" t="s">
        <v>30</v>
      </c>
      <c r="C1293" t="s">
        <v>1016</v>
      </c>
      <c r="D1293" t="s">
        <v>572</v>
      </c>
      <c r="E1293" t="s">
        <v>9</v>
      </c>
      <c r="F1293" t="s">
        <v>175</v>
      </c>
      <c r="G1293">
        <v>5811</v>
      </c>
      <c r="H1293">
        <v>22</v>
      </c>
      <c r="I1293" s="45">
        <v>17731296</v>
      </c>
      <c r="J1293" s="45">
        <v>805968</v>
      </c>
      <c r="K1293">
        <v>22</v>
      </c>
      <c r="M1293" t="s">
        <v>151</v>
      </c>
      <c r="N1293" t="s">
        <v>157</v>
      </c>
      <c r="O1293" t="s">
        <v>130</v>
      </c>
      <c r="P1293" t="s">
        <v>1169</v>
      </c>
      <c r="Q1293" t="s">
        <v>66</v>
      </c>
      <c r="R1293" t="s">
        <v>132</v>
      </c>
      <c r="S1293">
        <v>3</v>
      </c>
      <c r="T1293">
        <v>581103</v>
      </c>
      <c r="V1293" s="17">
        <v>6</v>
      </c>
      <c r="W1293" t="s">
        <v>1177</v>
      </c>
      <c r="Y1293" s="14">
        <v>44635</v>
      </c>
      <c r="Z1293" s="16">
        <v>14</v>
      </c>
      <c r="AA1293" s="14">
        <v>44649</v>
      </c>
      <c r="AB1293" s="14">
        <v>44635</v>
      </c>
      <c r="AC1293">
        <v>28</v>
      </c>
      <c r="AD1293" s="14">
        <v>44663</v>
      </c>
      <c r="AE1293" s="14">
        <v>44664</v>
      </c>
      <c r="AF1293">
        <v>26</v>
      </c>
      <c r="AG1293" s="14">
        <v>44690</v>
      </c>
      <c r="AH1293" s="14">
        <v>44693</v>
      </c>
      <c r="AI1293">
        <v>25</v>
      </c>
      <c r="AJ1293" s="14">
        <v>44718</v>
      </c>
      <c r="AK1293" s="16">
        <v>9</v>
      </c>
      <c r="AL1293" s="14">
        <v>44991</v>
      </c>
      <c r="AM1293" s="14">
        <v>45051</v>
      </c>
      <c r="AS1293" s="45">
        <v>13298472</v>
      </c>
      <c r="AX1293" s="45">
        <v>4432824</v>
      </c>
      <c r="AZ1293" s="15">
        <f t="shared" si="93"/>
        <v>17731296</v>
      </c>
      <c r="BA1293" s="15">
        <f t="shared" si="94"/>
        <v>17731296</v>
      </c>
      <c r="BB1293" t="str">
        <f t="shared" si="95"/>
        <v>OK</v>
      </c>
      <c r="BC1293">
        <f t="shared" si="96"/>
        <v>2</v>
      </c>
    </row>
    <row r="1294" spans="2:55" hidden="1">
      <c r="B1294" t="s">
        <v>30</v>
      </c>
      <c r="C1294" t="s">
        <v>1115</v>
      </c>
      <c r="D1294" t="s">
        <v>572</v>
      </c>
      <c r="E1294" t="s">
        <v>9</v>
      </c>
      <c r="F1294" t="s">
        <v>175</v>
      </c>
      <c r="G1294">
        <v>5811</v>
      </c>
      <c r="H1294">
        <v>6</v>
      </c>
      <c r="I1294" s="45">
        <v>4835808</v>
      </c>
      <c r="J1294" s="45">
        <v>805968</v>
      </c>
      <c r="K1294">
        <v>6</v>
      </c>
      <c r="M1294" t="s">
        <v>151</v>
      </c>
      <c r="N1294" t="s">
        <v>157</v>
      </c>
      <c r="O1294" t="s">
        <v>130</v>
      </c>
      <c r="P1294" t="s">
        <v>1169</v>
      </c>
      <c r="Q1294" t="s">
        <v>66</v>
      </c>
      <c r="R1294" t="s">
        <v>132</v>
      </c>
      <c r="S1294">
        <v>3</v>
      </c>
      <c r="T1294">
        <v>581103</v>
      </c>
      <c r="V1294" s="17">
        <v>6</v>
      </c>
      <c r="W1294" t="s">
        <v>1177</v>
      </c>
      <c r="Y1294" s="14">
        <v>44635</v>
      </c>
      <c r="Z1294" s="16">
        <v>14</v>
      </c>
      <c r="AA1294" s="14">
        <v>44649</v>
      </c>
      <c r="AB1294" s="14">
        <v>44635</v>
      </c>
      <c r="AC1294">
        <v>28</v>
      </c>
      <c r="AD1294" s="14">
        <v>44663</v>
      </c>
      <c r="AE1294" s="14">
        <v>44664</v>
      </c>
      <c r="AF1294">
        <v>26</v>
      </c>
      <c r="AG1294" s="14">
        <v>44690</v>
      </c>
      <c r="AH1294" s="14">
        <v>44693</v>
      </c>
      <c r="AI1294">
        <v>25</v>
      </c>
      <c r="AJ1294" s="14">
        <v>44718</v>
      </c>
      <c r="AK1294" s="16">
        <v>9</v>
      </c>
      <c r="AL1294" s="14">
        <v>44991</v>
      </c>
      <c r="AM1294" s="14">
        <v>45051</v>
      </c>
      <c r="AS1294" s="45">
        <v>3626856</v>
      </c>
      <c r="AX1294" s="45">
        <v>1208952</v>
      </c>
      <c r="AZ1294" s="15">
        <f t="shared" si="93"/>
        <v>4835808</v>
      </c>
      <c r="BA1294" s="15">
        <f t="shared" si="94"/>
        <v>4835808</v>
      </c>
      <c r="BB1294" t="str">
        <f t="shared" si="95"/>
        <v>OK</v>
      </c>
      <c r="BC1294">
        <f t="shared" si="96"/>
        <v>2</v>
      </c>
    </row>
    <row r="1295" spans="2:55" hidden="1">
      <c r="B1295" t="s">
        <v>30</v>
      </c>
      <c r="C1295" t="s">
        <v>1090</v>
      </c>
      <c r="D1295" t="s">
        <v>572</v>
      </c>
      <c r="E1295" t="s">
        <v>9</v>
      </c>
      <c r="F1295" t="s">
        <v>175</v>
      </c>
      <c r="G1295">
        <v>5811</v>
      </c>
      <c r="H1295">
        <v>14</v>
      </c>
      <c r="I1295" s="45">
        <v>11283552</v>
      </c>
      <c r="J1295" s="45">
        <v>805968</v>
      </c>
      <c r="K1295">
        <v>14</v>
      </c>
      <c r="M1295" t="s">
        <v>151</v>
      </c>
      <c r="N1295" t="s">
        <v>157</v>
      </c>
      <c r="O1295" t="s">
        <v>130</v>
      </c>
      <c r="P1295" t="s">
        <v>1169</v>
      </c>
      <c r="Q1295" t="s">
        <v>66</v>
      </c>
      <c r="R1295" t="s">
        <v>132</v>
      </c>
      <c r="S1295">
        <v>3</v>
      </c>
      <c r="T1295">
        <v>581103</v>
      </c>
      <c r="V1295" s="17">
        <v>6</v>
      </c>
      <c r="W1295" t="s">
        <v>1177</v>
      </c>
      <c r="Y1295" s="14">
        <v>44635</v>
      </c>
      <c r="Z1295" s="16">
        <v>14</v>
      </c>
      <c r="AA1295" s="14">
        <v>44649</v>
      </c>
      <c r="AB1295" s="14">
        <v>44635</v>
      </c>
      <c r="AC1295">
        <v>28</v>
      </c>
      <c r="AD1295" s="14">
        <v>44663</v>
      </c>
      <c r="AE1295" s="14">
        <v>44664</v>
      </c>
      <c r="AF1295">
        <v>26</v>
      </c>
      <c r="AG1295" s="14">
        <v>44690</v>
      </c>
      <c r="AH1295" s="14">
        <v>44693</v>
      </c>
      <c r="AI1295">
        <v>25</v>
      </c>
      <c r="AJ1295" s="14">
        <v>44718</v>
      </c>
      <c r="AK1295" s="16">
        <v>9</v>
      </c>
      <c r="AL1295" s="14">
        <v>44991</v>
      </c>
      <c r="AM1295" s="14">
        <v>45051</v>
      </c>
      <c r="AS1295" s="45">
        <v>8462664</v>
      </c>
      <c r="AX1295" s="45">
        <v>2820888</v>
      </c>
      <c r="AZ1295" s="15">
        <f t="shared" si="93"/>
        <v>11283552</v>
      </c>
      <c r="BA1295" s="15">
        <f t="shared" si="94"/>
        <v>11283552</v>
      </c>
      <c r="BB1295" t="str">
        <f t="shared" si="95"/>
        <v>OK</v>
      </c>
      <c r="BC1295">
        <f t="shared" si="96"/>
        <v>2</v>
      </c>
    </row>
    <row r="1296" spans="2:55" hidden="1">
      <c r="B1296" t="s">
        <v>30</v>
      </c>
      <c r="C1296" t="s">
        <v>1066</v>
      </c>
      <c r="D1296" t="s">
        <v>572</v>
      </c>
      <c r="E1296" t="s">
        <v>9</v>
      </c>
      <c r="F1296" t="s">
        <v>175</v>
      </c>
      <c r="G1296">
        <v>5811</v>
      </c>
      <c r="H1296">
        <v>10</v>
      </c>
      <c r="I1296" s="45">
        <v>8059680</v>
      </c>
      <c r="J1296" s="45">
        <v>805968</v>
      </c>
      <c r="K1296">
        <v>10</v>
      </c>
      <c r="M1296" t="s">
        <v>151</v>
      </c>
      <c r="N1296" t="s">
        <v>157</v>
      </c>
      <c r="O1296" t="s">
        <v>130</v>
      </c>
      <c r="P1296" t="s">
        <v>1169</v>
      </c>
      <c r="Q1296" t="s">
        <v>66</v>
      </c>
      <c r="R1296" t="s">
        <v>132</v>
      </c>
      <c r="S1296">
        <v>3</v>
      </c>
      <c r="T1296">
        <v>581103</v>
      </c>
      <c r="V1296" s="17">
        <v>6</v>
      </c>
      <c r="W1296" t="s">
        <v>1177</v>
      </c>
      <c r="Y1296" s="14">
        <v>44635</v>
      </c>
      <c r="Z1296" s="16">
        <v>14</v>
      </c>
      <c r="AA1296" s="14">
        <v>44649</v>
      </c>
      <c r="AB1296" s="14">
        <v>44635</v>
      </c>
      <c r="AC1296">
        <v>28</v>
      </c>
      <c r="AD1296" s="14">
        <v>44663</v>
      </c>
      <c r="AE1296" s="14">
        <v>44664</v>
      </c>
      <c r="AF1296">
        <v>26</v>
      </c>
      <c r="AG1296" s="14">
        <v>44690</v>
      </c>
      <c r="AH1296" s="14">
        <v>44693</v>
      </c>
      <c r="AI1296">
        <v>25</v>
      </c>
      <c r="AJ1296" s="14">
        <v>44718</v>
      </c>
      <c r="AK1296" s="16">
        <v>9</v>
      </c>
      <c r="AL1296" s="14">
        <v>44991</v>
      </c>
      <c r="AM1296" s="14">
        <v>45051</v>
      </c>
      <c r="AS1296" s="45">
        <v>6044760</v>
      </c>
      <c r="AX1296" s="45">
        <v>2014920</v>
      </c>
      <c r="AZ1296" s="15">
        <f t="shared" si="93"/>
        <v>8059680</v>
      </c>
      <c r="BA1296" s="15">
        <f t="shared" si="94"/>
        <v>8059680</v>
      </c>
      <c r="BB1296" t="str">
        <f t="shared" si="95"/>
        <v>OK</v>
      </c>
      <c r="BC1296">
        <f t="shared" si="96"/>
        <v>2</v>
      </c>
    </row>
    <row r="1297" spans="2:55" hidden="1">
      <c r="B1297" t="s">
        <v>30</v>
      </c>
      <c r="C1297" t="s">
        <v>1070</v>
      </c>
      <c r="D1297" t="s">
        <v>572</v>
      </c>
      <c r="E1297" t="s">
        <v>9</v>
      </c>
      <c r="F1297" t="s">
        <v>175</v>
      </c>
      <c r="G1297">
        <v>5811</v>
      </c>
      <c r="H1297">
        <v>9</v>
      </c>
      <c r="I1297" s="45">
        <v>7253712</v>
      </c>
      <c r="J1297" s="45">
        <v>805968</v>
      </c>
      <c r="K1297">
        <v>9</v>
      </c>
      <c r="M1297" t="s">
        <v>151</v>
      </c>
      <c r="N1297" t="s">
        <v>157</v>
      </c>
      <c r="O1297" t="s">
        <v>130</v>
      </c>
      <c r="P1297" t="s">
        <v>1169</v>
      </c>
      <c r="Q1297" t="s">
        <v>66</v>
      </c>
      <c r="R1297" t="s">
        <v>132</v>
      </c>
      <c r="S1297">
        <v>3</v>
      </c>
      <c r="T1297">
        <v>581103</v>
      </c>
      <c r="V1297" s="17">
        <v>6</v>
      </c>
      <c r="W1297" t="s">
        <v>1177</v>
      </c>
      <c r="Y1297" s="14">
        <v>44635</v>
      </c>
      <c r="Z1297" s="16">
        <v>14</v>
      </c>
      <c r="AA1297" s="14">
        <v>44649</v>
      </c>
      <c r="AB1297" s="14">
        <v>44635</v>
      </c>
      <c r="AC1297">
        <v>28</v>
      </c>
      <c r="AD1297" s="14">
        <v>44663</v>
      </c>
      <c r="AE1297" s="14">
        <v>44664</v>
      </c>
      <c r="AF1297">
        <v>26</v>
      </c>
      <c r="AG1297" s="14">
        <v>44690</v>
      </c>
      <c r="AH1297" s="14">
        <v>44693</v>
      </c>
      <c r="AI1297">
        <v>25</v>
      </c>
      <c r="AJ1297" s="14">
        <v>44718</v>
      </c>
      <c r="AK1297" s="16">
        <v>9</v>
      </c>
      <c r="AL1297" s="14">
        <v>44991</v>
      </c>
      <c r="AM1297" s="14">
        <v>45051</v>
      </c>
      <c r="AS1297" s="45">
        <v>5440284</v>
      </c>
      <c r="AX1297" s="45">
        <v>1813428</v>
      </c>
      <c r="AZ1297" s="15">
        <f t="shared" si="93"/>
        <v>7253712</v>
      </c>
      <c r="BA1297" s="15">
        <f t="shared" si="94"/>
        <v>7253712</v>
      </c>
      <c r="BB1297" t="str">
        <f t="shared" si="95"/>
        <v>OK</v>
      </c>
      <c r="BC1297">
        <f t="shared" si="96"/>
        <v>2</v>
      </c>
    </row>
    <row r="1298" spans="2:55" hidden="1">
      <c r="B1298" t="s">
        <v>30</v>
      </c>
      <c r="C1298" t="s">
        <v>170</v>
      </c>
      <c r="D1298" t="s">
        <v>1178</v>
      </c>
      <c r="E1298" t="s">
        <v>9</v>
      </c>
      <c r="F1298" t="s">
        <v>175</v>
      </c>
      <c r="G1298">
        <v>5811</v>
      </c>
      <c r="H1298">
        <v>70</v>
      </c>
      <c r="I1298" s="45">
        <v>52500000</v>
      </c>
      <c r="J1298" s="45">
        <v>750000</v>
      </c>
      <c r="K1298">
        <v>70</v>
      </c>
      <c r="M1298" t="s">
        <v>151</v>
      </c>
      <c r="N1298" t="s">
        <v>157</v>
      </c>
      <c r="O1298" t="s">
        <v>130</v>
      </c>
      <c r="P1298" t="s">
        <v>1179</v>
      </c>
      <c r="Q1298" t="s">
        <v>65</v>
      </c>
      <c r="R1298" t="s">
        <v>1019</v>
      </c>
      <c r="S1298">
        <v>4</v>
      </c>
      <c r="T1298">
        <v>581104</v>
      </c>
      <c r="V1298" s="17">
        <v>1</v>
      </c>
      <c r="W1298" t="s">
        <v>1180</v>
      </c>
      <c r="AA1298" t="s">
        <v>134</v>
      </c>
      <c r="AD1298" t="s">
        <v>134</v>
      </c>
      <c r="AG1298" t="s">
        <v>134</v>
      </c>
      <c r="AJ1298" s="14">
        <v>44740</v>
      </c>
      <c r="AK1298" s="16">
        <v>8</v>
      </c>
      <c r="AL1298" s="14">
        <v>44985</v>
      </c>
      <c r="AM1298" s="14">
        <v>45045</v>
      </c>
      <c r="AT1298" s="45">
        <v>5250000</v>
      </c>
      <c r="AV1298" s="45">
        <v>47250000</v>
      </c>
      <c r="AZ1298" s="15">
        <f t="shared" si="93"/>
        <v>52500000</v>
      </c>
      <c r="BA1298" s="15">
        <f t="shared" si="94"/>
        <v>52500000</v>
      </c>
      <c r="BB1298" t="str">
        <f t="shared" si="95"/>
        <v>OK</v>
      </c>
      <c r="BC1298">
        <f t="shared" si="96"/>
        <v>2</v>
      </c>
    </row>
    <row r="1299" spans="2:55" hidden="1">
      <c r="B1299" t="s">
        <v>30</v>
      </c>
      <c r="C1299" t="s">
        <v>1119</v>
      </c>
      <c r="D1299" t="s">
        <v>1052</v>
      </c>
      <c r="E1299" t="s">
        <v>10</v>
      </c>
      <c r="F1299" s="17" t="s">
        <v>186</v>
      </c>
      <c r="G1299">
        <v>5911</v>
      </c>
      <c r="H1299">
        <v>20</v>
      </c>
      <c r="I1299" s="15">
        <v>16000000</v>
      </c>
      <c r="J1299" s="15">
        <v>800000</v>
      </c>
      <c r="L1299">
        <v>20</v>
      </c>
      <c r="M1299" t="s">
        <v>151</v>
      </c>
      <c r="N1299" t="s">
        <v>157</v>
      </c>
      <c r="O1299" t="s">
        <v>130</v>
      </c>
      <c r="P1299" t="s">
        <v>1181</v>
      </c>
      <c r="Q1299" t="s">
        <v>66</v>
      </c>
      <c r="R1299" t="s">
        <v>132</v>
      </c>
      <c r="S1299">
        <v>1</v>
      </c>
      <c r="T1299">
        <v>591101</v>
      </c>
      <c r="V1299" s="17">
        <v>1</v>
      </c>
      <c r="W1299" t="s">
        <v>1182</v>
      </c>
      <c r="Y1299" s="14">
        <v>44635</v>
      </c>
      <c r="Z1299" s="16">
        <v>17</v>
      </c>
      <c r="AA1299" s="14">
        <v>44652</v>
      </c>
      <c r="AB1299" s="14">
        <v>44586</v>
      </c>
      <c r="AC1299">
        <v>28</v>
      </c>
      <c r="AD1299" s="14">
        <v>44614</v>
      </c>
      <c r="AE1299" s="14">
        <v>44615</v>
      </c>
      <c r="AF1299">
        <v>27</v>
      </c>
      <c r="AG1299" s="14">
        <v>44642</v>
      </c>
      <c r="AH1299" s="14">
        <v>44645</v>
      </c>
      <c r="AI1299">
        <v>24</v>
      </c>
      <c r="AJ1299" s="14">
        <v>44669</v>
      </c>
      <c r="AK1299" s="16">
        <v>9</v>
      </c>
      <c r="AL1299" s="14">
        <v>44944</v>
      </c>
      <c r="AM1299" s="14">
        <v>45004</v>
      </c>
      <c r="AN1299" s="15"/>
      <c r="AO1299" s="15"/>
      <c r="AP1299" s="15"/>
      <c r="AQ1299" s="15">
        <v>12000000</v>
      </c>
      <c r="AR1299" s="15"/>
      <c r="AS1299" s="15"/>
      <c r="AT1299" s="15"/>
      <c r="AU1299" s="15"/>
      <c r="AV1299" s="15"/>
      <c r="AW1299" s="15">
        <v>4000000</v>
      </c>
      <c r="AX1299" s="15"/>
      <c r="AY1299" s="15"/>
      <c r="AZ1299" s="15">
        <f t="shared" si="93"/>
        <v>16000000</v>
      </c>
      <c r="BA1299" s="15">
        <f t="shared" si="94"/>
        <v>16000000</v>
      </c>
      <c r="BB1299" t="str">
        <f t="shared" si="95"/>
        <v>OK</v>
      </c>
      <c r="BC1299">
        <f t="shared" si="96"/>
        <v>2</v>
      </c>
    </row>
    <row r="1300" spans="2:55" hidden="1">
      <c r="B1300" t="s">
        <v>30</v>
      </c>
      <c r="C1300" t="s">
        <v>1052</v>
      </c>
      <c r="D1300" t="s">
        <v>1052</v>
      </c>
      <c r="E1300" t="s">
        <v>10</v>
      </c>
      <c r="F1300" t="s">
        <v>186</v>
      </c>
      <c r="G1300">
        <v>5911</v>
      </c>
      <c r="H1300">
        <v>45</v>
      </c>
      <c r="I1300" s="15">
        <v>36000000</v>
      </c>
      <c r="J1300" s="15">
        <v>800000</v>
      </c>
      <c r="L1300">
        <v>45</v>
      </c>
      <c r="M1300" t="s">
        <v>151</v>
      </c>
      <c r="N1300" t="s">
        <v>157</v>
      </c>
      <c r="O1300" t="s">
        <v>130</v>
      </c>
      <c r="P1300" t="s">
        <v>1181</v>
      </c>
      <c r="Q1300" t="s">
        <v>66</v>
      </c>
      <c r="R1300" t="s">
        <v>132</v>
      </c>
      <c r="S1300">
        <v>1</v>
      </c>
      <c r="T1300">
        <v>591101</v>
      </c>
      <c r="V1300" s="17">
        <v>1</v>
      </c>
      <c r="W1300" t="s">
        <v>1182</v>
      </c>
      <c r="Y1300" s="14">
        <v>44635</v>
      </c>
      <c r="Z1300" s="16">
        <v>17</v>
      </c>
      <c r="AA1300" s="14">
        <v>44652</v>
      </c>
      <c r="AB1300" s="14">
        <v>44586</v>
      </c>
      <c r="AC1300">
        <v>28</v>
      </c>
      <c r="AD1300" s="14">
        <v>44614</v>
      </c>
      <c r="AE1300" s="14">
        <v>44615</v>
      </c>
      <c r="AF1300">
        <v>27</v>
      </c>
      <c r="AG1300" s="14">
        <v>44642</v>
      </c>
      <c r="AH1300" s="14">
        <v>44645</v>
      </c>
      <c r="AI1300">
        <v>24</v>
      </c>
      <c r="AJ1300" s="14">
        <v>44669</v>
      </c>
      <c r="AK1300" s="16">
        <v>9</v>
      </c>
      <c r="AL1300" s="14">
        <v>44944</v>
      </c>
      <c r="AM1300" s="14">
        <v>45004</v>
      </c>
      <c r="AN1300" s="15"/>
      <c r="AO1300" s="15"/>
      <c r="AP1300" s="15"/>
      <c r="AQ1300" s="15">
        <v>27000000</v>
      </c>
      <c r="AR1300" s="15"/>
      <c r="AS1300" s="15"/>
      <c r="AT1300" s="15"/>
      <c r="AU1300" s="15"/>
      <c r="AV1300" s="15"/>
      <c r="AW1300" s="15">
        <v>9000000</v>
      </c>
      <c r="AX1300" s="15"/>
      <c r="AY1300" s="15"/>
      <c r="AZ1300" s="15">
        <f t="shared" si="93"/>
        <v>36000000</v>
      </c>
      <c r="BA1300" s="15">
        <f t="shared" si="94"/>
        <v>36000000</v>
      </c>
      <c r="BB1300" t="str">
        <f t="shared" si="95"/>
        <v>OK</v>
      </c>
      <c r="BC1300">
        <f t="shared" si="96"/>
        <v>2</v>
      </c>
    </row>
    <row r="1301" spans="2:55" hidden="1">
      <c r="B1301" t="s">
        <v>30</v>
      </c>
      <c r="C1301" t="s">
        <v>1051</v>
      </c>
      <c r="D1301" t="s">
        <v>1052</v>
      </c>
      <c r="E1301" t="s">
        <v>10</v>
      </c>
      <c r="F1301" t="s">
        <v>186</v>
      </c>
      <c r="G1301">
        <v>5911</v>
      </c>
      <c r="H1301">
        <v>25</v>
      </c>
      <c r="I1301" s="15">
        <v>20000000</v>
      </c>
      <c r="J1301" s="15">
        <v>800000</v>
      </c>
      <c r="L1301">
        <v>25</v>
      </c>
      <c r="M1301" t="s">
        <v>151</v>
      </c>
      <c r="N1301" t="s">
        <v>157</v>
      </c>
      <c r="O1301" t="s">
        <v>130</v>
      </c>
      <c r="P1301" t="s">
        <v>1181</v>
      </c>
      <c r="Q1301" t="s">
        <v>66</v>
      </c>
      <c r="R1301" t="s">
        <v>132</v>
      </c>
      <c r="S1301">
        <v>1</v>
      </c>
      <c r="T1301">
        <v>591101</v>
      </c>
      <c r="V1301" s="17">
        <v>1</v>
      </c>
      <c r="W1301" t="s">
        <v>1182</v>
      </c>
      <c r="Y1301" s="14">
        <v>44635</v>
      </c>
      <c r="Z1301" s="16">
        <v>17</v>
      </c>
      <c r="AA1301" s="14">
        <v>44652</v>
      </c>
      <c r="AB1301" s="14">
        <v>44586</v>
      </c>
      <c r="AC1301">
        <v>28</v>
      </c>
      <c r="AD1301" s="14">
        <v>44614</v>
      </c>
      <c r="AE1301" s="14">
        <v>44615</v>
      </c>
      <c r="AF1301">
        <v>27</v>
      </c>
      <c r="AG1301" s="14">
        <v>44642</v>
      </c>
      <c r="AH1301" s="14">
        <v>44645</v>
      </c>
      <c r="AI1301">
        <v>24</v>
      </c>
      <c r="AJ1301" s="14">
        <v>44669</v>
      </c>
      <c r="AK1301" s="16">
        <v>9</v>
      </c>
      <c r="AL1301" s="14">
        <v>44944</v>
      </c>
      <c r="AM1301" s="14">
        <v>45004</v>
      </c>
      <c r="AN1301" s="15"/>
      <c r="AO1301" s="15"/>
      <c r="AP1301" s="15"/>
      <c r="AQ1301" s="15">
        <v>15000000</v>
      </c>
      <c r="AR1301" s="15"/>
      <c r="AS1301" s="15"/>
      <c r="AT1301" s="15"/>
      <c r="AU1301" s="15"/>
      <c r="AV1301" s="15"/>
      <c r="AW1301" s="15">
        <v>5000000</v>
      </c>
      <c r="AX1301" s="15"/>
      <c r="AY1301" s="15"/>
      <c r="AZ1301" s="15">
        <f t="shared" si="93"/>
        <v>20000000</v>
      </c>
      <c r="BA1301" s="15">
        <f t="shared" si="94"/>
        <v>20000000</v>
      </c>
      <c r="BB1301" t="str">
        <f t="shared" si="95"/>
        <v>OK</v>
      </c>
      <c r="BC1301">
        <f t="shared" si="96"/>
        <v>2</v>
      </c>
    </row>
    <row r="1302" spans="2:55" hidden="1">
      <c r="B1302" t="s">
        <v>30</v>
      </c>
      <c r="C1302" t="s">
        <v>1042</v>
      </c>
      <c r="D1302" t="s">
        <v>1050</v>
      </c>
      <c r="E1302" t="s">
        <v>10</v>
      </c>
      <c r="F1302" t="s">
        <v>186</v>
      </c>
      <c r="G1302">
        <v>5911</v>
      </c>
      <c r="H1302">
        <v>40</v>
      </c>
      <c r="I1302" s="15">
        <v>31443000</v>
      </c>
      <c r="J1302" s="15">
        <v>786075</v>
      </c>
      <c r="L1302">
        <v>40</v>
      </c>
      <c r="M1302" t="s">
        <v>151</v>
      </c>
      <c r="N1302" t="s">
        <v>157</v>
      </c>
      <c r="O1302" t="s">
        <v>130</v>
      </c>
      <c r="P1302" t="s">
        <v>1181</v>
      </c>
      <c r="Q1302" t="s">
        <v>66</v>
      </c>
      <c r="R1302" t="s">
        <v>132</v>
      </c>
      <c r="S1302">
        <v>1</v>
      </c>
      <c r="T1302">
        <v>591101</v>
      </c>
      <c r="V1302" s="17">
        <v>2</v>
      </c>
      <c r="W1302" t="s">
        <v>1183</v>
      </c>
      <c r="Y1302" s="14">
        <v>44635</v>
      </c>
      <c r="Z1302" s="16">
        <v>17</v>
      </c>
      <c r="AA1302" s="14">
        <v>44652</v>
      </c>
      <c r="AB1302" s="14">
        <v>44586</v>
      </c>
      <c r="AC1302">
        <v>28</v>
      </c>
      <c r="AD1302" s="14">
        <v>44614</v>
      </c>
      <c r="AE1302" s="14">
        <v>44615</v>
      </c>
      <c r="AF1302">
        <v>27</v>
      </c>
      <c r="AG1302" s="14">
        <v>44642</v>
      </c>
      <c r="AH1302" s="14">
        <v>44645</v>
      </c>
      <c r="AI1302">
        <v>24</v>
      </c>
      <c r="AJ1302" s="14">
        <v>44669</v>
      </c>
      <c r="AK1302" s="16">
        <v>9</v>
      </c>
      <c r="AL1302" s="14">
        <v>44944</v>
      </c>
      <c r="AM1302" s="14">
        <v>45004</v>
      </c>
      <c r="AN1302" s="15"/>
      <c r="AO1302" s="15"/>
      <c r="AP1302" s="15"/>
      <c r="AQ1302" s="15">
        <v>23582250</v>
      </c>
      <c r="AR1302" s="15"/>
      <c r="AS1302" s="15"/>
      <c r="AT1302" s="15"/>
      <c r="AU1302" s="15"/>
      <c r="AV1302" s="15"/>
      <c r="AW1302" s="15">
        <v>7860750</v>
      </c>
      <c r="AX1302" s="15"/>
      <c r="AY1302" s="15"/>
      <c r="AZ1302" s="15">
        <f t="shared" si="93"/>
        <v>31443000</v>
      </c>
      <c r="BA1302" s="15">
        <f t="shared" si="94"/>
        <v>31443000</v>
      </c>
      <c r="BB1302" t="str">
        <f t="shared" si="95"/>
        <v>OK</v>
      </c>
      <c r="BC1302">
        <f t="shared" si="96"/>
        <v>2</v>
      </c>
    </row>
    <row r="1303" spans="2:55" hidden="1">
      <c r="B1303" t="s">
        <v>30</v>
      </c>
      <c r="C1303" t="s">
        <v>1050</v>
      </c>
      <c r="D1303" t="s">
        <v>1050</v>
      </c>
      <c r="E1303" t="s">
        <v>10</v>
      </c>
      <c r="F1303" t="s">
        <v>186</v>
      </c>
      <c r="G1303">
        <v>5911</v>
      </c>
      <c r="H1303">
        <v>40</v>
      </c>
      <c r="I1303" s="45">
        <v>31443000</v>
      </c>
      <c r="J1303" s="45">
        <v>786075</v>
      </c>
      <c r="L1303">
        <v>40</v>
      </c>
      <c r="M1303" t="s">
        <v>151</v>
      </c>
      <c r="N1303" t="s">
        <v>157</v>
      </c>
      <c r="O1303" t="s">
        <v>130</v>
      </c>
      <c r="P1303" t="s">
        <v>1181</v>
      </c>
      <c r="Q1303" t="s">
        <v>66</v>
      </c>
      <c r="R1303" t="s">
        <v>132</v>
      </c>
      <c r="S1303">
        <v>1</v>
      </c>
      <c r="T1303">
        <v>591101</v>
      </c>
      <c r="V1303" s="17">
        <v>2</v>
      </c>
      <c r="W1303" t="s">
        <v>1183</v>
      </c>
      <c r="Y1303" s="14">
        <v>44635</v>
      </c>
      <c r="Z1303" s="16">
        <v>17</v>
      </c>
      <c r="AA1303" s="14">
        <v>44652</v>
      </c>
      <c r="AB1303" s="14">
        <v>44586</v>
      </c>
      <c r="AC1303">
        <v>28</v>
      </c>
      <c r="AD1303" s="14">
        <v>44614</v>
      </c>
      <c r="AE1303" s="14">
        <v>44615</v>
      </c>
      <c r="AF1303">
        <v>27</v>
      </c>
      <c r="AG1303" s="14">
        <v>44642</v>
      </c>
      <c r="AH1303" s="14">
        <v>44645</v>
      </c>
      <c r="AI1303">
        <v>24</v>
      </c>
      <c r="AJ1303" s="14">
        <v>44669</v>
      </c>
      <c r="AK1303" s="16">
        <v>9</v>
      </c>
      <c r="AL1303" s="14">
        <v>44944</v>
      </c>
      <c r="AM1303" s="14">
        <v>45004</v>
      </c>
      <c r="AQ1303" s="45">
        <v>23582250</v>
      </c>
      <c r="AW1303" s="45">
        <v>7860750</v>
      </c>
      <c r="AZ1303" s="15">
        <f t="shared" si="93"/>
        <v>31443000</v>
      </c>
      <c r="BA1303" s="15">
        <f t="shared" si="94"/>
        <v>31443000</v>
      </c>
      <c r="BB1303" t="str">
        <f t="shared" si="95"/>
        <v>OK</v>
      </c>
      <c r="BC1303">
        <f t="shared" si="96"/>
        <v>2</v>
      </c>
    </row>
    <row r="1304" spans="2:55" hidden="1">
      <c r="B1304" t="s">
        <v>30</v>
      </c>
      <c r="C1304" t="s">
        <v>1046</v>
      </c>
      <c r="D1304" t="s">
        <v>1050</v>
      </c>
      <c r="E1304" t="s">
        <v>10</v>
      </c>
      <c r="F1304" t="s">
        <v>186</v>
      </c>
      <c r="G1304">
        <v>5911</v>
      </c>
      <c r="H1304">
        <v>50</v>
      </c>
      <c r="I1304" s="45">
        <v>39303750</v>
      </c>
      <c r="J1304" s="45">
        <v>786075</v>
      </c>
      <c r="L1304">
        <v>50</v>
      </c>
      <c r="M1304" t="s">
        <v>151</v>
      </c>
      <c r="N1304" t="s">
        <v>157</v>
      </c>
      <c r="O1304" t="s">
        <v>130</v>
      </c>
      <c r="P1304" t="s">
        <v>1181</v>
      </c>
      <c r="Q1304" t="s">
        <v>66</v>
      </c>
      <c r="R1304" t="s">
        <v>132</v>
      </c>
      <c r="S1304">
        <v>1</v>
      </c>
      <c r="T1304">
        <v>591101</v>
      </c>
      <c r="V1304" s="17">
        <v>3</v>
      </c>
      <c r="W1304" t="s">
        <v>1184</v>
      </c>
      <c r="Y1304" s="14">
        <v>44635</v>
      </c>
      <c r="Z1304" s="16">
        <v>17</v>
      </c>
      <c r="AA1304" s="14">
        <v>44652</v>
      </c>
      <c r="AB1304" s="14">
        <v>44586</v>
      </c>
      <c r="AC1304">
        <v>28</v>
      </c>
      <c r="AD1304" s="14">
        <v>44614</v>
      </c>
      <c r="AE1304" s="14">
        <v>44615</v>
      </c>
      <c r="AF1304">
        <v>27</v>
      </c>
      <c r="AG1304" s="14">
        <v>44642</v>
      </c>
      <c r="AH1304" s="14">
        <v>44645</v>
      </c>
      <c r="AI1304">
        <v>24</v>
      </c>
      <c r="AJ1304" s="14">
        <v>44669</v>
      </c>
      <c r="AK1304" s="16">
        <v>9</v>
      </c>
      <c r="AL1304" s="14">
        <v>44944</v>
      </c>
      <c r="AM1304" s="14">
        <v>45004</v>
      </c>
      <c r="AQ1304" s="45">
        <v>29477813</v>
      </c>
      <c r="AW1304" s="45">
        <v>9825937</v>
      </c>
      <c r="AZ1304" s="15">
        <f t="shared" si="93"/>
        <v>39303750</v>
      </c>
      <c r="BA1304" s="15">
        <f t="shared" si="94"/>
        <v>39303750</v>
      </c>
      <c r="BB1304" t="str">
        <f t="shared" si="95"/>
        <v>OK</v>
      </c>
      <c r="BC1304">
        <f t="shared" si="96"/>
        <v>2</v>
      </c>
    </row>
    <row r="1305" spans="2:55" hidden="1">
      <c r="B1305" t="s">
        <v>30</v>
      </c>
      <c r="C1305" t="s">
        <v>1049</v>
      </c>
      <c r="D1305" t="s">
        <v>1050</v>
      </c>
      <c r="E1305" t="s">
        <v>10</v>
      </c>
      <c r="F1305" t="s">
        <v>186</v>
      </c>
      <c r="G1305">
        <v>5911</v>
      </c>
      <c r="H1305">
        <v>30</v>
      </c>
      <c r="I1305" s="45">
        <v>23582250</v>
      </c>
      <c r="J1305" s="45">
        <v>786075</v>
      </c>
      <c r="L1305">
        <v>30</v>
      </c>
      <c r="M1305" t="s">
        <v>151</v>
      </c>
      <c r="N1305" t="s">
        <v>157</v>
      </c>
      <c r="O1305" t="s">
        <v>130</v>
      </c>
      <c r="P1305" t="s">
        <v>1181</v>
      </c>
      <c r="Q1305" t="s">
        <v>66</v>
      </c>
      <c r="R1305" t="s">
        <v>132</v>
      </c>
      <c r="S1305">
        <v>1</v>
      </c>
      <c r="T1305">
        <v>591101</v>
      </c>
      <c r="V1305" s="17">
        <v>3</v>
      </c>
      <c r="W1305" t="s">
        <v>1184</v>
      </c>
      <c r="Y1305" s="14">
        <v>44635</v>
      </c>
      <c r="Z1305" s="16">
        <v>17</v>
      </c>
      <c r="AA1305" s="14">
        <v>44652</v>
      </c>
      <c r="AB1305" s="14">
        <v>44586</v>
      </c>
      <c r="AC1305">
        <v>28</v>
      </c>
      <c r="AD1305" s="14">
        <v>44614</v>
      </c>
      <c r="AE1305" s="14">
        <v>44615</v>
      </c>
      <c r="AF1305">
        <v>27</v>
      </c>
      <c r="AG1305" s="14">
        <v>44642</v>
      </c>
      <c r="AH1305" s="14">
        <v>44645</v>
      </c>
      <c r="AI1305">
        <v>24</v>
      </c>
      <c r="AJ1305" s="14">
        <v>44669</v>
      </c>
      <c r="AK1305" s="16">
        <v>9</v>
      </c>
      <c r="AL1305" s="14">
        <v>44944</v>
      </c>
      <c r="AM1305" s="14">
        <v>45004</v>
      </c>
      <c r="AQ1305" s="45">
        <v>17686688</v>
      </c>
      <c r="AW1305" s="45">
        <v>5895562</v>
      </c>
      <c r="AZ1305" s="15">
        <f t="shared" si="93"/>
        <v>23582250</v>
      </c>
      <c r="BA1305" s="15">
        <f t="shared" si="94"/>
        <v>23582250</v>
      </c>
      <c r="BB1305" t="str">
        <f t="shared" si="95"/>
        <v>OK</v>
      </c>
      <c r="BC1305">
        <f t="shared" si="96"/>
        <v>2</v>
      </c>
    </row>
    <row r="1306" spans="2:55" hidden="1">
      <c r="B1306" t="s">
        <v>30</v>
      </c>
      <c r="C1306" t="s">
        <v>1032</v>
      </c>
      <c r="D1306" t="s">
        <v>1185</v>
      </c>
      <c r="E1306" t="s">
        <v>10</v>
      </c>
      <c r="F1306" t="s">
        <v>186</v>
      </c>
      <c r="G1306">
        <v>5911</v>
      </c>
      <c r="H1306">
        <v>40</v>
      </c>
      <c r="I1306" s="45">
        <v>32000000</v>
      </c>
      <c r="J1306" s="45">
        <v>800000</v>
      </c>
      <c r="L1306">
        <v>40</v>
      </c>
      <c r="M1306" t="s">
        <v>151</v>
      </c>
      <c r="N1306" t="s">
        <v>157</v>
      </c>
      <c r="O1306" t="s">
        <v>130</v>
      </c>
      <c r="P1306" t="s">
        <v>1181</v>
      </c>
      <c r="Q1306" t="s">
        <v>66</v>
      </c>
      <c r="R1306" t="s">
        <v>132</v>
      </c>
      <c r="S1306">
        <v>1</v>
      </c>
      <c r="T1306">
        <v>591101</v>
      </c>
      <c r="V1306" s="17">
        <v>4</v>
      </c>
      <c r="W1306" t="s">
        <v>1186</v>
      </c>
      <c r="Y1306" s="14">
        <v>44635</v>
      </c>
      <c r="Z1306" s="16">
        <v>17</v>
      </c>
      <c r="AA1306" s="14">
        <v>44652</v>
      </c>
      <c r="AB1306" s="14">
        <v>44586</v>
      </c>
      <c r="AC1306">
        <v>28</v>
      </c>
      <c r="AD1306" s="14">
        <v>44614</v>
      </c>
      <c r="AE1306" s="14">
        <v>44615</v>
      </c>
      <c r="AF1306">
        <v>27</v>
      </c>
      <c r="AG1306" s="14">
        <v>44642</v>
      </c>
      <c r="AH1306" s="14">
        <v>44645</v>
      </c>
      <c r="AI1306">
        <v>24</v>
      </c>
      <c r="AJ1306" s="14">
        <v>44669</v>
      </c>
      <c r="AK1306" s="16">
        <v>9</v>
      </c>
      <c r="AL1306" s="14">
        <v>44944</v>
      </c>
      <c r="AM1306" s="14">
        <v>45004</v>
      </c>
      <c r="AQ1306" s="45">
        <v>24000000</v>
      </c>
      <c r="AW1306" s="45">
        <v>8000000</v>
      </c>
      <c r="AZ1306" s="15">
        <f t="shared" si="93"/>
        <v>32000000</v>
      </c>
      <c r="BA1306" s="15">
        <f t="shared" si="94"/>
        <v>32000000</v>
      </c>
      <c r="BB1306" t="str">
        <f t="shared" si="95"/>
        <v>OK</v>
      </c>
      <c r="BC1306">
        <f t="shared" si="96"/>
        <v>2</v>
      </c>
    </row>
    <row r="1307" spans="2:55" hidden="1">
      <c r="B1307" t="s">
        <v>30</v>
      </c>
      <c r="C1307" t="s">
        <v>1035</v>
      </c>
      <c r="D1307" t="s">
        <v>1185</v>
      </c>
      <c r="E1307" t="s">
        <v>10</v>
      </c>
      <c r="F1307" t="s">
        <v>186</v>
      </c>
      <c r="G1307">
        <v>5911</v>
      </c>
      <c r="H1307">
        <v>30</v>
      </c>
      <c r="I1307" s="45">
        <v>24000000</v>
      </c>
      <c r="J1307" s="45">
        <v>800000</v>
      </c>
      <c r="L1307">
        <v>30</v>
      </c>
      <c r="M1307" t="s">
        <v>151</v>
      </c>
      <c r="N1307" t="s">
        <v>157</v>
      </c>
      <c r="O1307" t="s">
        <v>130</v>
      </c>
      <c r="P1307" t="s">
        <v>1181</v>
      </c>
      <c r="Q1307" t="s">
        <v>66</v>
      </c>
      <c r="R1307" t="s">
        <v>132</v>
      </c>
      <c r="S1307">
        <v>1</v>
      </c>
      <c r="T1307">
        <v>591101</v>
      </c>
      <c r="V1307" s="17">
        <v>4</v>
      </c>
      <c r="W1307" t="s">
        <v>1186</v>
      </c>
      <c r="Y1307" s="14">
        <v>44635</v>
      </c>
      <c r="Z1307" s="16">
        <v>17</v>
      </c>
      <c r="AA1307" s="14">
        <v>44652</v>
      </c>
      <c r="AB1307" s="14">
        <v>44586</v>
      </c>
      <c r="AC1307">
        <v>28</v>
      </c>
      <c r="AD1307" s="14">
        <v>44614</v>
      </c>
      <c r="AE1307" s="14">
        <v>44615</v>
      </c>
      <c r="AF1307">
        <v>27</v>
      </c>
      <c r="AG1307" s="14">
        <v>44642</v>
      </c>
      <c r="AH1307" s="14">
        <v>44645</v>
      </c>
      <c r="AI1307">
        <v>24</v>
      </c>
      <c r="AJ1307" s="14">
        <v>44669</v>
      </c>
      <c r="AK1307" s="16">
        <v>9</v>
      </c>
      <c r="AL1307" s="14">
        <v>44944</v>
      </c>
      <c r="AM1307" s="14">
        <v>45004</v>
      </c>
      <c r="AQ1307" s="45">
        <v>18000000</v>
      </c>
      <c r="AW1307" s="15">
        <v>6000000</v>
      </c>
      <c r="AZ1307" s="15">
        <f t="shared" si="93"/>
        <v>24000000</v>
      </c>
      <c r="BA1307" s="15">
        <f t="shared" si="94"/>
        <v>24000000</v>
      </c>
      <c r="BB1307" t="str">
        <f t="shared" si="95"/>
        <v>OK</v>
      </c>
      <c r="BC1307">
        <f t="shared" si="96"/>
        <v>2</v>
      </c>
    </row>
    <row r="1308" spans="2:55" hidden="1">
      <c r="B1308" t="s">
        <v>30</v>
      </c>
      <c r="C1308" t="s">
        <v>1036</v>
      </c>
      <c r="D1308" t="s">
        <v>1185</v>
      </c>
      <c r="E1308" t="s">
        <v>10</v>
      </c>
      <c r="F1308" t="s">
        <v>186</v>
      </c>
      <c r="G1308">
        <v>5911</v>
      </c>
      <c r="H1308">
        <v>20</v>
      </c>
      <c r="I1308" s="45">
        <v>16000000</v>
      </c>
      <c r="J1308" s="45">
        <v>800000</v>
      </c>
      <c r="L1308">
        <v>20</v>
      </c>
      <c r="M1308" t="s">
        <v>151</v>
      </c>
      <c r="N1308" t="s">
        <v>157</v>
      </c>
      <c r="O1308" t="s">
        <v>130</v>
      </c>
      <c r="P1308" t="s">
        <v>1181</v>
      </c>
      <c r="Q1308" t="s">
        <v>66</v>
      </c>
      <c r="R1308" t="s">
        <v>132</v>
      </c>
      <c r="S1308">
        <v>1</v>
      </c>
      <c r="T1308">
        <v>591101</v>
      </c>
      <c r="V1308" s="17">
        <v>4</v>
      </c>
      <c r="W1308" t="s">
        <v>1186</v>
      </c>
      <c r="Y1308" s="14">
        <v>44635</v>
      </c>
      <c r="Z1308" s="16">
        <v>17</v>
      </c>
      <c r="AA1308" s="14">
        <v>44652</v>
      </c>
      <c r="AB1308" s="14">
        <v>44586</v>
      </c>
      <c r="AC1308">
        <v>28</v>
      </c>
      <c r="AD1308" s="14">
        <v>44614</v>
      </c>
      <c r="AE1308" s="14">
        <v>44615</v>
      </c>
      <c r="AF1308">
        <v>27</v>
      </c>
      <c r="AG1308" s="14">
        <v>44642</v>
      </c>
      <c r="AH1308" s="14">
        <v>44645</v>
      </c>
      <c r="AI1308">
        <v>24</v>
      </c>
      <c r="AJ1308" s="14">
        <v>44669</v>
      </c>
      <c r="AK1308" s="16">
        <v>9</v>
      </c>
      <c r="AL1308" s="14">
        <v>44944</v>
      </c>
      <c r="AM1308" s="14">
        <v>45004</v>
      </c>
      <c r="AQ1308" s="45">
        <v>12000000</v>
      </c>
      <c r="AW1308" s="15">
        <v>4000000</v>
      </c>
      <c r="AZ1308" s="15">
        <f t="shared" si="93"/>
        <v>16000000</v>
      </c>
      <c r="BA1308" s="15">
        <f t="shared" si="94"/>
        <v>16000000</v>
      </c>
      <c r="BB1308" t="str">
        <f t="shared" si="95"/>
        <v>OK</v>
      </c>
      <c r="BC1308">
        <f t="shared" si="96"/>
        <v>2</v>
      </c>
    </row>
    <row r="1309" spans="2:55" hidden="1">
      <c r="B1309" t="s">
        <v>30</v>
      </c>
      <c r="C1309" t="s">
        <v>1114</v>
      </c>
      <c r="D1309" t="s">
        <v>1112</v>
      </c>
      <c r="E1309" t="s">
        <v>10</v>
      </c>
      <c r="F1309" t="s">
        <v>186</v>
      </c>
      <c r="G1309">
        <v>5911</v>
      </c>
      <c r="H1309">
        <v>25</v>
      </c>
      <c r="I1309" s="45">
        <v>20000000</v>
      </c>
      <c r="J1309" s="45">
        <v>800000</v>
      </c>
      <c r="L1309">
        <v>25</v>
      </c>
      <c r="M1309" t="s">
        <v>151</v>
      </c>
      <c r="N1309" t="s">
        <v>157</v>
      </c>
      <c r="O1309" t="s">
        <v>130</v>
      </c>
      <c r="P1309" t="s">
        <v>1181</v>
      </c>
      <c r="Q1309" t="s">
        <v>66</v>
      </c>
      <c r="R1309" t="s">
        <v>132</v>
      </c>
      <c r="S1309">
        <v>1</v>
      </c>
      <c r="T1309">
        <v>591101</v>
      </c>
      <c r="V1309" s="17">
        <v>5</v>
      </c>
      <c r="W1309" t="s">
        <v>1187</v>
      </c>
      <c r="Y1309" s="14">
        <v>44635</v>
      </c>
      <c r="Z1309" s="16">
        <v>17</v>
      </c>
      <c r="AA1309" s="14">
        <v>44652</v>
      </c>
      <c r="AB1309" s="14">
        <v>44586</v>
      </c>
      <c r="AC1309">
        <v>28</v>
      </c>
      <c r="AD1309" s="14">
        <v>44614</v>
      </c>
      <c r="AE1309" s="14">
        <v>44615</v>
      </c>
      <c r="AF1309">
        <v>27</v>
      </c>
      <c r="AG1309" s="14">
        <v>44642</v>
      </c>
      <c r="AH1309" s="14">
        <v>44645</v>
      </c>
      <c r="AI1309">
        <v>24</v>
      </c>
      <c r="AJ1309" s="14">
        <v>44669</v>
      </c>
      <c r="AK1309" s="16">
        <v>9</v>
      </c>
      <c r="AL1309" s="14">
        <v>44944</v>
      </c>
      <c r="AM1309" s="14">
        <v>45004</v>
      </c>
      <c r="AQ1309" s="45">
        <v>15000000</v>
      </c>
      <c r="AW1309" s="45">
        <v>5000000</v>
      </c>
      <c r="AZ1309" s="15">
        <f t="shared" si="93"/>
        <v>20000000</v>
      </c>
      <c r="BA1309" s="15">
        <f t="shared" si="94"/>
        <v>20000000</v>
      </c>
      <c r="BB1309" t="str">
        <f t="shared" si="95"/>
        <v>OK</v>
      </c>
      <c r="BC1309">
        <f t="shared" si="96"/>
        <v>2</v>
      </c>
    </row>
    <row r="1310" spans="2:55" hidden="1">
      <c r="B1310" t="s">
        <v>30</v>
      </c>
      <c r="C1310" t="s">
        <v>1016</v>
      </c>
      <c r="D1310" t="s">
        <v>1112</v>
      </c>
      <c r="E1310" t="s">
        <v>10</v>
      </c>
      <c r="F1310" t="s">
        <v>186</v>
      </c>
      <c r="G1310">
        <v>5911</v>
      </c>
      <c r="H1310">
        <v>45</v>
      </c>
      <c r="I1310" s="45">
        <v>36000000</v>
      </c>
      <c r="J1310" s="45">
        <v>800000</v>
      </c>
      <c r="L1310">
        <v>45</v>
      </c>
      <c r="M1310" t="s">
        <v>151</v>
      </c>
      <c r="N1310" t="s">
        <v>157</v>
      </c>
      <c r="O1310" t="s">
        <v>130</v>
      </c>
      <c r="P1310" t="s">
        <v>1181</v>
      </c>
      <c r="Q1310" t="s">
        <v>66</v>
      </c>
      <c r="R1310" t="s">
        <v>132</v>
      </c>
      <c r="S1310">
        <v>1</v>
      </c>
      <c r="T1310">
        <v>591101</v>
      </c>
      <c r="V1310" s="17">
        <v>5</v>
      </c>
      <c r="W1310" t="s">
        <v>1187</v>
      </c>
      <c r="Y1310" s="14">
        <v>44635</v>
      </c>
      <c r="Z1310" s="16">
        <v>17</v>
      </c>
      <c r="AA1310" s="14">
        <v>44652</v>
      </c>
      <c r="AB1310" s="14">
        <v>44586</v>
      </c>
      <c r="AC1310">
        <v>28</v>
      </c>
      <c r="AD1310" s="14">
        <v>44614</v>
      </c>
      <c r="AE1310" s="14">
        <v>44615</v>
      </c>
      <c r="AF1310">
        <v>27</v>
      </c>
      <c r="AG1310" s="14">
        <v>44642</v>
      </c>
      <c r="AH1310" s="14">
        <v>44645</v>
      </c>
      <c r="AI1310">
        <v>24</v>
      </c>
      <c r="AJ1310" s="14">
        <v>44669</v>
      </c>
      <c r="AK1310" s="16">
        <v>9</v>
      </c>
      <c r="AL1310" s="14">
        <v>44944</v>
      </c>
      <c r="AM1310" s="14">
        <v>45004</v>
      </c>
      <c r="AQ1310" s="45">
        <v>27000000</v>
      </c>
      <c r="AW1310" s="45">
        <v>9000000</v>
      </c>
      <c r="AZ1310" s="15">
        <f t="shared" si="93"/>
        <v>36000000</v>
      </c>
      <c r="BA1310" s="15">
        <f t="shared" si="94"/>
        <v>36000000</v>
      </c>
      <c r="BB1310" t="str">
        <f t="shared" si="95"/>
        <v>OK</v>
      </c>
      <c r="BC1310">
        <f t="shared" si="96"/>
        <v>2</v>
      </c>
    </row>
    <row r="1311" spans="2:55" hidden="1">
      <c r="B1311" t="s">
        <v>30</v>
      </c>
      <c r="C1311" t="s">
        <v>1115</v>
      </c>
      <c r="D1311" t="s">
        <v>1112</v>
      </c>
      <c r="E1311" t="s">
        <v>10</v>
      </c>
      <c r="F1311" t="s">
        <v>186</v>
      </c>
      <c r="G1311">
        <v>5911</v>
      </c>
      <c r="H1311">
        <v>20</v>
      </c>
      <c r="I1311" s="45">
        <v>16000000</v>
      </c>
      <c r="J1311" s="45">
        <v>800000</v>
      </c>
      <c r="L1311">
        <v>20</v>
      </c>
      <c r="M1311" t="s">
        <v>151</v>
      </c>
      <c r="N1311" t="s">
        <v>157</v>
      </c>
      <c r="O1311" t="s">
        <v>130</v>
      </c>
      <c r="P1311" t="s">
        <v>1181</v>
      </c>
      <c r="Q1311" t="s">
        <v>66</v>
      </c>
      <c r="R1311" t="s">
        <v>132</v>
      </c>
      <c r="S1311">
        <v>1</v>
      </c>
      <c r="T1311">
        <v>591101</v>
      </c>
      <c r="V1311" s="17">
        <v>5</v>
      </c>
      <c r="W1311" t="s">
        <v>1187</v>
      </c>
      <c r="Y1311" s="14">
        <v>44635</v>
      </c>
      <c r="Z1311" s="16">
        <v>17</v>
      </c>
      <c r="AA1311" s="14">
        <v>44652</v>
      </c>
      <c r="AB1311" s="14">
        <v>44586</v>
      </c>
      <c r="AC1311">
        <v>28</v>
      </c>
      <c r="AD1311" s="14">
        <v>44614</v>
      </c>
      <c r="AE1311" s="14">
        <v>44615</v>
      </c>
      <c r="AF1311">
        <v>27</v>
      </c>
      <c r="AG1311" s="14">
        <v>44642</v>
      </c>
      <c r="AH1311" s="14">
        <v>44645</v>
      </c>
      <c r="AI1311">
        <v>24</v>
      </c>
      <c r="AJ1311" s="14">
        <v>44669</v>
      </c>
      <c r="AK1311" s="16">
        <v>9</v>
      </c>
      <c r="AL1311" s="14">
        <v>44944</v>
      </c>
      <c r="AM1311" s="14">
        <v>45004</v>
      </c>
      <c r="AQ1311" s="45">
        <v>12000000</v>
      </c>
      <c r="AW1311" s="45">
        <v>4000000</v>
      </c>
      <c r="AZ1311" s="15">
        <f t="shared" si="93"/>
        <v>16000000</v>
      </c>
      <c r="BA1311" s="15">
        <f t="shared" si="94"/>
        <v>16000000</v>
      </c>
      <c r="BB1311" t="str">
        <f t="shared" si="95"/>
        <v>OK</v>
      </c>
      <c r="BC1311">
        <f t="shared" si="96"/>
        <v>2</v>
      </c>
    </row>
    <row r="1312" spans="2:55" hidden="1">
      <c r="B1312" t="s">
        <v>30</v>
      </c>
      <c r="C1312" t="s">
        <v>1056</v>
      </c>
      <c r="D1312" t="s">
        <v>1057</v>
      </c>
      <c r="E1312" t="s">
        <v>10</v>
      </c>
      <c r="F1312" t="s">
        <v>186</v>
      </c>
      <c r="G1312">
        <v>5911</v>
      </c>
      <c r="H1312">
        <v>40</v>
      </c>
      <c r="I1312" s="45">
        <v>31443000</v>
      </c>
      <c r="J1312" s="45">
        <v>786075</v>
      </c>
      <c r="L1312">
        <v>40</v>
      </c>
      <c r="M1312" t="s">
        <v>151</v>
      </c>
      <c r="N1312" t="s">
        <v>157</v>
      </c>
      <c r="O1312" t="s">
        <v>130</v>
      </c>
      <c r="P1312" t="s">
        <v>1181</v>
      </c>
      <c r="Q1312" t="s">
        <v>66</v>
      </c>
      <c r="R1312" t="s">
        <v>132</v>
      </c>
      <c r="S1312">
        <v>1</v>
      </c>
      <c r="T1312">
        <v>591101</v>
      </c>
      <c r="V1312" s="17">
        <v>6</v>
      </c>
      <c r="W1312" t="s">
        <v>1188</v>
      </c>
      <c r="Y1312" s="14">
        <v>44635</v>
      </c>
      <c r="Z1312" s="16">
        <v>17</v>
      </c>
      <c r="AA1312" s="14">
        <v>44652</v>
      </c>
      <c r="AB1312" s="14">
        <v>44586</v>
      </c>
      <c r="AC1312">
        <v>28</v>
      </c>
      <c r="AD1312" s="14">
        <v>44614</v>
      </c>
      <c r="AE1312" s="14">
        <v>44615</v>
      </c>
      <c r="AF1312">
        <v>27</v>
      </c>
      <c r="AG1312" s="14">
        <v>44642</v>
      </c>
      <c r="AH1312" s="14">
        <v>44645</v>
      </c>
      <c r="AI1312">
        <v>24</v>
      </c>
      <c r="AJ1312" s="14">
        <v>44669</v>
      </c>
      <c r="AK1312" s="16">
        <v>9</v>
      </c>
      <c r="AL1312" s="14">
        <v>44944</v>
      </c>
      <c r="AM1312" s="14">
        <v>45004</v>
      </c>
      <c r="AQ1312" s="45">
        <v>23582250</v>
      </c>
      <c r="AW1312" s="45">
        <v>7860750</v>
      </c>
      <c r="AZ1312" s="15">
        <f t="shared" si="93"/>
        <v>31443000</v>
      </c>
      <c r="BA1312" s="15">
        <f t="shared" si="94"/>
        <v>31443000</v>
      </c>
      <c r="BB1312" t="str">
        <f t="shared" si="95"/>
        <v>OK</v>
      </c>
      <c r="BC1312">
        <f t="shared" si="96"/>
        <v>2</v>
      </c>
    </row>
    <row r="1313" spans="2:55" hidden="1">
      <c r="B1313" t="s">
        <v>30</v>
      </c>
      <c r="C1313" t="s">
        <v>1118</v>
      </c>
      <c r="D1313" t="s">
        <v>1057</v>
      </c>
      <c r="E1313" t="s">
        <v>10</v>
      </c>
      <c r="F1313" t="s">
        <v>186</v>
      </c>
      <c r="G1313">
        <v>5911</v>
      </c>
      <c r="H1313">
        <v>40</v>
      </c>
      <c r="I1313" s="45">
        <v>31443000</v>
      </c>
      <c r="J1313" s="45">
        <v>786075</v>
      </c>
      <c r="L1313">
        <v>40</v>
      </c>
      <c r="M1313" t="s">
        <v>151</v>
      </c>
      <c r="N1313" t="s">
        <v>157</v>
      </c>
      <c r="O1313" t="s">
        <v>130</v>
      </c>
      <c r="P1313" t="s">
        <v>1181</v>
      </c>
      <c r="Q1313" t="s">
        <v>66</v>
      </c>
      <c r="R1313" t="s">
        <v>132</v>
      </c>
      <c r="S1313">
        <v>1</v>
      </c>
      <c r="T1313">
        <v>591101</v>
      </c>
      <c r="V1313" s="17">
        <v>6</v>
      </c>
      <c r="W1313" t="s">
        <v>1188</v>
      </c>
      <c r="Y1313" s="14">
        <v>44635</v>
      </c>
      <c r="Z1313" s="16">
        <v>17</v>
      </c>
      <c r="AA1313" s="14">
        <v>44652</v>
      </c>
      <c r="AB1313" s="14">
        <v>44586</v>
      </c>
      <c r="AC1313">
        <v>28</v>
      </c>
      <c r="AD1313" s="14">
        <v>44614</v>
      </c>
      <c r="AE1313" s="14">
        <v>44615</v>
      </c>
      <c r="AF1313">
        <v>27</v>
      </c>
      <c r="AG1313" s="14">
        <v>44642</v>
      </c>
      <c r="AH1313" s="14">
        <v>44645</v>
      </c>
      <c r="AI1313">
        <v>24</v>
      </c>
      <c r="AJ1313" s="14">
        <v>44669</v>
      </c>
      <c r="AK1313" s="16">
        <v>9</v>
      </c>
      <c r="AL1313" s="14">
        <v>44944</v>
      </c>
      <c r="AM1313" s="14">
        <v>45004</v>
      </c>
      <c r="AQ1313" s="45">
        <v>23582250</v>
      </c>
      <c r="AW1313" s="45">
        <v>7860750</v>
      </c>
      <c r="AZ1313" s="15">
        <f t="shared" si="93"/>
        <v>31443000</v>
      </c>
      <c r="BA1313" s="15">
        <f t="shared" si="94"/>
        <v>31443000</v>
      </c>
      <c r="BB1313" t="str">
        <f t="shared" si="95"/>
        <v>OK</v>
      </c>
      <c r="BC1313">
        <f t="shared" si="96"/>
        <v>2</v>
      </c>
    </row>
    <row r="1314" spans="2:55">
      <c r="B1314" t="s">
        <v>30</v>
      </c>
      <c r="C1314" t="s">
        <v>1021</v>
      </c>
      <c r="D1314" t="s">
        <v>1112</v>
      </c>
      <c r="E1314" t="s">
        <v>10</v>
      </c>
      <c r="F1314" t="s">
        <v>186</v>
      </c>
      <c r="G1314">
        <v>5911</v>
      </c>
      <c r="H1314">
        <v>80</v>
      </c>
      <c r="I1314" s="45">
        <v>62000000</v>
      </c>
      <c r="J1314" s="45">
        <v>775000</v>
      </c>
      <c r="L1314">
        <v>80</v>
      </c>
      <c r="M1314" t="s">
        <v>151</v>
      </c>
      <c r="N1314" t="s">
        <v>157</v>
      </c>
      <c r="O1314" t="s">
        <v>130</v>
      </c>
      <c r="P1314" t="s">
        <v>1181</v>
      </c>
      <c r="Q1314" t="s">
        <v>66</v>
      </c>
      <c r="R1314" t="s">
        <v>132</v>
      </c>
      <c r="S1314">
        <v>1</v>
      </c>
      <c r="T1314">
        <v>591101</v>
      </c>
      <c r="V1314" s="17">
        <v>7</v>
      </c>
      <c r="W1314" t="s">
        <v>1189</v>
      </c>
      <c r="Y1314" s="14">
        <v>44635</v>
      </c>
      <c r="Z1314" s="16">
        <v>17</v>
      </c>
      <c r="AA1314" s="14">
        <v>44652</v>
      </c>
      <c r="AB1314" s="14">
        <v>44586</v>
      </c>
      <c r="AC1314">
        <v>28</v>
      </c>
      <c r="AD1314" s="14">
        <v>44614</v>
      </c>
      <c r="AE1314" s="14">
        <v>44615</v>
      </c>
      <c r="AF1314">
        <v>27</v>
      </c>
      <c r="AG1314" s="14">
        <v>44642</v>
      </c>
      <c r="AH1314" s="14">
        <v>44645</v>
      </c>
      <c r="AI1314">
        <v>24</v>
      </c>
      <c r="AJ1314" s="14">
        <v>44669</v>
      </c>
      <c r="AK1314" s="16">
        <v>9</v>
      </c>
      <c r="AL1314" s="14">
        <v>44944</v>
      </c>
      <c r="AM1314" s="14">
        <v>45004</v>
      </c>
      <c r="AQ1314" s="45">
        <v>46500000</v>
      </c>
      <c r="AW1314" s="45">
        <v>15500000</v>
      </c>
      <c r="AZ1314" s="15">
        <f t="shared" si="93"/>
        <v>62000000</v>
      </c>
      <c r="BA1314" s="15">
        <f t="shared" si="94"/>
        <v>62000000</v>
      </c>
      <c r="BB1314" t="str">
        <f t="shared" si="95"/>
        <v>OK</v>
      </c>
      <c r="BC1314">
        <f t="shared" si="96"/>
        <v>2</v>
      </c>
    </row>
    <row r="1315" spans="2:55" hidden="1">
      <c r="B1315" t="s">
        <v>30</v>
      </c>
      <c r="C1315" t="s">
        <v>1016</v>
      </c>
      <c r="D1315" t="s">
        <v>1112</v>
      </c>
      <c r="E1315" t="s">
        <v>10</v>
      </c>
      <c r="F1315" t="s">
        <v>186</v>
      </c>
      <c r="G1315">
        <v>5911</v>
      </c>
      <c r="H1315">
        <v>90</v>
      </c>
      <c r="I1315" s="45">
        <v>71136000</v>
      </c>
      <c r="J1315" s="45">
        <v>790400</v>
      </c>
      <c r="L1315">
        <v>90</v>
      </c>
      <c r="M1315" t="s">
        <v>151</v>
      </c>
      <c r="N1315" t="s">
        <v>157</v>
      </c>
      <c r="O1315" t="s">
        <v>130</v>
      </c>
      <c r="P1315" t="s">
        <v>1181</v>
      </c>
      <c r="Q1315" t="s">
        <v>66</v>
      </c>
      <c r="R1315" t="s">
        <v>132</v>
      </c>
      <c r="S1315">
        <v>1</v>
      </c>
      <c r="T1315">
        <v>591101</v>
      </c>
      <c r="V1315" s="17">
        <v>8</v>
      </c>
      <c r="W1315" t="s">
        <v>1190</v>
      </c>
      <c r="Y1315" s="14">
        <v>44635</v>
      </c>
      <c r="Z1315" s="16">
        <v>17</v>
      </c>
      <c r="AA1315" s="14">
        <v>44652</v>
      </c>
      <c r="AB1315" s="14">
        <v>44586</v>
      </c>
      <c r="AC1315">
        <v>28</v>
      </c>
      <c r="AD1315" s="14">
        <v>44614</v>
      </c>
      <c r="AE1315" s="14">
        <v>44615</v>
      </c>
      <c r="AF1315">
        <v>27</v>
      </c>
      <c r="AG1315" s="14">
        <v>44642</v>
      </c>
      <c r="AH1315" s="14">
        <v>44645</v>
      </c>
      <c r="AI1315">
        <v>24</v>
      </c>
      <c r="AJ1315" s="14">
        <v>44669</v>
      </c>
      <c r="AK1315" s="16">
        <v>9</v>
      </c>
      <c r="AL1315" s="14">
        <v>44944</v>
      </c>
      <c r="AM1315" s="14">
        <v>45004</v>
      </c>
      <c r="AQ1315" s="45">
        <v>53352000</v>
      </c>
      <c r="AW1315" s="45">
        <v>17784000</v>
      </c>
      <c r="AZ1315" s="15">
        <f t="shared" si="93"/>
        <v>71136000</v>
      </c>
      <c r="BA1315" s="15">
        <f t="shared" si="94"/>
        <v>71136000</v>
      </c>
      <c r="BB1315" t="str">
        <f t="shared" si="95"/>
        <v>OK</v>
      </c>
      <c r="BC1315">
        <f t="shared" si="96"/>
        <v>2</v>
      </c>
    </row>
    <row r="1316" spans="2:55" hidden="1">
      <c r="B1316" t="s">
        <v>30</v>
      </c>
      <c r="C1316" t="s">
        <v>1097</v>
      </c>
      <c r="D1316" t="s">
        <v>1057</v>
      </c>
      <c r="E1316" t="s">
        <v>10</v>
      </c>
      <c r="F1316" t="s">
        <v>186</v>
      </c>
      <c r="G1316">
        <v>5911</v>
      </c>
      <c r="H1316">
        <v>80</v>
      </c>
      <c r="I1316" s="45">
        <v>62000000</v>
      </c>
      <c r="J1316" s="45">
        <v>775000</v>
      </c>
      <c r="L1316">
        <v>80</v>
      </c>
      <c r="M1316" t="s">
        <v>151</v>
      </c>
      <c r="N1316" t="s">
        <v>157</v>
      </c>
      <c r="O1316" t="s">
        <v>130</v>
      </c>
      <c r="P1316" t="s">
        <v>1181</v>
      </c>
      <c r="Q1316" t="s">
        <v>66</v>
      </c>
      <c r="R1316" t="s">
        <v>132</v>
      </c>
      <c r="S1316">
        <v>1</v>
      </c>
      <c r="T1316">
        <v>591101</v>
      </c>
      <c r="V1316" s="17">
        <v>9</v>
      </c>
      <c r="W1316" t="s">
        <v>1191</v>
      </c>
      <c r="Y1316" s="14">
        <v>44635</v>
      </c>
      <c r="Z1316" s="16">
        <v>17</v>
      </c>
      <c r="AA1316" s="14">
        <v>44652</v>
      </c>
      <c r="AB1316" s="14">
        <v>44586</v>
      </c>
      <c r="AC1316">
        <v>28</v>
      </c>
      <c r="AD1316" s="14">
        <v>44614</v>
      </c>
      <c r="AE1316" s="14">
        <v>44615</v>
      </c>
      <c r="AF1316">
        <v>27</v>
      </c>
      <c r="AG1316" s="14">
        <v>44642</v>
      </c>
      <c r="AH1316" s="14">
        <v>44645</v>
      </c>
      <c r="AI1316">
        <v>24</v>
      </c>
      <c r="AJ1316" s="14">
        <v>44669</v>
      </c>
      <c r="AK1316" s="16">
        <v>9</v>
      </c>
      <c r="AL1316" s="14">
        <v>44944</v>
      </c>
      <c r="AM1316" s="14">
        <v>45004</v>
      </c>
      <c r="AQ1316" s="45">
        <v>46500000</v>
      </c>
      <c r="AW1316" s="45">
        <v>15500000</v>
      </c>
      <c r="AZ1316" s="15">
        <f t="shared" si="93"/>
        <v>62000000</v>
      </c>
      <c r="BA1316" s="15">
        <f t="shared" si="94"/>
        <v>62000000</v>
      </c>
      <c r="BB1316" t="str">
        <f t="shared" si="95"/>
        <v>OK</v>
      </c>
      <c r="BC1316">
        <f t="shared" si="96"/>
        <v>2</v>
      </c>
    </row>
    <row r="1317" spans="2:55" hidden="1">
      <c r="B1317" t="s">
        <v>30</v>
      </c>
      <c r="C1317" t="s">
        <v>1040</v>
      </c>
      <c r="D1317" t="s">
        <v>1103</v>
      </c>
      <c r="E1317" t="s">
        <v>10</v>
      </c>
      <c r="F1317" t="s">
        <v>186</v>
      </c>
      <c r="G1317">
        <v>5911</v>
      </c>
      <c r="H1317">
        <v>40</v>
      </c>
      <c r="I1317" s="45">
        <v>31000000</v>
      </c>
      <c r="J1317" s="45">
        <v>775000</v>
      </c>
      <c r="L1317">
        <v>40</v>
      </c>
      <c r="M1317" t="s">
        <v>151</v>
      </c>
      <c r="N1317" t="s">
        <v>157</v>
      </c>
      <c r="O1317" t="s">
        <v>130</v>
      </c>
      <c r="P1317" t="s">
        <v>1181</v>
      </c>
      <c r="Q1317" t="s">
        <v>66</v>
      </c>
      <c r="R1317" t="s">
        <v>132</v>
      </c>
      <c r="S1317">
        <v>1</v>
      </c>
      <c r="T1317">
        <v>591101</v>
      </c>
      <c r="V1317" s="17">
        <v>10</v>
      </c>
      <c r="W1317" t="s">
        <v>1192</v>
      </c>
      <c r="Y1317" s="14">
        <v>44635</v>
      </c>
      <c r="Z1317" s="16">
        <v>17</v>
      </c>
      <c r="AA1317" s="14">
        <v>44652</v>
      </c>
      <c r="AB1317" s="14">
        <v>44586</v>
      </c>
      <c r="AC1317">
        <v>28</v>
      </c>
      <c r="AD1317" s="14">
        <v>44614</v>
      </c>
      <c r="AE1317" s="14">
        <v>44615</v>
      </c>
      <c r="AF1317">
        <v>27</v>
      </c>
      <c r="AG1317" s="14">
        <v>44642</v>
      </c>
      <c r="AH1317" s="14">
        <v>44645</v>
      </c>
      <c r="AI1317">
        <v>24</v>
      </c>
      <c r="AJ1317" s="14">
        <v>44669</v>
      </c>
      <c r="AK1317" s="16">
        <v>9</v>
      </c>
      <c r="AL1317" s="14">
        <v>44944</v>
      </c>
      <c r="AM1317" s="14">
        <v>45004</v>
      </c>
      <c r="AQ1317" s="45">
        <v>23250000</v>
      </c>
      <c r="AW1317" s="45">
        <v>7750000</v>
      </c>
      <c r="AZ1317" s="15">
        <f t="shared" si="93"/>
        <v>31000000</v>
      </c>
      <c r="BA1317" s="15">
        <f t="shared" si="94"/>
        <v>31000000</v>
      </c>
      <c r="BB1317" t="str">
        <f t="shared" si="95"/>
        <v>OK</v>
      </c>
      <c r="BC1317">
        <f t="shared" si="96"/>
        <v>2</v>
      </c>
    </row>
    <row r="1318" spans="2:55" hidden="1">
      <c r="B1318" t="s">
        <v>30</v>
      </c>
      <c r="C1318" t="s">
        <v>1073</v>
      </c>
      <c r="D1318" t="s">
        <v>1103</v>
      </c>
      <c r="E1318" t="s">
        <v>10</v>
      </c>
      <c r="F1318" t="s">
        <v>186</v>
      </c>
      <c r="G1318">
        <v>5911</v>
      </c>
      <c r="H1318">
        <v>40</v>
      </c>
      <c r="I1318" s="45">
        <v>31000000</v>
      </c>
      <c r="J1318" s="45">
        <v>775000</v>
      </c>
      <c r="L1318">
        <v>40</v>
      </c>
      <c r="M1318" t="s">
        <v>151</v>
      </c>
      <c r="N1318" t="s">
        <v>157</v>
      </c>
      <c r="O1318" t="s">
        <v>130</v>
      </c>
      <c r="P1318" t="s">
        <v>1181</v>
      </c>
      <c r="Q1318" t="s">
        <v>66</v>
      </c>
      <c r="R1318" t="s">
        <v>132</v>
      </c>
      <c r="S1318">
        <v>1</v>
      </c>
      <c r="T1318">
        <v>591101</v>
      </c>
      <c r="V1318" s="17">
        <v>10</v>
      </c>
      <c r="W1318" t="s">
        <v>1192</v>
      </c>
      <c r="Y1318" s="14">
        <v>44635</v>
      </c>
      <c r="Z1318" s="16">
        <v>17</v>
      </c>
      <c r="AA1318" s="14">
        <v>44652</v>
      </c>
      <c r="AB1318" s="14">
        <v>44586</v>
      </c>
      <c r="AC1318">
        <v>28</v>
      </c>
      <c r="AD1318" s="14">
        <v>44614</v>
      </c>
      <c r="AE1318" s="14">
        <v>44615</v>
      </c>
      <c r="AF1318">
        <v>27</v>
      </c>
      <c r="AG1318" s="14">
        <v>44642</v>
      </c>
      <c r="AH1318" s="14">
        <v>44645</v>
      </c>
      <c r="AI1318">
        <v>24</v>
      </c>
      <c r="AJ1318" s="14">
        <v>44669</v>
      </c>
      <c r="AK1318" s="16">
        <v>9</v>
      </c>
      <c r="AL1318" s="14">
        <v>44944</v>
      </c>
      <c r="AM1318" s="14">
        <v>45004</v>
      </c>
      <c r="AQ1318" s="45">
        <v>23250000</v>
      </c>
      <c r="AW1318" s="45">
        <v>7750000</v>
      </c>
      <c r="AZ1318" s="15">
        <f t="shared" si="93"/>
        <v>31000000</v>
      </c>
      <c r="BA1318" s="15">
        <f t="shared" si="94"/>
        <v>31000000</v>
      </c>
      <c r="BB1318" t="str">
        <f t="shared" si="95"/>
        <v>OK</v>
      </c>
      <c r="BC1318">
        <f t="shared" si="96"/>
        <v>2</v>
      </c>
    </row>
    <row r="1319" spans="2:55" hidden="1">
      <c r="B1319" t="s">
        <v>30</v>
      </c>
      <c r="C1319" t="s">
        <v>1077</v>
      </c>
      <c r="D1319" t="s">
        <v>1103</v>
      </c>
      <c r="E1319" t="s">
        <v>10</v>
      </c>
      <c r="F1319" t="s">
        <v>186</v>
      </c>
      <c r="G1319">
        <v>5911</v>
      </c>
      <c r="H1319">
        <v>80</v>
      </c>
      <c r="I1319" s="45">
        <v>62000000</v>
      </c>
      <c r="J1319" s="45">
        <v>775000</v>
      </c>
      <c r="L1319">
        <v>80</v>
      </c>
      <c r="M1319" t="s">
        <v>151</v>
      </c>
      <c r="N1319" t="s">
        <v>157</v>
      </c>
      <c r="O1319" t="s">
        <v>130</v>
      </c>
      <c r="P1319" t="s">
        <v>1181</v>
      </c>
      <c r="Q1319" t="s">
        <v>66</v>
      </c>
      <c r="R1319" t="s">
        <v>132</v>
      </c>
      <c r="S1319">
        <v>1</v>
      </c>
      <c r="T1319">
        <v>591101</v>
      </c>
      <c r="V1319" s="17">
        <v>11</v>
      </c>
      <c r="W1319" t="s">
        <v>1193</v>
      </c>
      <c r="Y1319" s="14">
        <v>44635</v>
      </c>
      <c r="Z1319" s="16">
        <v>17</v>
      </c>
      <c r="AA1319" s="14">
        <v>44652</v>
      </c>
      <c r="AB1319" s="14">
        <v>44586</v>
      </c>
      <c r="AC1319">
        <v>28</v>
      </c>
      <c r="AD1319" s="14">
        <v>44614</v>
      </c>
      <c r="AE1319" s="14">
        <v>44615</v>
      </c>
      <c r="AF1319">
        <v>27</v>
      </c>
      <c r="AG1319" s="14">
        <v>44642</v>
      </c>
      <c r="AH1319" s="14">
        <v>44645</v>
      </c>
      <c r="AI1319">
        <v>24</v>
      </c>
      <c r="AJ1319" s="14">
        <v>44669</v>
      </c>
      <c r="AK1319" s="16">
        <v>9</v>
      </c>
      <c r="AL1319" s="14">
        <v>44944</v>
      </c>
      <c r="AM1319" s="14">
        <v>45004</v>
      </c>
      <c r="AQ1319" s="45">
        <v>46500000</v>
      </c>
      <c r="AW1319" s="45">
        <v>15500000</v>
      </c>
      <c r="AZ1319" s="15">
        <f t="shared" si="93"/>
        <v>62000000</v>
      </c>
      <c r="BA1319" s="15">
        <f t="shared" si="94"/>
        <v>62000000</v>
      </c>
      <c r="BB1319" t="str">
        <f t="shared" si="95"/>
        <v>OK</v>
      </c>
      <c r="BC1319">
        <f t="shared" si="96"/>
        <v>2</v>
      </c>
    </row>
    <row r="1320" spans="2:55" hidden="1">
      <c r="B1320" t="s">
        <v>30</v>
      </c>
      <c r="C1320" t="s">
        <v>1109</v>
      </c>
      <c r="D1320" t="s">
        <v>1103</v>
      </c>
      <c r="E1320" t="s">
        <v>10</v>
      </c>
      <c r="F1320" t="s">
        <v>186</v>
      </c>
      <c r="G1320">
        <v>5911</v>
      </c>
      <c r="H1320">
        <v>10</v>
      </c>
      <c r="I1320" s="45">
        <v>7750000</v>
      </c>
      <c r="J1320" s="45">
        <v>775000</v>
      </c>
      <c r="L1320">
        <v>10</v>
      </c>
      <c r="M1320" t="s">
        <v>151</v>
      </c>
      <c r="N1320" t="s">
        <v>157</v>
      </c>
      <c r="O1320" t="s">
        <v>130</v>
      </c>
      <c r="P1320" t="s">
        <v>1181</v>
      </c>
      <c r="Q1320" t="s">
        <v>66</v>
      </c>
      <c r="R1320" t="s">
        <v>132</v>
      </c>
      <c r="S1320">
        <v>1</v>
      </c>
      <c r="T1320">
        <v>591101</v>
      </c>
      <c r="V1320" s="17">
        <v>12</v>
      </c>
      <c r="W1320" t="s">
        <v>1194</v>
      </c>
      <c r="Y1320" s="14">
        <v>44635</v>
      </c>
      <c r="Z1320" s="16">
        <v>17</v>
      </c>
      <c r="AA1320" s="14">
        <v>44652</v>
      </c>
      <c r="AB1320" s="14">
        <v>44586</v>
      </c>
      <c r="AC1320">
        <v>28</v>
      </c>
      <c r="AD1320" s="14">
        <v>44614</v>
      </c>
      <c r="AE1320" s="14">
        <v>44615</v>
      </c>
      <c r="AF1320">
        <v>27</v>
      </c>
      <c r="AG1320" s="14">
        <v>44642</v>
      </c>
      <c r="AH1320" s="14">
        <v>44645</v>
      </c>
      <c r="AI1320">
        <v>24</v>
      </c>
      <c r="AJ1320" s="14">
        <v>44669</v>
      </c>
      <c r="AK1320" s="16">
        <v>9</v>
      </c>
      <c r="AL1320" s="14">
        <v>44944</v>
      </c>
      <c r="AM1320" s="14">
        <v>45004</v>
      </c>
      <c r="AQ1320" s="45">
        <v>5812500</v>
      </c>
      <c r="AW1320" s="45">
        <v>1937500</v>
      </c>
      <c r="AZ1320" s="15">
        <f t="shared" si="93"/>
        <v>7750000</v>
      </c>
      <c r="BA1320" s="15">
        <f t="shared" si="94"/>
        <v>7750000</v>
      </c>
      <c r="BB1320" t="str">
        <f t="shared" si="95"/>
        <v>OK</v>
      </c>
      <c r="BC1320">
        <f t="shared" si="96"/>
        <v>2</v>
      </c>
    </row>
    <row r="1321" spans="2:55" hidden="1">
      <c r="B1321" t="s">
        <v>30</v>
      </c>
      <c r="C1321" t="s">
        <v>1037</v>
      </c>
      <c r="D1321" t="s">
        <v>1103</v>
      </c>
      <c r="E1321" t="s">
        <v>10</v>
      </c>
      <c r="F1321" t="s">
        <v>186</v>
      </c>
      <c r="G1321">
        <v>5911</v>
      </c>
      <c r="H1321">
        <v>70</v>
      </c>
      <c r="I1321" s="45">
        <v>54250000</v>
      </c>
      <c r="J1321" s="45">
        <v>775000</v>
      </c>
      <c r="L1321">
        <v>70</v>
      </c>
      <c r="M1321" t="s">
        <v>151</v>
      </c>
      <c r="N1321" t="s">
        <v>157</v>
      </c>
      <c r="O1321" t="s">
        <v>130</v>
      </c>
      <c r="P1321" t="s">
        <v>1181</v>
      </c>
      <c r="Q1321" t="s">
        <v>66</v>
      </c>
      <c r="R1321" t="s">
        <v>132</v>
      </c>
      <c r="S1321">
        <v>1</v>
      </c>
      <c r="T1321">
        <v>591101</v>
      </c>
      <c r="V1321" s="17">
        <v>12</v>
      </c>
      <c r="W1321" t="s">
        <v>1194</v>
      </c>
      <c r="Y1321" s="14">
        <v>44635</v>
      </c>
      <c r="Z1321" s="16">
        <v>17</v>
      </c>
      <c r="AA1321" s="14">
        <v>44652</v>
      </c>
      <c r="AB1321" s="14">
        <v>44586</v>
      </c>
      <c r="AC1321">
        <v>28</v>
      </c>
      <c r="AD1321" s="14">
        <v>44614</v>
      </c>
      <c r="AE1321" s="14">
        <v>44615</v>
      </c>
      <c r="AF1321">
        <v>27</v>
      </c>
      <c r="AG1321" s="14">
        <v>44642</v>
      </c>
      <c r="AH1321" s="14">
        <v>44645</v>
      </c>
      <c r="AI1321">
        <v>24</v>
      </c>
      <c r="AJ1321" s="14">
        <v>44669</v>
      </c>
      <c r="AK1321" s="16">
        <v>9</v>
      </c>
      <c r="AL1321" s="14">
        <v>44944</v>
      </c>
      <c r="AM1321" s="14">
        <v>45004</v>
      </c>
      <c r="AQ1321" s="45">
        <v>40687500</v>
      </c>
      <c r="AW1321" s="45">
        <v>13562500</v>
      </c>
      <c r="AZ1321" s="15">
        <f t="shared" si="93"/>
        <v>54250000</v>
      </c>
      <c r="BA1321" s="15">
        <f t="shared" si="94"/>
        <v>54250000</v>
      </c>
      <c r="BB1321" t="str">
        <f t="shared" si="95"/>
        <v>OK</v>
      </c>
      <c r="BC1321">
        <f t="shared" si="96"/>
        <v>2</v>
      </c>
    </row>
    <row r="1322" spans="2:55" hidden="1">
      <c r="B1322" t="s">
        <v>30</v>
      </c>
      <c r="C1322" t="s">
        <v>1041</v>
      </c>
      <c r="D1322" t="s">
        <v>1103</v>
      </c>
      <c r="E1322" t="s">
        <v>10</v>
      </c>
      <c r="F1322" t="s">
        <v>186</v>
      </c>
      <c r="G1322">
        <v>5911</v>
      </c>
      <c r="H1322">
        <v>80</v>
      </c>
      <c r="I1322" s="45">
        <v>62000000</v>
      </c>
      <c r="J1322" s="45">
        <v>775000</v>
      </c>
      <c r="L1322">
        <v>80</v>
      </c>
      <c r="M1322" t="s">
        <v>151</v>
      </c>
      <c r="N1322" t="s">
        <v>157</v>
      </c>
      <c r="O1322" t="s">
        <v>130</v>
      </c>
      <c r="P1322" t="s">
        <v>1181</v>
      </c>
      <c r="Q1322" t="s">
        <v>66</v>
      </c>
      <c r="R1322" t="s">
        <v>132</v>
      </c>
      <c r="S1322">
        <v>1</v>
      </c>
      <c r="T1322">
        <v>591101</v>
      </c>
      <c r="V1322" s="17">
        <v>13</v>
      </c>
      <c r="W1322" t="s">
        <v>1195</v>
      </c>
      <c r="Y1322" s="14">
        <v>44635</v>
      </c>
      <c r="Z1322" s="16">
        <v>17</v>
      </c>
      <c r="AA1322" s="14">
        <v>44652</v>
      </c>
      <c r="AB1322" s="14">
        <v>44586</v>
      </c>
      <c r="AC1322">
        <v>28</v>
      </c>
      <c r="AD1322" s="14">
        <v>44614</v>
      </c>
      <c r="AE1322" s="14">
        <v>44615</v>
      </c>
      <c r="AF1322">
        <v>27</v>
      </c>
      <c r="AG1322" s="14">
        <v>44642</v>
      </c>
      <c r="AH1322" s="14">
        <v>44645</v>
      </c>
      <c r="AI1322">
        <v>24</v>
      </c>
      <c r="AJ1322" s="14">
        <v>44669</v>
      </c>
      <c r="AK1322" s="16">
        <v>9</v>
      </c>
      <c r="AL1322" s="14">
        <v>44944</v>
      </c>
      <c r="AM1322" s="14">
        <v>45004</v>
      </c>
      <c r="AQ1322" s="45">
        <v>46500000</v>
      </c>
      <c r="AW1322" s="45">
        <v>15500000</v>
      </c>
      <c r="AZ1322" s="15">
        <f t="shared" si="93"/>
        <v>62000000</v>
      </c>
      <c r="BA1322" s="15">
        <f t="shared" si="94"/>
        <v>62000000</v>
      </c>
      <c r="BB1322" t="str">
        <f t="shared" si="95"/>
        <v>OK</v>
      </c>
      <c r="BC1322">
        <f t="shared" si="96"/>
        <v>2</v>
      </c>
    </row>
    <row r="1323" spans="2:55" hidden="1">
      <c r="B1323" t="s">
        <v>30</v>
      </c>
      <c r="C1323" t="s">
        <v>1071</v>
      </c>
      <c r="D1323" t="s">
        <v>1107</v>
      </c>
      <c r="E1323" t="s">
        <v>10</v>
      </c>
      <c r="F1323" t="s">
        <v>186</v>
      </c>
      <c r="G1323">
        <v>5911</v>
      </c>
      <c r="H1323">
        <v>65</v>
      </c>
      <c r="I1323" s="45">
        <v>51376000</v>
      </c>
      <c r="J1323" s="45">
        <v>790400</v>
      </c>
      <c r="L1323">
        <v>65</v>
      </c>
      <c r="M1323" t="s">
        <v>151</v>
      </c>
      <c r="N1323" t="s">
        <v>157</v>
      </c>
      <c r="O1323" t="s">
        <v>130</v>
      </c>
      <c r="P1323" t="s">
        <v>1181</v>
      </c>
      <c r="Q1323" t="s">
        <v>66</v>
      </c>
      <c r="R1323" t="s">
        <v>132</v>
      </c>
      <c r="S1323">
        <v>1</v>
      </c>
      <c r="T1323">
        <v>591101</v>
      </c>
      <c r="V1323" s="17">
        <v>14</v>
      </c>
      <c r="W1323" t="s">
        <v>1196</v>
      </c>
      <c r="Y1323" s="14">
        <v>44635</v>
      </c>
      <c r="Z1323" s="16">
        <v>17</v>
      </c>
      <c r="AA1323" s="14">
        <v>44652</v>
      </c>
      <c r="AB1323" s="14">
        <v>44586</v>
      </c>
      <c r="AC1323">
        <v>28</v>
      </c>
      <c r="AD1323" s="14">
        <v>44614</v>
      </c>
      <c r="AE1323" s="14">
        <v>44615</v>
      </c>
      <c r="AF1323">
        <v>27</v>
      </c>
      <c r="AG1323" s="14">
        <v>44642</v>
      </c>
      <c r="AH1323" s="14">
        <v>44645</v>
      </c>
      <c r="AI1323">
        <v>24</v>
      </c>
      <c r="AJ1323" s="14">
        <v>44669</v>
      </c>
      <c r="AK1323" s="16">
        <v>9</v>
      </c>
      <c r="AL1323" s="14">
        <v>44944</v>
      </c>
      <c r="AM1323" s="14">
        <v>45004</v>
      </c>
      <c r="AQ1323" s="45">
        <v>38532000</v>
      </c>
      <c r="AW1323" s="45">
        <v>12844000</v>
      </c>
      <c r="AZ1323" s="15">
        <f t="shared" si="93"/>
        <v>51376000</v>
      </c>
      <c r="BA1323" s="15">
        <f t="shared" si="94"/>
        <v>51376000</v>
      </c>
      <c r="BB1323" t="str">
        <f t="shared" si="95"/>
        <v>OK</v>
      </c>
      <c r="BC1323">
        <f t="shared" si="96"/>
        <v>2</v>
      </c>
    </row>
    <row r="1324" spans="2:55" hidden="1">
      <c r="B1324" t="s">
        <v>30</v>
      </c>
      <c r="C1324" t="s">
        <v>1124</v>
      </c>
      <c r="D1324" t="s">
        <v>1107</v>
      </c>
      <c r="E1324" t="s">
        <v>10</v>
      </c>
      <c r="F1324" t="s">
        <v>186</v>
      </c>
      <c r="G1324">
        <v>5911</v>
      </c>
      <c r="H1324">
        <v>25</v>
      </c>
      <c r="I1324" s="45">
        <v>19760000</v>
      </c>
      <c r="J1324" s="45">
        <v>790400</v>
      </c>
      <c r="L1324">
        <v>25</v>
      </c>
      <c r="M1324" t="s">
        <v>151</v>
      </c>
      <c r="N1324" t="s">
        <v>157</v>
      </c>
      <c r="O1324" t="s">
        <v>130</v>
      </c>
      <c r="P1324" t="s">
        <v>1181</v>
      </c>
      <c r="Q1324" t="s">
        <v>66</v>
      </c>
      <c r="R1324" t="s">
        <v>132</v>
      </c>
      <c r="S1324">
        <v>1</v>
      </c>
      <c r="T1324">
        <v>591101</v>
      </c>
      <c r="V1324" s="17">
        <v>14</v>
      </c>
      <c r="W1324" t="s">
        <v>1196</v>
      </c>
      <c r="Y1324" s="14">
        <v>44635</v>
      </c>
      <c r="Z1324" s="16">
        <v>17</v>
      </c>
      <c r="AA1324" s="14">
        <v>44652</v>
      </c>
      <c r="AB1324" s="14">
        <v>44586</v>
      </c>
      <c r="AC1324">
        <v>28</v>
      </c>
      <c r="AD1324" s="14">
        <v>44614</v>
      </c>
      <c r="AE1324" s="14">
        <v>44615</v>
      </c>
      <c r="AF1324">
        <v>27</v>
      </c>
      <c r="AG1324" s="14">
        <v>44642</v>
      </c>
      <c r="AH1324" s="14">
        <v>44645</v>
      </c>
      <c r="AI1324">
        <v>24</v>
      </c>
      <c r="AJ1324" s="14">
        <v>44669</v>
      </c>
      <c r="AK1324" s="16">
        <v>9</v>
      </c>
      <c r="AL1324" s="14">
        <v>44944</v>
      </c>
      <c r="AM1324" s="14">
        <v>45004</v>
      </c>
      <c r="AQ1324" s="45">
        <v>14820000</v>
      </c>
      <c r="AW1324" s="45">
        <v>4940000</v>
      </c>
      <c r="AZ1324" s="15">
        <f t="shared" si="93"/>
        <v>19760000</v>
      </c>
      <c r="BA1324" s="15">
        <f t="shared" si="94"/>
        <v>19760000</v>
      </c>
      <c r="BB1324" t="str">
        <f t="shared" si="95"/>
        <v>OK</v>
      </c>
      <c r="BC1324">
        <f t="shared" si="96"/>
        <v>2</v>
      </c>
    </row>
    <row r="1325" spans="2:55" hidden="1">
      <c r="B1325" t="s">
        <v>30</v>
      </c>
      <c r="C1325" t="s">
        <v>1090</v>
      </c>
      <c r="D1325" t="s">
        <v>1107</v>
      </c>
      <c r="E1325" t="s">
        <v>10</v>
      </c>
      <c r="F1325" t="s">
        <v>186</v>
      </c>
      <c r="G1325">
        <v>5911</v>
      </c>
      <c r="H1325">
        <v>65</v>
      </c>
      <c r="I1325" s="45">
        <v>51376000</v>
      </c>
      <c r="J1325" s="45">
        <v>790400</v>
      </c>
      <c r="L1325">
        <v>65</v>
      </c>
      <c r="M1325" t="s">
        <v>151</v>
      </c>
      <c r="N1325" t="s">
        <v>157</v>
      </c>
      <c r="O1325" t="s">
        <v>130</v>
      </c>
      <c r="P1325" t="s">
        <v>1181</v>
      </c>
      <c r="Q1325" t="s">
        <v>66</v>
      </c>
      <c r="R1325" t="s">
        <v>132</v>
      </c>
      <c r="S1325">
        <v>1</v>
      </c>
      <c r="T1325">
        <v>591101</v>
      </c>
      <c r="V1325" s="17">
        <v>15</v>
      </c>
      <c r="W1325" t="s">
        <v>1197</v>
      </c>
      <c r="Y1325" s="14">
        <v>44635</v>
      </c>
      <c r="Z1325" s="16">
        <v>17</v>
      </c>
      <c r="AA1325" s="14">
        <v>44652</v>
      </c>
      <c r="AB1325" s="14">
        <v>44586</v>
      </c>
      <c r="AC1325">
        <v>28</v>
      </c>
      <c r="AD1325" s="14">
        <v>44614</v>
      </c>
      <c r="AE1325" s="14">
        <v>44615</v>
      </c>
      <c r="AF1325">
        <v>27</v>
      </c>
      <c r="AG1325" s="14">
        <v>44642</v>
      </c>
      <c r="AH1325" s="14">
        <v>44645</v>
      </c>
      <c r="AI1325">
        <v>24</v>
      </c>
      <c r="AJ1325" s="14">
        <v>44669</v>
      </c>
      <c r="AK1325" s="16">
        <v>9</v>
      </c>
      <c r="AL1325" s="14">
        <v>44944</v>
      </c>
      <c r="AM1325" s="14">
        <v>45004</v>
      </c>
      <c r="AQ1325" s="45">
        <v>38532000</v>
      </c>
      <c r="AW1325" s="45">
        <v>12844000</v>
      </c>
      <c r="AZ1325" s="15">
        <f t="shared" si="93"/>
        <v>51376000</v>
      </c>
      <c r="BA1325" s="15">
        <f t="shared" si="94"/>
        <v>51376000</v>
      </c>
      <c r="BB1325" t="str">
        <f t="shared" si="95"/>
        <v>OK</v>
      </c>
      <c r="BC1325">
        <f t="shared" si="96"/>
        <v>2</v>
      </c>
    </row>
    <row r="1326" spans="2:55" hidden="1">
      <c r="B1326" t="s">
        <v>30</v>
      </c>
      <c r="C1326" t="s">
        <v>1123</v>
      </c>
      <c r="D1326" t="s">
        <v>1107</v>
      </c>
      <c r="E1326" t="s">
        <v>10</v>
      </c>
      <c r="F1326" t="s">
        <v>186</v>
      </c>
      <c r="G1326">
        <v>5911</v>
      </c>
      <c r="H1326">
        <v>25</v>
      </c>
      <c r="I1326" s="45">
        <v>19760000</v>
      </c>
      <c r="J1326" s="45">
        <v>790400</v>
      </c>
      <c r="L1326">
        <v>25</v>
      </c>
      <c r="M1326" t="s">
        <v>151</v>
      </c>
      <c r="N1326" t="s">
        <v>157</v>
      </c>
      <c r="O1326" t="s">
        <v>130</v>
      </c>
      <c r="P1326" t="s">
        <v>1181</v>
      </c>
      <c r="Q1326" t="s">
        <v>66</v>
      </c>
      <c r="R1326" t="s">
        <v>132</v>
      </c>
      <c r="S1326">
        <v>1</v>
      </c>
      <c r="T1326">
        <v>591101</v>
      </c>
      <c r="V1326" s="17">
        <v>15</v>
      </c>
      <c r="W1326" t="s">
        <v>1197</v>
      </c>
      <c r="Y1326" s="14">
        <v>44635</v>
      </c>
      <c r="Z1326" s="16">
        <v>17</v>
      </c>
      <c r="AA1326" s="14">
        <v>44652</v>
      </c>
      <c r="AB1326" s="14">
        <v>44586</v>
      </c>
      <c r="AC1326">
        <v>28</v>
      </c>
      <c r="AD1326" s="14">
        <v>44614</v>
      </c>
      <c r="AE1326" s="14">
        <v>44615</v>
      </c>
      <c r="AF1326">
        <v>27</v>
      </c>
      <c r="AG1326" s="14">
        <v>44642</v>
      </c>
      <c r="AH1326" s="14">
        <v>44645</v>
      </c>
      <c r="AI1326">
        <v>24</v>
      </c>
      <c r="AJ1326" s="14">
        <v>44669</v>
      </c>
      <c r="AK1326" s="16">
        <v>9</v>
      </c>
      <c r="AL1326" s="14">
        <v>44944</v>
      </c>
      <c r="AM1326" s="14">
        <v>45004</v>
      </c>
      <c r="AQ1326" s="45">
        <v>14820000</v>
      </c>
      <c r="AW1326" s="45">
        <v>4940000</v>
      </c>
      <c r="AZ1326" s="15">
        <f t="shared" si="93"/>
        <v>19760000</v>
      </c>
      <c r="BA1326" s="15">
        <f t="shared" si="94"/>
        <v>19760000</v>
      </c>
      <c r="BB1326" t="str">
        <f t="shared" si="95"/>
        <v>OK</v>
      </c>
      <c r="BC1326">
        <f t="shared" si="96"/>
        <v>2</v>
      </c>
    </row>
    <row r="1327" spans="2:55" hidden="1">
      <c r="B1327" t="s">
        <v>30</v>
      </c>
      <c r="C1327" t="s">
        <v>1066</v>
      </c>
      <c r="D1327" t="s">
        <v>1107</v>
      </c>
      <c r="E1327" t="s">
        <v>10</v>
      </c>
      <c r="F1327" t="s">
        <v>186</v>
      </c>
      <c r="G1327">
        <v>5911</v>
      </c>
      <c r="H1327">
        <v>80</v>
      </c>
      <c r="I1327" s="45">
        <v>62000000</v>
      </c>
      <c r="J1327" s="45">
        <v>775000</v>
      </c>
      <c r="L1327">
        <v>80</v>
      </c>
      <c r="M1327" t="s">
        <v>151</v>
      </c>
      <c r="N1327" t="s">
        <v>157</v>
      </c>
      <c r="O1327" t="s">
        <v>130</v>
      </c>
      <c r="P1327" t="s">
        <v>1181</v>
      </c>
      <c r="Q1327" t="s">
        <v>66</v>
      </c>
      <c r="R1327" t="s">
        <v>132</v>
      </c>
      <c r="S1327">
        <v>1</v>
      </c>
      <c r="T1327">
        <v>591101</v>
      </c>
      <c r="V1327" s="17">
        <v>16</v>
      </c>
      <c r="W1327" t="s">
        <v>1198</v>
      </c>
      <c r="Y1327" s="14">
        <v>44635</v>
      </c>
      <c r="Z1327" s="16">
        <v>17</v>
      </c>
      <c r="AA1327" s="14">
        <v>44652</v>
      </c>
      <c r="AB1327" s="14">
        <v>44586</v>
      </c>
      <c r="AC1327">
        <v>28</v>
      </c>
      <c r="AD1327" s="14">
        <v>44614</v>
      </c>
      <c r="AE1327" s="14">
        <v>44615</v>
      </c>
      <c r="AF1327">
        <v>27</v>
      </c>
      <c r="AG1327" s="14">
        <v>44642</v>
      </c>
      <c r="AH1327" s="14">
        <v>44645</v>
      </c>
      <c r="AI1327">
        <v>24</v>
      </c>
      <c r="AJ1327" s="14">
        <v>44669</v>
      </c>
      <c r="AK1327" s="16">
        <v>9</v>
      </c>
      <c r="AL1327" s="14">
        <v>44944</v>
      </c>
      <c r="AM1327" s="14">
        <v>45004</v>
      </c>
      <c r="AQ1327" s="45">
        <v>46500000</v>
      </c>
      <c r="AW1327" s="45">
        <v>15500000</v>
      </c>
      <c r="AZ1327" s="15">
        <f t="shared" si="93"/>
        <v>62000000</v>
      </c>
      <c r="BA1327" s="15">
        <f t="shared" si="94"/>
        <v>62000000</v>
      </c>
      <c r="BB1327" t="str">
        <f t="shared" si="95"/>
        <v>OK</v>
      </c>
      <c r="BC1327">
        <f t="shared" si="96"/>
        <v>2</v>
      </c>
    </row>
    <row r="1328" spans="2:55" hidden="1">
      <c r="B1328" t="s">
        <v>30</v>
      </c>
      <c r="C1328" t="s">
        <v>1072</v>
      </c>
      <c r="D1328" t="s">
        <v>1107</v>
      </c>
      <c r="E1328" t="s">
        <v>10</v>
      </c>
      <c r="F1328" t="s">
        <v>186</v>
      </c>
      <c r="G1328">
        <v>5911</v>
      </c>
      <c r="H1328">
        <v>50</v>
      </c>
      <c r="I1328" s="45">
        <v>23250000</v>
      </c>
      <c r="J1328" s="45">
        <v>465000</v>
      </c>
      <c r="L1328">
        <v>50</v>
      </c>
      <c r="M1328" t="s">
        <v>151</v>
      </c>
      <c r="N1328" t="s">
        <v>157</v>
      </c>
      <c r="O1328" t="s">
        <v>130</v>
      </c>
      <c r="P1328" t="s">
        <v>1181</v>
      </c>
      <c r="Q1328" t="s">
        <v>66</v>
      </c>
      <c r="R1328" t="s">
        <v>132</v>
      </c>
      <c r="S1328">
        <v>1</v>
      </c>
      <c r="T1328">
        <v>591101</v>
      </c>
      <c r="V1328" s="17">
        <v>18</v>
      </c>
      <c r="W1328" t="s">
        <v>1199</v>
      </c>
      <c r="Y1328" s="14">
        <v>44635</v>
      </c>
      <c r="Z1328" s="16">
        <v>17</v>
      </c>
      <c r="AA1328" s="14">
        <v>44652</v>
      </c>
      <c r="AB1328" s="14">
        <v>44586</v>
      </c>
      <c r="AC1328">
        <v>28</v>
      </c>
      <c r="AD1328" s="14">
        <v>44614</v>
      </c>
      <c r="AE1328" s="14">
        <v>44615</v>
      </c>
      <c r="AF1328">
        <v>27</v>
      </c>
      <c r="AG1328" s="14">
        <v>44642</v>
      </c>
      <c r="AH1328" s="14">
        <v>44645</v>
      </c>
      <c r="AI1328">
        <v>24</v>
      </c>
      <c r="AJ1328" s="14">
        <v>44669</v>
      </c>
      <c r="AK1328" s="16">
        <v>9</v>
      </c>
      <c r="AL1328" s="14">
        <v>44944</v>
      </c>
      <c r="AM1328" s="14">
        <v>45004</v>
      </c>
      <c r="AQ1328" s="45">
        <v>17437500</v>
      </c>
      <c r="AW1328" s="45">
        <v>5812500</v>
      </c>
      <c r="AZ1328" s="15">
        <f t="shared" si="93"/>
        <v>23250000</v>
      </c>
      <c r="BA1328" s="15">
        <f t="shared" si="94"/>
        <v>23250000</v>
      </c>
      <c r="BB1328" t="str">
        <f t="shared" si="95"/>
        <v>OK</v>
      </c>
      <c r="BC1328">
        <f t="shared" si="96"/>
        <v>2</v>
      </c>
    </row>
    <row r="1329" spans="2:55" hidden="1">
      <c r="B1329" t="s">
        <v>30</v>
      </c>
      <c r="C1329" t="s">
        <v>1069</v>
      </c>
      <c r="D1329" t="s">
        <v>1107</v>
      </c>
      <c r="E1329" t="s">
        <v>10</v>
      </c>
      <c r="F1329" t="s">
        <v>186</v>
      </c>
      <c r="G1329">
        <v>5911</v>
      </c>
      <c r="H1329">
        <v>30</v>
      </c>
      <c r="I1329" s="45">
        <v>38750000</v>
      </c>
      <c r="J1329" s="45">
        <v>1291667</v>
      </c>
      <c r="L1329">
        <v>30</v>
      </c>
      <c r="M1329" t="s">
        <v>151</v>
      </c>
      <c r="N1329" t="s">
        <v>157</v>
      </c>
      <c r="O1329" t="s">
        <v>130</v>
      </c>
      <c r="P1329" t="s">
        <v>1181</v>
      </c>
      <c r="Q1329" t="s">
        <v>66</v>
      </c>
      <c r="R1329" t="s">
        <v>132</v>
      </c>
      <c r="S1329">
        <v>1</v>
      </c>
      <c r="T1329">
        <v>591101</v>
      </c>
      <c r="V1329" s="17">
        <v>17</v>
      </c>
      <c r="W1329" t="s">
        <v>1200</v>
      </c>
      <c r="Y1329" s="14">
        <v>44635</v>
      </c>
      <c r="Z1329" s="16">
        <v>17</v>
      </c>
      <c r="AA1329" s="14">
        <v>44652</v>
      </c>
      <c r="AB1329" s="14">
        <v>44586</v>
      </c>
      <c r="AC1329">
        <v>28</v>
      </c>
      <c r="AD1329" s="14">
        <v>44614</v>
      </c>
      <c r="AE1329" s="14">
        <v>44615</v>
      </c>
      <c r="AF1329">
        <v>27</v>
      </c>
      <c r="AG1329" s="14">
        <v>44642</v>
      </c>
      <c r="AH1329" s="14">
        <v>44645</v>
      </c>
      <c r="AI1329">
        <v>24</v>
      </c>
      <c r="AJ1329" s="14">
        <v>44669</v>
      </c>
      <c r="AK1329" s="16">
        <v>9</v>
      </c>
      <c r="AL1329" s="14">
        <v>44944</v>
      </c>
      <c r="AM1329" s="14">
        <v>45004</v>
      </c>
      <c r="AQ1329" s="45">
        <v>29062500</v>
      </c>
      <c r="AW1329" s="45">
        <v>9687500</v>
      </c>
      <c r="AZ1329" s="15">
        <f t="shared" si="93"/>
        <v>38750000</v>
      </c>
      <c r="BA1329" s="15">
        <f t="shared" si="94"/>
        <v>38750000</v>
      </c>
      <c r="BB1329" t="str">
        <f t="shared" si="95"/>
        <v>OK</v>
      </c>
      <c r="BC1329">
        <f t="shared" si="96"/>
        <v>2</v>
      </c>
    </row>
    <row r="1330" spans="2:55" hidden="1">
      <c r="B1330" t="s">
        <v>30</v>
      </c>
      <c r="C1330" t="s">
        <v>1070</v>
      </c>
      <c r="D1330" t="s">
        <v>1107</v>
      </c>
      <c r="E1330" t="s">
        <v>10</v>
      </c>
      <c r="F1330" t="s">
        <v>186</v>
      </c>
      <c r="G1330">
        <v>5911</v>
      </c>
      <c r="H1330">
        <v>90</v>
      </c>
      <c r="I1330" s="45">
        <v>71136000</v>
      </c>
      <c r="J1330" s="45">
        <v>790400</v>
      </c>
      <c r="L1330">
        <v>90</v>
      </c>
      <c r="M1330" t="s">
        <v>151</v>
      </c>
      <c r="N1330" t="s">
        <v>157</v>
      </c>
      <c r="O1330" t="s">
        <v>130</v>
      </c>
      <c r="P1330" t="s">
        <v>1181</v>
      </c>
      <c r="Q1330" t="s">
        <v>66</v>
      </c>
      <c r="R1330" t="s">
        <v>132</v>
      </c>
      <c r="S1330">
        <v>1</v>
      </c>
      <c r="T1330">
        <v>591101</v>
      </c>
      <c r="V1330" s="17">
        <v>18</v>
      </c>
      <c r="W1330" t="s">
        <v>1199</v>
      </c>
      <c r="Y1330" s="14">
        <v>44635</v>
      </c>
      <c r="Z1330" s="16">
        <v>17</v>
      </c>
      <c r="AA1330" s="14">
        <v>44652</v>
      </c>
      <c r="AB1330" s="14">
        <v>44586</v>
      </c>
      <c r="AC1330">
        <v>28</v>
      </c>
      <c r="AD1330" s="14">
        <v>44614</v>
      </c>
      <c r="AE1330" s="14">
        <v>44615</v>
      </c>
      <c r="AF1330">
        <v>27</v>
      </c>
      <c r="AG1330" s="14">
        <v>44642</v>
      </c>
      <c r="AH1330" s="14">
        <v>44645</v>
      </c>
      <c r="AI1330">
        <v>24</v>
      </c>
      <c r="AJ1330" s="14">
        <v>44669</v>
      </c>
      <c r="AK1330" s="16">
        <v>9</v>
      </c>
      <c r="AL1330" s="14">
        <v>44944</v>
      </c>
      <c r="AM1330" s="14">
        <v>45004</v>
      </c>
      <c r="AQ1330" s="45">
        <v>53352000</v>
      </c>
      <c r="AW1330" s="45">
        <v>17784000</v>
      </c>
      <c r="AZ1330" s="15">
        <f t="shared" si="93"/>
        <v>71136000</v>
      </c>
      <c r="BA1330" s="15">
        <f t="shared" si="94"/>
        <v>71136000</v>
      </c>
      <c r="BB1330" t="str">
        <f t="shared" si="95"/>
        <v>OK</v>
      </c>
      <c r="BC1330">
        <f t="shared" si="96"/>
        <v>2</v>
      </c>
    </row>
    <row r="1331" spans="2:55" hidden="1">
      <c r="B1331" t="s">
        <v>30</v>
      </c>
      <c r="C1331" t="s">
        <v>1061</v>
      </c>
      <c r="D1331" t="s">
        <v>1099</v>
      </c>
      <c r="E1331" t="s">
        <v>10</v>
      </c>
      <c r="F1331" t="s">
        <v>186</v>
      </c>
      <c r="G1331">
        <v>5911</v>
      </c>
      <c r="H1331">
        <v>90</v>
      </c>
      <c r="I1331" s="45">
        <v>71136000</v>
      </c>
      <c r="J1331" s="45">
        <v>790400</v>
      </c>
      <c r="L1331">
        <v>90</v>
      </c>
      <c r="M1331" t="s">
        <v>151</v>
      </c>
      <c r="N1331" t="s">
        <v>157</v>
      </c>
      <c r="O1331" t="s">
        <v>130</v>
      </c>
      <c r="P1331" t="s">
        <v>1181</v>
      </c>
      <c r="Q1331" t="s">
        <v>66</v>
      </c>
      <c r="R1331" t="s">
        <v>132</v>
      </c>
      <c r="S1331">
        <v>1</v>
      </c>
      <c r="T1331">
        <v>591101</v>
      </c>
      <c r="V1331" s="17">
        <v>19</v>
      </c>
      <c r="W1331" t="s">
        <v>1201</v>
      </c>
      <c r="Y1331" s="14">
        <v>44635</v>
      </c>
      <c r="Z1331" s="16">
        <v>17</v>
      </c>
      <c r="AA1331" s="14">
        <v>44652</v>
      </c>
      <c r="AB1331" s="14">
        <v>44586</v>
      </c>
      <c r="AC1331">
        <v>28</v>
      </c>
      <c r="AD1331" s="14">
        <v>44614</v>
      </c>
      <c r="AE1331" s="14">
        <v>44615</v>
      </c>
      <c r="AF1331">
        <v>27</v>
      </c>
      <c r="AG1331" s="14">
        <v>44642</v>
      </c>
      <c r="AH1331" s="14">
        <v>44645</v>
      </c>
      <c r="AI1331">
        <v>24</v>
      </c>
      <c r="AJ1331" s="14">
        <v>44669</v>
      </c>
      <c r="AK1331" s="16">
        <v>9</v>
      </c>
      <c r="AL1331" s="14">
        <v>44944</v>
      </c>
      <c r="AM1331" s="14">
        <v>45004</v>
      </c>
      <c r="AQ1331" s="45">
        <v>53352000</v>
      </c>
      <c r="AW1331" s="45">
        <v>17784000</v>
      </c>
      <c r="AZ1331" s="15">
        <f t="shared" si="93"/>
        <v>71136000</v>
      </c>
      <c r="BA1331" s="15">
        <f t="shared" si="94"/>
        <v>71136000</v>
      </c>
      <c r="BB1331" t="str">
        <f t="shared" si="95"/>
        <v>OK</v>
      </c>
      <c r="BC1331">
        <f t="shared" si="96"/>
        <v>2</v>
      </c>
    </row>
    <row r="1332" spans="2:55" hidden="1">
      <c r="B1332" t="s">
        <v>30</v>
      </c>
      <c r="C1332" t="s">
        <v>1030</v>
      </c>
      <c r="D1332" t="s">
        <v>1099</v>
      </c>
      <c r="E1332" t="s">
        <v>10</v>
      </c>
      <c r="F1332" t="s">
        <v>186</v>
      </c>
      <c r="G1332">
        <v>5911</v>
      </c>
      <c r="H1332">
        <v>35</v>
      </c>
      <c r="I1332" s="45">
        <v>27125000</v>
      </c>
      <c r="J1332" s="45">
        <v>775000</v>
      </c>
      <c r="L1332">
        <v>35</v>
      </c>
      <c r="M1332" t="s">
        <v>151</v>
      </c>
      <c r="N1332" t="s">
        <v>157</v>
      </c>
      <c r="O1332" t="s">
        <v>130</v>
      </c>
      <c r="P1332" t="s">
        <v>1181</v>
      </c>
      <c r="Q1332" t="s">
        <v>66</v>
      </c>
      <c r="R1332" t="s">
        <v>132</v>
      </c>
      <c r="S1332">
        <v>1</v>
      </c>
      <c r="T1332">
        <v>591101</v>
      </c>
      <c r="V1332" s="17">
        <v>20</v>
      </c>
      <c r="W1332" t="s">
        <v>1202</v>
      </c>
      <c r="Y1332" s="14">
        <v>44635</v>
      </c>
      <c r="Z1332" s="16">
        <v>17</v>
      </c>
      <c r="AA1332" s="14">
        <v>44652</v>
      </c>
      <c r="AB1332" s="14">
        <v>44586</v>
      </c>
      <c r="AC1332">
        <v>28</v>
      </c>
      <c r="AD1332" s="14">
        <v>44614</v>
      </c>
      <c r="AE1332" s="14">
        <v>44615</v>
      </c>
      <c r="AF1332">
        <v>27</v>
      </c>
      <c r="AG1332" s="14">
        <v>44642</v>
      </c>
      <c r="AH1332" s="14">
        <v>44645</v>
      </c>
      <c r="AI1332">
        <v>24</v>
      </c>
      <c r="AJ1332" s="14">
        <v>44669</v>
      </c>
      <c r="AK1332" s="16">
        <v>9</v>
      </c>
      <c r="AL1332" s="14">
        <v>44944</v>
      </c>
      <c r="AM1332" s="14">
        <v>45004</v>
      </c>
      <c r="AQ1332" s="45">
        <v>20343750</v>
      </c>
      <c r="AW1332" s="45">
        <v>6781250</v>
      </c>
      <c r="AZ1332" s="15">
        <f t="shared" si="93"/>
        <v>27125000</v>
      </c>
      <c r="BA1332" s="15">
        <f t="shared" si="94"/>
        <v>27125000</v>
      </c>
      <c r="BB1332" t="str">
        <f t="shared" si="95"/>
        <v>OK</v>
      </c>
      <c r="BC1332">
        <f t="shared" si="96"/>
        <v>2</v>
      </c>
    </row>
    <row r="1333" spans="2:55" hidden="1">
      <c r="B1333" t="s">
        <v>30</v>
      </c>
      <c r="C1333" t="s">
        <v>1065</v>
      </c>
      <c r="D1333" t="s">
        <v>1099</v>
      </c>
      <c r="E1333" t="s">
        <v>10</v>
      </c>
      <c r="F1333" t="s">
        <v>186</v>
      </c>
      <c r="G1333">
        <v>5911</v>
      </c>
      <c r="H1333">
        <v>45</v>
      </c>
      <c r="I1333" s="45">
        <v>34875000</v>
      </c>
      <c r="J1333" s="45">
        <v>775000</v>
      </c>
      <c r="L1333">
        <v>45</v>
      </c>
      <c r="M1333" t="s">
        <v>151</v>
      </c>
      <c r="N1333" t="s">
        <v>157</v>
      </c>
      <c r="O1333" t="s">
        <v>130</v>
      </c>
      <c r="P1333" t="s">
        <v>1181</v>
      </c>
      <c r="Q1333" t="s">
        <v>66</v>
      </c>
      <c r="R1333" t="s">
        <v>132</v>
      </c>
      <c r="S1333">
        <v>1</v>
      </c>
      <c r="T1333">
        <v>591101</v>
      </c>
      <c r="V1333" s="17">
        <v>20</v>
      </c>
      <c r="W1333" t="s">
        <v>1202</v>
      </c>
      <c r="Y1333" s="14">
        <v>44635</v>
      </c>
      <c r="Z1333" s="16">
        <v>17</v>
      </c>
      <c r="AA1333" s="14">
        <v>44652</v>
      </c>
      <c r="AB1333" s="14">
        <v>44586</v>
      </c>
      <c r="AC1333">
        <v>28</v>
      </c>
      <c r="AD1333" s="14">
        <v>44614</v>
      </c>
      <c r="AE1333" s="14">
        <v>44615</v>
      </c>
      <c r="AF1333">
        <v>27</v>
      </c>
      <c r="AG1333" s="14">
        <v>44642</v>
      </c>
      <c r="AH1333" s="14">
        <v>44645</v>
      </c>
      <c r="AI1333">
        <v>24</v>
      </c>
      <c r="AJ1333" s="14">
        <v>44669</v>
      </c>
      <c r="AK1333" s="16">
        <v>9</v>
      </c>
      <c r="AL1333" s="14">
        <v>44944</v>
      </c>
      <c r="AM1333" s="14">
        <v>45004</v>
      </c>
      <c r="AQ1333" s="45">
        <v>26156250</v>
      </c>
      <c r="AW1333" s="45">
        <v>8718750</v>
      </c>
      <c r="AZ1333" s="15">
        <f t="shared" si="93"/>
        <v>34875000</v>
      </c>
      <c r="BA1333" s="15">
        <f t="shared" si="94"/>
        <v>34875000</v>
      </c>
      <c r="BB1333" t="str">
        <f t="shared" si="95"/>
        <v>OK</v>
      </c>
      <c r="BC1333">
        <f t="shared" si="96"/>
        <v>2</v>
      </c>
    </row>
    <row r="1334" spans="2:55" hidden="1">
      <c r="B1334" t="s">
        <v>30</v>
      </c>
      <c r="C1334" t="s">
        <v>1027</v>
      </c>
      <c r="D1334" t="s">
        <v>1099</v>
      </c>
      <c r="E1334" t="s">
        <v>10</v>
      </c>
      <c r="F1334" t="s">
        <v>186</v>
      </c>
      <c r="G1334">
        <v>5911</v>
      </c>
      <c r="H1334">
        <v>45</v>
      </c>
      <c r="I1334" s="45">
        <v>35568000</v>
      </c>
      <c r="J1334" s="45">
        <v>790400</v>
      </c>
      <c r="L1334">
        <v>45</v>
      </c>
      <c r="M1334" t="s">
        <v>151</v>
      </c>
      <c r="N1334" t="s">
        <v>157</v>
      </c>
      <c r="O1334" t="s">
        <v>130</v>
      </c>
      <c r="P1334" t="s">
        <v>1181</v>
      </c>
      <c r="Q1334" t="s">
        <v>66</v>
      </c>
      <c r="R1334" t="s">
        <v>132</v>
      </c>
      <c r="S1334">
        <v>1</v>
      </c>
      <c r="T1334">
        <v>591101</v>
      </c>
      <c r="V1334" s="17">
        <v>21</v>
      </c>
      <c r="W1334" t="s">
        <v>1203</v>
      </c>
      <c r="Y1334" s="14">
        <v>44635</v>
      </c>
      <c r="Z1334" s="16">
        <v>17</v>
      </c>
      <c r="AA1334" s="14">
        <v>44652</v>
      </c>
      <c r="AB1334" s="14">
        <v>44586</v>
      </c>
      <c r="AC1334">
        <v>28</v>
      </c>
      <c r="AD1334" s="14">
        <v>44614</v>
      </c>
      <c r="AE1334" s="14">
        <v>44615</v>
      </c>
      <c r="AF1334">
        <v>27</v>
      </c>
      <c r="AG1334" s="14">
        <v>44642</v>
      </c>
      <c r="AH1334" s="14">
        <v>44645</v>
      </c>
      <c r="AI1334">
        <v>24</v>
      </c>
      <c r="AJ1334" s="14">
        <v>44669</v>
      </c>
      <c r="AK1334" s="16">
        <v>9</v>
      </c>
      <c r="AL1334" s="14">
        <v>44944</v>
      </c>
      <c r="AM1334" s="14">
        <v>45004</v>
      </c>
      <c r="AQ1334" s="45">
        <v>26676000</v>
      </c>
      <c r="AW1334" s="45">
        <v>8892000</v>
      </c>
      <c r="AZ1334" s="15">
        <f t="shared" si="93"/>
        <v>35568000</v>
      </c>
      <c r="BA1334" s="15">
        <f t="shared" si="94"/>
        <v>35568000</v>
      </c>
      <c r="BB1334" t="str">
        <f t="shared" si="95"/>
        <v>OK</v>
      </c>
      <c r="BC1334">
        <f t="shared" si="96"/>
        <v>2</v>
      </c>
    </row>
    <row r="1335" spans="2:55" hidden="1">
      <c r="B1335" t="s">
        <v>30</v>
      </c>
      <c r="C1335" t="s">
        <v>1031</v>
      </c>
      <c r="D1335" t="s">
        <v>1099</v>
      </c>
      <c r="E1335" t="s">
        <v>10</v>
      </c>
      <c r="F1335" t="s">
        <v>186</v>
      </c>
      <c r="G1335">
        <v>5911</v>
      </c>
      <c r="H1335">
        <v>45</v>
      </c>
      <c r="I1335" s="45">
        <v>35568000</v>
      </c>
      <c r="J1335" s="45">
        <v>790400</v>
      </c>
      <c r="L1335">
        <v>45</v>
      </c>
      <c r="M1335" t="s">
        <v>151</v>
      </c>
      <c r="N1335" t="s">
        <v>157</v>
      </c>
      <c r="O1335" t="s">
        <v>130</v>
      </c>
      <c r="P1335" t="s">
        <v>1181</v>
      </c>
      <c r="Q1335" t="s">
        <v>66</v>
      </c>
      <c r="R1335" t="s">
        <v>132</v>
      </c>
      <c r="S1335">
        <v>1</v>
      </c>
      <c r="T1335">
        <v>591101</v>
      </c>
      <c r="V1335" s="17">
        <v>21</v>
      </c>
      <c r="W1335" t="s">
        <v>1203</v>
      </c>
      <c r="Y1335" s="14">
        <v>44635</v>
      </c>
      <c r="Z1335" s="16">
        <v>17</v>
      </c>
      <c r="AA1335" s="14">
        <v>44652</v>
      </c>
      <c r="AB1335" s="14">
        <v>44586</v>
      </c>
      <c r="AC1335">
        <v>28</v>
      </c>
      <c r="AD1335" s="14">
        <v>44614</v>
      </c>
      <c r="AE1335" s="14">
        <v>44615</v>
      </c>
      <c r="AF1335">
        <v>27</v>
      </c>
      <c r="AG1335" s="14">
        <v>44642</v>
      </c>
      <c r="AH1335" s="14">
        <v>44645</v>
      </c>
      <c r="AI1335">
        <v>24</v>
      </c>
      <c r="AJ1335" s="14">
        <v>44669</v>
      </c>
      <c r="AK1335" s="16">
        <v>9</v>
      </c>
      <c r="AL1335" s="14">
        <v>44944</v>
      </c>
      <c r="AM1335" s="14">
        <v>45004</v>
      </c>
      <c r="AQ1335" s="45">
        <v>26676000</v>
      </c>
      <c r="AW1335" s="45">
        <v>8892000</v>
      </c>
      <c r="AZ1335" s="15">
        <f t="shared" si="93"/>
        <v>35568000</v>
      </c>
      <c r="BA1335" s="15">
        <f t="shared" si="94"/>
        <v>35568000</v>
      </c>
      <c r="BB1335" t="str">
        <f t="shared" si="95"/>
        <v>OK</v>
      </c>
      <c r="BC1335">
        <f t="shared" si="96"/>
        <v>2</v>
      </c>
    </row>
    <row r="1336" spans="2:55" hidden="1">
      <c r="B1336" t="s">
        <v>30</v>
      </c>
      <c r="C1336" t="s">
        <v>1064</v>
      </c>
      <c r="D1336" t="s">
        <v>1099</v>
      </c>
      <c r="E1336" t="s">
        <v>10</v>
      </c>
      <c r="F1336" t="s">
        <v>186</v>
      </c>
      <c r="G1336">
        <v>5911</v>
      </c>
      <c r="H1336">
        <v>90</v>
      </c>
      <c r="I1336" s="45">
        <v>71136000</v>
      </c>
      <c r="J1336" s="45">
        <v>790400</v>
      </c>
      <c r="L1336">
        <v>90</v>
      </c>
      <c r="M1336" t="s">
        <v>151</v>
      </c>
      <c r="N1336" t="s">
        <v>157</v>
      </c>
      <c r="O1336" t="s">
        <v>130</v>
      </c>
      <c r="P1336" t="s">
        <v>1181</v>
      </c>
      <c r="Q1336" t="s">
        <v>66</v>
      </c>
      <c r="R1336" t="s">
        <v>132</v>
      </c>
      <c r="S1336">
        <v>1</v>
      </c>
      <c r="T1336">
        <v>591101</v>
      </c>
      <c r="V1336" s="17">
        <v>22</v>
      </c>
      <c r="W1336" t="s">
        <v>1204</v>
      </c>
      <c r="Y1336" s="14">
        <v>44635</v>
      </c>
      <c r="Z1336" s="16">
        <v>17</v>
      </c>
      <c r="AA1336" s="14">
        <v>44652</v>
      </c>
      <c r="AB1336" s="14">
        <v>44586</v>
      </c>
      <c r="AC1336">
        <v>28</v>
      </c>
      <c r="AD1336" s="14">
        <v>44614</v>
      </c>
      <c r="AE1336" s="14">
        <v>44615</v>
      </c>
      <c r="AF1336">
        <v>27</v>
      </c>
      <c r="AG1336" s="14">
        <v>44642</v>
      </c>
      <c r="AH1336" s="14">
        <v>44645</v>
      </c>
      <c r="AI1336">
        <v>24</v>
      </c>
      <c r="AJ1336" s="14">
        <v>44669</v>
      </c>
      <c r="AK1336" s="16">
        <v>9</v>
      </c>
      <c r="AL1336" s="14">
        <v>44944</v>
      </c>
      <c r="AM1336" s="14">
        <v>45004</v>
      </c>
      <c r="AQ1336" s="45">
        <v>53352000</v>
      </c>
      <c r="AW1336" s="45">
        <v>17784000</v>
      </c>
      <c r="AZ1336" s="15">
        <f t="shared" si="93"/>
        <v>71136000</v>
      </c>
      <c r="BA1336" s="15">
        <f t="shared" si="94"/>
        <v>71136000</v>
      </c>
      <c r="BB1336" t="str">
        <f t="shared" si="95"/>
        <v>OK</v>
      </c>
      <c r="BC1336">
        <f t="shared" si="96"/>
        <v>2</v>
      </c>
    </row>
    <row r="1337" spans="2:55" hidden="1">
      <c r="B1337" t="s">
        <v>30</v>
      </c>
      <c r="C1337" t="s">
        <v>1026</v>
      </c>
      <c r="D1337" t="s">
        <v>1205</v>
      </c>
      <c r="E1337" t="s">
        <v>10</v>
      </c>
      <c r="F1337" t="s">
        <v>186</v>
      </c>
      <c r="G1337">
        <v>5911</v>
      </c>
      <c r="H1337">
        <v>40</v>
      </c>
      <c r="I1337" s="45">
        <v>31000000</v>
      </c>
      <c r="J1337" s="45">
        <v>775000</v>
      </c>
      <c r="L1337">
        <v>40</v>
      </c>
      <c r="M1337" t="s">
        <v>151</v>
      </c>
      <c r="N1337" t="s">
        <v>157</v>
      </c>
      <c r="O1337" t="s">
        <v>130</v>
      </c>
      <c r="P1337" t="s">
        <v>1181</v>
      </c>
      <c r="Q1337" t="s">
        <v>66</v>
      </c>
      <c r="R1337" t="s">
        <v>132</v>
      </c>
      <c r="S1337">
        <v>1</v>
      </c>
      <c r="T1337">
        <v>591101</v>
      </c>
      <c r="V1337" s="17">
        <v>23</v>
      </c>
      <c r="W1337" t="s">
        <v>1206</v>
      </c>
      <c r="Y1337" s="14">
        <v>44635</v>
      </c>
      <c r="Z1337" s="16">
        <v>17</v>
      </c>
      <c r="AA1337" s="14">
        <v>44652</v>
      </c>
      <c r="AB1337" s="14">
        <v>44586</v>
      </c>
      <c r="AC1337">
        <v>28</v>
      </c>
      <c r="AD1337" s="14">
        <v>44614</v>
      </c>
      <c r="AE1337" s="14">
        <v>44615</v>
      </c>
      <c r="AF1337">
        <v>27</v>
      </c>
      <c r="AG1337" s="14">
        <v>44642</v>
      </c>
      <c r="AH1337" s="14">
        <v>44645</v>
      </c>
      <c r="AI1337">
        <v>24</v>
      </c>
      <c r="AJ1337" s="14">
        <v>44669</v>
      </c>
      <c r="AK1337" s="16">
        <v>9</v>
      </c>
      <c r="AL1337" s="14">
        <v>44944</v>
      </c>
      <c r="AM1337" s="14">
        <v>45004</v>
      </c>
      <c r="AQ1337" s="45">
        <v>23250000</v>
      </c>
      <c r="AW1337" s="45">
        <v>7750000</v>
      </c>
      <c r="AZ1337" s="15">
        <f t="shared" si="93"/>
        <v>31000000</v>
      </c>
      <c r="BA1337" s="15">
        <f t="shared" si="94"/>
        <v>31000000</v>
      </c>
      <c r="BB1337" t="str">
        <f t="shared" si="95"/>
        <v>OK</v>
      </c>
      <c r="BC1337">
        <f t="shared" si="96"/>
        <v>2</v>
      </c>
    </row>
    <row r="1338" spans="2:55" hidden="1">
      <c r="B1338" t="s">
        <v>30</v>
      </c>
      <c r="C1338" t="s">
        <v>1078</v>
      </c>
      <c r="D1338" t="s">
        <v>1205</v>
      </c>
      <c r="E1338" t="s">
        <v>10</v>
      </c>
      <c r="F1338" t="s">
        <v>186</v>
      </c>
      <c r="G1338">
        <v>5911</v>
      </c>
      <c r="H1338">
        <v>40</v>
      </c>
      <c r="I1338" s="45">
        <v>31000000</v>
      </c>
      <c r="J1338" s="45">
        <v>775000</v>
      </c>
      <c r="L1338">
        <v>40</v>
      </c>
      <c r="M1338" t="s">
        <v>151</v>
      </c>
      <c r="N1338" t="s">
        <v>157</v>
      </c>
      <c r="O1338" t="s">
        <v>130</v>
      </c>
      <c r="P1338" t="s">
        <v>1181</v>
      </c>
      <c r="Q1338" t="s">
        <v>66</v>
      </c>
      <c r="R1338" t="s">
        <v>132</v>
      </c>
      <c r="S1338">
        <v>1</v>
      </c>
      <c r="T1338">
        <v>591101</v>
      </c>
      <c r="V1338" s="17">
        <v>23</v>
      </c>
      <c r="W1338" t="s">
        <v>1206</v>
      </c>
      <c r="Y1338" s="14">
        <v>44635</v>
      </c>
      <c r="Z1338" s="16">
        <v>17</v>
      </c>
      <c r="AA1338" s="14">
        <v>44652</v>
      </c>
      <c r="AB1338" s="14">
        <v>44586</v>
      </c>
      <c r="AC1338">
        <v>28</v>
      </c>
      <c r="AD1338" s="14">
        <v>44614</v>
      </c>
      <c r="AE1338" s="14">
        <v>44615</v>
      </c>
      <c r="AF1338">
        <v>27</v>
      </c>
      <c r="AG1338" s="14">
        <v>44642</v>
      </c>
      <c r="AH1338" s="14">
        <v>44645</v>
      </c>
      <c r="AI1338">
        <v>24</v>
      </c>
      <c r="AJ1338" s="14">
        <v>44669</v>
      </c>
      <c r="AK1338" s="16">
        <v>9</v>
      </c>
      <c r="AL1338" s="14">
        <v>44944</v>
      </c>
      <c r="AM1338" s="14">
        <v>45004</v>
      </c>
      <c r="AQ1338" s="45">
        <v>23250000</v>
      </c>
      <c r="AW1338" s="45">
        <v>7750000</v>
      </c>
      <c r="AZ1338" s="15">
        <f t="shared" si="93"/>
        <v>31000000</v>
      </c>
      <c r="BA1338" s="15">
        <f t="shared" si="94"/>
        <v>31000000</v>
      </c>
      <c r="BB1338" t="str">
        <f t="shared" si="95"/>
        <v>OK</v>
      </c>
      <c r="BC1338">
        <f t="shared" si="96"/>
        <v>2</v>
      </c>
    </row>
    <row r="1339" spans="2:55" hidden="1">
      <c r="B1339" t="s">
        <v>30</v>
      </c>
      <c r="C1339" t="s">
        <v>1022</v>
      </c>
      <c r="D1339" t="s">
        <v>1205</v>
      </c>
      <c r="E1339" t="s">
        <v>10</v>
      </c>
      <c r="F1339" t="s">
        <v>186</v>
      </c>
      <c r="G1339">
        <v>5911</v>
      </c>
      <c r="H1339">
        <v>90</v>
      </c>
      <c r="I1339" s="45">
        <v>71136000</v>
      </c>
      <c r="J1339" s="45">
        <v>790400</v>
      </c>
      <c r="L1339">
        <v>90</v>
      </c>
      <c r="M1339" t="s">
        <v>151</v>
      </c>
      <c r="N1339" t="s">
        <v>157</v>
      </c>
      <c r="O1339" t="s">
        <v>130</v>
      </c>
      <c r="P1339" t="s">
        <v>1181</v>
      </c>
      <c r="Q1339" t="s">
        <v>66</v>
      </c>
      <c r="R1339" t="s">
        <v>132</v>
      </c>
      <c r="S1339">
        <v>1</v>
      </c>
      <c r="T1339">
        <v>591101</v>
      </c>
      <c r="V1339" s="17">
        <v>24</v>
      </c>
      <c r="W1339" t="s">
        <v>1207</v>
      </c>
      <c r="Y1339" s="14">
        <v>44635</v>
      </c>
      <c r="Z1339" s="16">
        <v>17</v>
      </c>
      <c r="AA1339" s="14">
        <v>44652</v>
      </c>
      <c r="AB1339" s="14">
        <v>44586</v>
      </c>
      <c r="AC1339">
        <v>28</v>
      </c>
      <c r="AD1339" s="14">
        <v>44614</v>
      </c>
      <c r="AE1339" s="14">
        <v>44615</v>
      </c>
      <c r="AF1339">
        <v>27</v>
      </c>
      <c r="AG1339" s="14">
        <v>44642</v>
      </c>
      <c r="AH1339" s="14">
        <v>44645</v>
      </c>
      <c r="AI1339">
        <v>24</v>
      </c>
      <c r="AJ1339" s="14">
        <v>44669</v>
      </c>
      <c r="AK1339" s="16">
        <v>9</v>
      </c>
      <c r="AL1339" s="14">
        <v>44944</v>
      </c>
      <c r="AM1339" s="14">
        <v>45004</v>
      </c>
      <c r="AQ1339" s="45">
        <v>53352000</v>
      </c>
      <c r="AW1339" s="45">
        <v>17784000</v>
      </c>
      <c r="AZ1339" s="15">
        <f t="shared" si="93"/>
        <v>71136000</v>
      </c>
      <c r="BA1339" s="15">
        <f t="shared" si="94"/>
        <v>71136000</v>
      </c>
      <c r="BB1339" t="str">
        <f t="shared" si="95"/>
        <v>OK</v>
      </c>
      <c r="BC1339">
        <f t="shared" si="96"/>
        <v>2</v>
      </c>
    </row>
    <row r="1340" spans="2:55" hidden="1">
      <c r="B1340" t="s">
        <v>30</v>
      </c>
      <c r="C1340" t="s">
        <v>1085</v>
      </c>
      <c r="D1340" t="s">
        <v>1205</v>
      </c>
      <c r="E1340" t="s">
        <v>10</v>
      </c>
      <c r="F1340" t="s">
        <v>186</v>
      </c>
      <c r="G1340">
        <v>5911</v>
      </c>
      <c r="H1340">
        <v>40</v>
      </c>
      <c r="I1340" s="45">
        <v>31000000</v>
      </c>
      <c r="J1340" s="45">
        <v>775000</v>
      </c>
      <c r="L1340">
        <v>40</v>
      </c>
      <c r="M1340" t="s">
        <v>151</v>
      </c>
      <c r="N1340" t="s">
        <v>157</v>
      </c>
      <c r="O1340" t="s">
        <v>130</v>
      </c>
      <c r="P1340" t="s">
        <v>1181</v>
      </c>
      <c r="Q1340" t="s">
        <v>66</v>
      </c>
      <c r="R1340" t="s">
        <v>132</v>
      </c>
      <c r="S1340">
        <v>1</v>
      </c>
      <c r="T1340">
        <v>591101</v>
      </c>
      <c r="V1340" s="17">
        <v>25</v>
      </c>
      <c r="W1340" t="s">
        <v>1208</v>
      </c>
      <c r="Y1340" s="14">
        <v>44635</v>
      </c>
      <c r="Z1340" s="16">
        <v>17</v>
      </c>
      <c r="AA1340" s="14">
        <v>44652</v>
      </c>
      <c r="AB1340" s="14">
        <v>44586</v>
      </c>
      <c r="AC1340">
        <v>28</v>
      </c>
      <c r="AD1340" s="14">
        <v>44614</v>
      </c>
      <c r="AE1340" s="14">
        <v>44615</v>
      </c>
      <c r="AF1340">
        <v>27</v>
      </c>
      <c r="AG1340" s="14">
        <v>44642</v>
      </c>
      <c r="AH1340" s="14">
        <v>44645</v>
      </c>
      <c r="AI1340">
        <v>24</v>
      </c>
      <c r="AJ1340" s="14">
        <v>44669</v>
      </c>
      <c r="AK1340" s="16">
        <v>9</v>
      </c>
      <c r="AL1340" s="14">
        <v>44944</v>
      </c>
      <c r="AM1340" s="14">
        <v>45004</v>
      </c>
      <c r="AQ1340" s="45">
        <v>23250000</v>
      </c>
      <c r="AW1340" s="45">
        <v>7750000</v>
      </c>
      <c r="AZ1340" s="15">
        <f t="shared" si="93"/>
        <v>31000000</v>
      </c>
      <c r="BA1340" s="15">
        <f t="shared" si="94"/>
        <v>31000000</v>
      </c>
      <c r="BB1340" t="str">
        <f t="shared" si="95"/>
        <v>OK</v>
      </c>
      <c r="BC1340">
        <f t="shared" si="96"/>
        <v>2</v>
      </c>
    </row>
    <row r="1341" spans="2:55" hidden="1">
      <c r="B1341" t="s">
        <v>30</v>
      </c>
      <c r="C1341" t="s">
        <v>1081</v>
      </c>
      <c r="D1341" t="s">
        <v>1205</v>
      </c>
      <c r="E1341" t="s">
        <v>10</v>
      </c>
      <c r="F1341" t="s">
        <v>186</v>
      </c>
      <c r="G1341">
        <v>5911</v>
      </c>
      <c r="H1341">
        <v>40</v>
      </c>
      <c r="I1341" s="45">
        <v>31000000</v>
      </c>
      <c r="J1341" s="45">
        <v>775000</v>
      </c>
      <c r="L1341">
        <v>40</v>
      </c>
      <c r="M1341" t="s">
        <v>151</v>
      </c>
      <c r="N1341" t="s">
        <v>157</v>
      </c>
      <c r="O1341" t="s">
        <v>130</v>
      </c>
      <c r="P1341" t="s">
        <v>1181</v>
      </c>
      <c r="Q1341" t="s">
        <v>66</v>
      </c>
      <c r="R1341" t="s">
        <v>132</v>
      </c>
      <c r="S1341">
        <v>1</v>
      </c>
      <c r="T1341">
        <v>591101</v>
      </c>
      <c r="V1341" s="17">
        <v>25</v>
      </c>
      <c r="W1341" t="s">
        <v>1208</v>
      </c>
      <c r="Y1341" s="14">
        <v>44635</v>
      </c>
      <c r="Z1341" s="16">
        <v>17</v>
      </c>
      <c r="AA1341" s="14">
        <v>44652</v>
      </c>
      <c r="AB1341" s="14">
        <v>44586</v>
      </c>
      <c r="AC1341">
        <v>28</v>
      </c>
      <c r="AD1341" s="14">
        <v>44614</v>
      </c>
      <c r="AE1341" s="14">
        <v>44615</v>
      </c>
      <c r="AF1341">
        <v>27</v>
      </c>
      <c r="AG1341" s="14">
        <v>44642</v>
      </c>
      <c r="AH1341" s="14">
        <v>44645</v>
      </c>
      <c r="AI1341">
        <v>24</v>
      </c>
      <c r="AJ1341" s="14">
        <v>44669</v>
      </c>
      <c r="AK1341" s="16">
        <v>9</v>
      </c>
      <c r="AL1341" s="14">
        <v>44944</v>
      </c>
      <c r="AM1341" s="14">
        <v>45004</v>
      </c>
      <c r="AQ1341" s="45">
        <v>23250000</v>
      </c>
      <c r="AW1341" s="45">
        <v>7750000</v>
      </c>
      <c r="AZ1341" s="15">
        <f t="shared" si="93"/>
        <v>31000000</v>
      </c>
      <c r="BA1341" s="15">
        <f t="shared" si="94"/>
        <v>31000000</v>
      </c>
      <c r="BB1341" t="str">
        <f t="shared" si="95"/>
        <v>OK</v>
      </c>
      <c r="BC1341">
        <f t="shared" si="96"/>
        <v>2</v>
      </c>
    </row>
    <row r="1342" spans="2:55" hidden="1">
      <c r="B1342" t="s">
        <v>30</v>
      </c>
      <c r="C1342" t="s">
        <v>1025</v>
      </c>
      <c r="D1342" t="s">
        <v>1205</v>
      </c>
      <c r="E1342" t="s">
        <v>10</v>
      </c>
      <c r="F1342" t="s">
        <v>186</v>
      </c>
      <c r="G1342">
        <v>5911</v>
      </c>
      <c r="H1342">
        <v>50</v>
      </c>
      <c r="I1342" s="45">
        <v>31616000</v>
      </c>
      <c r="J1342" s="45">
        <v>632320</v>
      </c>
      <c r="L1342">
        <v>50</v>
      </c>
      <c r="M1342" t="s">
        <v>151</v>
      </c>
      <c r="N1342" t="s">
        <v>157</v>
      </c>
      <c r="O1342" t="s">
        <v>130</v>
      </c>
      <c r="P1342" t="s">
        <v>1181</v>
      </c>
      <c r="Q1342" t="s">
        <v>66</v>
      </c>
      <c r="R1342" t="s">
        <v>132</v>
      </c>
      <c r="S1342">
        <v>1</v>
      </c>
      <c r="T1342">
        <v>591101</v>
      </c>
      <c r="V1342" s="17">
        <v>26</v>
      </c>
      <c r="W1342" t="s">
        <v>1209</v>
      </c>
      <c r="Y1342" s="14">
        <v>44635</v>
      </c>
      <c r="Z1342" s="16">
        <v>17</v>
      </c>
      <c r="AA1342" s="14">
        <v>44652</v>
      </c>
      <c r="AB1342" s="14">
        <v>44586</v>
      </c>
      <c r="AC1342">
        <v>28</v>
      </c>
      <c r="AD1342" s="14">
        <v>44614</v>
      </c>
      <c r="AE1342" s="14">
        <v>44615</v>
      </c>
      <c r="AF1342">
        <v>27</v>
      </c>
      <c r="AG1342" s="14">
        <v>44642</v>
      </c>
      <c r="AH1342" s="14">
        <v>44645</v>
      </c>
      <c r="AI1342">
        <v>24</v>
      </c>
      <c r="AJ1342" s="14">
        <v>44669</v>
      </c>
      <c r="AK1342" s="16">
        <v>9</v>
      </c>
      <c r="AL1342" s="14">
        <v>44944</v>
      </c>
      <c r="AM1342" s="14">
        <v>45004</v>
      </c>
      <c r="AQ1342" s="45">
        <v>23712000</v>
      </c>
      <c r="AW1342" s="45">
        <v>7904000</v>
      </c>
      <c r="AZ1342" s="15">
        <f t="shared" si="93"/>
        <v>31616000</v>
      </c>
      <c r="BA1342" s="15">
        <f t="shared" si="94"/>
        <v>31616000</v>
      </c>
      <c r="BB1342" t="str">
        <f t="shared" si="95"/>
        <v>OK</v>
      </c>
      <c r="BC1342">
        <f t="shared" si="96"/>
        <v>2</v>
      </c>
    </row>
    <row r="1343" spans="2:55" hidden="1">
      <c r="B1343" t="s">
        <v>30</v>
      </c>
      <c r="C1343" t="s">
        <v>1086</v>
      </c>
      <c r="D1343" t="s">
        <v>1205</v>
      </c>
      <c r="E1343" t="s">
        <v>10</v>
      </c>
      <c r="F1343" t="s">
        <v>186</v>
      </c>
      <c r="G1343">
        <v>5911</v>
      </c>
      <c r="H1343">
        <v>40</v>
      </c>
      <c r="I1343" s="45">
        <v>39520000</v>
      </c>
      <c r="J1343" s="45">
        <v>988000</v>
      </c>
      <c r="L1343">
        <v>40</v>
      </c>
      <c r="M1343" t="s">
        <v>151</v>
      </c>
      <c r="N1343" t="s">
        <v>157</v>
      </c>
      <c r="O1343" t="s">
        <v>130</v>
      </c>
      <c r="P1343" t="s">
        <v>1181</v>
      </c>
      <c r="Q1343" t="s">
        <v>66</v>
      </c>
      <c r="R1343" t="s">
        <v>132</v>
      </c>
      <c r="S1343">
        <v>1</v>
      </c>
      <c r="T1343">
        <v>591101</v>
      </c>
      <c r="V1343" s="17">
        <v>26</v>
      </c>
      <c r="W1343" t="s">
        <v>1209</v>
      </c>
      <c r="Y1343" s="14">
        <v>44635</v>
      </c>
      <c r="Z1343" s="16">
        <v>17</v>
      </c>
      <c r="AA1343" s="14">
        <v>44652</v>
      </c>
      <c r="AB1343" s="14">
        <v>44586</v>
      </c>
      <c r="AC1343">
        <v>28</v>
      </c>
      <c r="AD1343" s="14">
        <v>44614</v>
      </c>
      <c r="AE1343" s="14">
        <v>44615</v>
      </c>
      <c r="AF1343">
        <v>27</v>
      </c>
      <c r="AG1343" s="14">
        <v>44642</v>
      </c>
      <c r="AH1343" s="14">
        <v>44645</v>
      </c>
      <c r="AI1343">
        <v>24</v>
      </c>
      <c r="AJ1343" s="14">
        <v>44669</v>
      </c>
      <c r="AK1343" s="16">
        <v>9</v>
      </c>
      <c r="AL1343" s="14">
        <v>44944</v>
      </c>
      <c r="AM1343" s="14">
        <v>45004</v>
      </c>
      <c r="AQ1343" s="45">
        <v>29640000</v>
      </c>
      <c r="AW1343" s="45">
        <v>9880000</v>
      </c>
      <c r="AZ1343" s="15">
        <f t="shared" si="93"/>
        <v>39520000</v>
      </c>
      <c r="BA1343" s="15">
        <f t="shared" si="94"/>
        <v>39520000</v>
      </c>
      <c r="BB1343" t="str">
        <f t="shared" si="95"/>
        <v>OK</v>
      </c>
      <c r="BC1343">
        <f t="shared" si="96"/>
        <v>2</v>
      </c>
    </row>
    <row r="1344" spans="2:55" hidden="1">
      <c r="B1344" t="s">
        <v>30</v>
      </c>
      <c r="C1344" t="s">
        <v>1082</v>
      </c>
      <c r="D1344" t="s">
        <v>1205</v>
      </c>
      <c r="E1344" t="s">
        <v>10</v>
      </c>
      <c r="F1344" t="s">
        <v>186</v>
      </c>
      <c r="G1344">
        <v>5911</v>
      </c>
      <c r="H1344">
        <v>80</v>
      </c>
      <c r="I1344" s="45">
        <v>62000000</v>
      </c>
      <c r="J1344" s="45">
        <v>775000</v>
      </c>
      <c r="L1344">
        <v>80</v>
      </c>
      <c r="M1344" t="s">
        <v>151</v>
      </c>
      <c r="N1344" t="s">
        <v>157</v>
      </c>
      <c r="O1344" t="s">
        <v>130</v>
      </c>
      <c r="P1344" t="s">
        <v>1181</v>
      </c>
      <c r="Q1344" t="s">
        <v>66</v>
      </c>
      <c r="R1344" t="s">
        <v>132</v>
      </c>
      <c r="S1344">
        <v>1</v>
      </c>
      <c r="T1344">
        <v>591101</v>
      </c>
      <c r="V1344" s="17">
        <v>27</v>
      </c>
      <c r="W1344" t="s">
        <v>1210</v>
      </c>
      <c r="Y1344" s="14">
        <v>44635</v>
      </c>
      <c r="Z1344" s="16">
        <v>17</v>
      </c>
      <c r="AA1344" s="14">
        <v>44652</v>
      </c>
      <c r="AB1344" s="14">
        <v>44586</v>
      </c>
      <c r="AC1344">
        <v>28</v>
      </c>
      <c r="AD1344" s="14">
        <v>44614</v>
      </c>
      <c r="AE1344" s="14">
        <v>44615</v>
      </c>
      <c r="AF1344">
        <v>27</v>
      </c>
      <c r="AG1344" s="14">
        <v>44642</v>
      </c>
      <c r="AH1344" s="14">
        <v>44645</v>
      </c>
      <c r="AI1344">
        <v>24</v>
      </c>
      <c r="AJ1344" s="14">
        <v>44669</v>
      </c>
      <c r="AK1344" s="16">
        <v>9</v>
      </c>
      <c r="AL1344" s="14">
        <v>44944</v>
      </c>
      <c r="AM1344" s="14">
        <v>45004</v>
      </c>
      <c r="AQ1344" s="45">
        <v>46500000</v>
      </c>
      <c r="AW1344" s="45">
        <v>15500000</v>
      </c>
      <c r="AZ1344" s="15">
        <f t="shared" si="93"/>
        <v>62000000</v>
      </c>
      <c r="BA1344" s="15">
        <f t="shared" si="94"/>
        <v>62000000</v>
      </c>
      <c r="BB1344" t="str">
        <f t="shared" si="95"/>
        <v>OK</v>
      </c>
      <c r="BC1344">
        <f t="shared" si="96"/>
        <v>2</v>
      </c>
    </row>
    <row r="1345" spans="2:55" hidden="1">
      <c r="B1345" t="s">
        <v>30</v>
      </c>
      <c r="C1345" t="s">
        <v>170</v>
      </c>
      <c r="D1345" t="s">
        <v>1211</v>
      </c>
      <c r="E1345" t="s">
        <v>10</v>
      </c>
      <c r="F1345" t="s">
        <v>186</v>
      </c>
      <c r="G1345">
        <v>5911</v>
      </c>
      <c r="H1345">
        <v>90</v>
      </c>
      <c r="I1345" s="45">
        <v>74700000</v>
      </c>
      <c r="J1345" s="45">
        <v>830000</v>
      </c>
      <c r="L1345">
        <v>90</v>
      </c>
      <c r="M1345" t="s">
        <v>151</v>
      </c>
      <c r="N1345" t="s">
        <v>157</v>
      </c>
      <c r="O1345" t="s">
        <v>441</v>
      </c>
      <c r="P1345" t="s">
        <v>1212</v>
      </c>
      <c r="Q1345" t="s">
        <v>65</v>
      </c>
      <c r="R1345" t="s">
        <v>1019</v>
      </c>
      <c r="S1345">
        <v>2</v>
      </c>
      <c r="T1345">
        <v>591102</v>
      </c>
      <c r="V1345" s="17">
        <v>1</v>
      </c>
      <c r="W1345" t="s">
        <v>1213</v>
      </c>
      <c r="Y1345" s="14">
        <v>44635</v>
      </c>
      <c r="Z1345" s="16">
        <v>17</v>
      </c>
      <c r="AA1345" s="14">
        <v>44652</v>
      </c>
      <c r="AD1345" t="s">
        <v>134</v>
      </c>
      <c r="AG1345" t="s">
        <v>134</v>
      </c>
      <c r="AJ1345" s="14">
        <v>44673</v>
      </c>
      <c r="AK1345" s="16">
        <v>8</v>
      </c>
      <c r="AL1345" s="14">
        <v>44917</v>
      </c>
      <c r="AM1345" s="14">
        <v>44977</v>
      </c>
      <c r="AR1345" s="45">
        <v>52290000</v>
      </c>
      <c r="AW1345" s="45">
        <v>22410000</v>
      </c>
      <c r="AZ1345" s="15">
        <f t="shared" si="93"/>
        <v>74700000</v>
      </c>
      <c r="BA1345" s="15">
        <f t="shared" si="94"/>
        <v>74700000</v>
      </c>
      <c r="BB1345" t="str">
        <f t="shared" si="95"/>
        <v>OK</v>
      </c>
      <c r="BC1345">
        <f t="shared" si="96"/>
        <v>2</v>
      </c>
    </row>
    <row r="1346" spans="2:55" hidden="1">
      <c r="B1346" t="s">
        <v>30</v>
      </c>
      <c r="C1346" t="s">
        <v>170</v>
      </c>
      <c r="D1346" t="s">
        <v>1103</v>
      </c>
      <c r="E1346" t="s">
        <v>10</v>
      </c>
      <c r="F1346" t="s">
        <v>186</v>
      </c>
      <c r="G1346">
        <v>5911</v>
      </c>
      <c r="H1346">
        <v>90</v>
      </c>
      <c r="I1346" s="45">
        <v>74700000</v>
      </c>
      <c r="J1346" s="45">
        <v>830000</v>
      </c>
      <c r="L1346">
        <v>90</v>
      </c>
      <c r="M1346" t="s">
        <v>151</v>
      </c>
      <c r="N1346" t="s">
        <v>157</v>
      </c>
      <c r="O1346" t="s">
        <v>441</v>
      </c>
      <c r="P1346" t="s">
        <v>1212</v>
      </c>
      <c r="Q1346" t="s">
        <v>65</v>
      </c>
      <c r="R1346" t="s">
        <v>1019</v>
      </c>
      <c r="S1346">
        <v>2</v>
      </c>
      <c r="T1346">
        <v>591102</v>
      </c>
      <c r="V1346" s="17">
        <v>2</v>
      </c>
      <c r="W1346" t="s">
        <v>1214</v>
      </c>
      <c r="Y1346" s="14">
        <v>44635</v>
      </c>
      <c r="Z1346" s="16">
        <v>17</v>
      </c>
      <c r="AA1346" s="14">
        <v>44652</v>
      </c>
      <c r="AD1346" t="s">
        <v>134</v>
      </c>
      <c r="AG1346" t="s">
        <v>134</v>
      </c>
      <c r="AJ1346" s="14">
        <v>44673</v>
      </c>
      <c r="AK1346" s="16">
        <v>8</v>
      </c>
      <c r="AL1346" s="14">
        <v>44917</v>
      </c>
      <c r="AM1346" s="14">
        <v>44977</v>
      </c>
      <c r="AR1346" s="45">
        <v>52290000</v>
      </c>
      <c r="AW1346" s="45">
        <v>22410000</v>
      </c>
      <c r="AZ1346" s="15">
        <f t="shared" ref="AZ1346:AZ1409" si="97">IF((SUM(AN1346:AY1346)=0),"---",(SUM(AN1346:AY1346)))</f>
        <v>74700000</v>
      </c>
      <c r="BA1346" s="15">
        <f t="shared" ref="BA1346:BA1409" si="98">I1346</f>
        <v>74700000</v>
      </c>
      <c r="BB1346" t="str">
        <f t="shared" ref="BB1346:BB1409" si="99">IF(OR(BA1346="---",AZ1346="---"),"---",IF(BA1346-AZ1346=0,"OK","REVISAR"))</f>
        <v>OK</v>
      </c>
      <c r="BC1346">
        <f t="shared" ref="BC1346:BC1409" si="100">COUNT(AN1346:AY1346)</f>
        <v>2</v>
      </c>
    </row>
    <row r="1347" spans="2:55" hidden="1">
      <c r="B1347" t="s">
        <v>30</v>
      </c>
      <c r="C1347" t="s">
        <v>170</v>
      </c>
      <c r="D1347" t="s">
        <v>1099</v>
      </c>
      <c r="E1347" t="s">
        <v>10</v>
      </c>
      <c r="F1347" t="s">
        <v>186</v>
      </c>
      <c r="G1347">
        <v>5911</v>
      </c>
      <c r="H1347">
        <v>90</v>
      </c>
      <c r="I1347" s="45">
        <v>74700000</v>
      </c>
      <c r="J1347" s="45">
        <v>830000</v>
      </c>
      <c r="L1347">
        <v>90</v>
      </c>
      <c r="M1347" t="s">
        <v>151</v>
      </c>
      <c r="N1347" t="s">
        <v>157</v>
      </c>
      <c r="O1347" t="s">
        <v>441</v>
      </c>
      <c r="P1347" t="s">
        <v>1212</v>
      </c>
      <c r="Q1347" t="s">
        <v>65</v>
      </c>
      <c r="R1347" t="s">
        <v>1019</v>
      </c>
      <c r="S1347">
        <v>2</v>
      </c>
      <c r="T1347">
        <v>591102</v>
      </c>
      <c r="V1347" s="17">
        <v>3</v>
      </c>
      <c r="W1347" t="s">
        <v>1215</v>
      </c>
      <c r="Y1347" s="14">
        <v>44635</v>
      </c>
      <c r="Z1347" s="16">
        <v>17</v>
      </c>
      <c r="AA1347" s="14">
        <v>44652</v>
      </c>
      <c r="AD1347" t="s">
        <v>134</v>
      </c>
      <c r="AG1347" t="s">
        <v>134</v>
      </c>
      <c r="AJ1347" s="14">
        <v>44673</v>
      </c>
      <c r="AK1347" s="16">
        <v>8</v>
      </c>
      <c r="AL1347" s="14">
        <v>44917</v>
      </c>
      <c r="AM1347" s="14">
        <v>44977</v>
      </c>
      <c r="AR1347" s="45">
        <v>52290000</v>
      </c>
      <c r="AW1347" s="45">
        <v>22410000</v>
      </c>
      <c r="AZ1347" s="15">
        <f t="shared" si="97"/>
        <v>74700000</v>
      </c>
      <c r="BA1347" s="15">
        <f t="shared" si="98"/>
        <v>74700000</v>
      </c>
      <c r="BB1347" t="str">
        <f t="shared" si="99"/>
        <v>OK</v>
      </c>
      <c r="BC1347">
        <f t="shared" si="100"/>
        <v>2</v>
      </c>
    </row>
    <row r="1348" spans="2:55" hidden="1">
      <c r="B1348" t="s">
        <v>30</v>
      </c>
      <c r="C1348" t="s">
        <v>170</v>
      </c>
      <c r="D1348" t="s">
        <v>1107</v>
      </c>
      <c r="E1348" t="s">
        <v>10</v>
      </c>
      <c r="F1348" t="s">
        <v>186</v>
      </c>
      <c r="G1348">
        <v>5911</v>
      </c>
      <c r="H1348">
        <v>90</v>
      </c>
      <c r="I1348" s="45">
        <v>74700000</v>
      </c>
      <c r="J1348" s="45">
        <v>830000</v>
      </c>
      <c r="L1348">
        <v>90</v>
      </c>
      <c r="M1348" t="s">
        <v>151</v>
      </c>
      <c r="N1348" t="s">
        <v>157</v>
      </c>
      <c r="O1348" t="s">
        <v>441</v>
      </c>
      <c r="P1348" t="s">
        <v>1212</v>
      </c>
      <c r="Q1348" t="s">
        <v>65</v>
      </c>
      <c r="R1348" t="s">
        <v>1019</v>
      </c>
      <c r="S1348">
        <v>2</v>
      </c>
      <c r="T1348">
        <v>591102</v>
      </c>
      <c r="V1348" s="17">
        <v>4</v>
      </c>
      <c r="W1348" t="s">
        <v>1216</v>
      </c>
      <c r="Y1348" s="14">
        <v>44635</v>
      </c>
      <c r="Z1348" s="16">
        <v>17</v>
      </c>
      <c r="AA1348" s="14">
        <v>44652</v>
      </c>
      <c r="AD1348" t="s">
        <v>134</v>
      </c>
      <c r="AG1348" t="s">
        <v>134</v>
      </c>
      <c r="AJ1348" s="14">
        <v>44673</v>
      </c>
      <c r="AK1348" s="16">
        <v>8</v>
      </c>
      <c r="AL1348" s="14">
        <v>44917</v>
      </c>
      <c r="AM1348" s="14">
        <v>44977</v>
      </c>
      <c r="AR1348" s="45">
        <v>52290000</v>
      </c>
      <c r="AW1348" s="45">
        <v>22410000</v>
      </c>
      <c r="AZ1348" s="15">
        <f t="shared" si="97"/>
        <v>74700000</v>
      </c>
      <c r="BA1348" s="15">
        <f t="shared" si="98"/>
        <v>74700000</v>
      </c>
      <c r="BB1348" t="str">
        <f t="shared" si="99"/>
        <v>OK</v>
      </c>
      <c r="BC1348">
        <f t="shared" si="100"/>
        <v>2</v>
      </c>
    </row>
    <row r="1349" spans="2:55" hidden="1">
      <c r="B1349" t="s">
        <v>30</v>
      </c>
      <c r="C1349" t="s">
        <v>170</v>
      </c>
      <c r="D1349" t="s">
        <v>1217</v>
      </c>
      <c r="E1349" t="s">
        <v>10</v>
      </c>
      <c r="F1349" t="s">
        <v>186</v>
      </c>
      <c r="G1349">
        <v>5911</v>
      </c>
      <c r="H1349">
        <v>90</v>
      </c>
      <c r="I1349" s="45">
        <v>74700000</v>
      </c>
      <c r="J1349" s="45">
        <v>830000</v>
      </c>
      <c r="L1349">
        <v>90</v>
      </c>
      <c r="M1349" t="s">
        <v>151</v>
      </c>
      <c r="N1349" t="s">
        <v>157</v>
      </c>
      <c r="O1349" t="s">
        <v>441</v>
      </c>
      <c r="P1349" t="s">
        <v>1212</v>
      </c>
      <c r="Q1349" t="s">
        <v>65</v>
      </c>
      <c r="R1349" t="s">
        <v>1019</v>
      </c>
      <c r="S1349">
        <v>2</v>
      </c>
      <c r="T1349">
        <v>591102</v>
      </c>
      <c r="V1349" s="17">
        <v>5</v>
      </c>
      <c r="W1349" t="s">
        <v>1218</v>
      </c>
      <c r="Y1349" s="14">
        <v>44635</v>
      </c>
      <c r="Z1349" s="16">
        <v>17</v>
      </c>
      <c r="AA1349" s="14">
        <v>44652</v>
      </c>
      <c r="AD1349" t="s">
        <v>134</v>
      </c>
      <c r="AG1349" t="s">
        <v>134</v>
      </c>
      <c r="AJ1349" s="14">
        <v>44673</v>
      </c>
      <c r="AK1349" s="16">
        <v>8</v>
      </c>
      <c r="AL1349" s="14">
        <v>44917</v>
      </c>
      <c r="AM1349" s="14">
        <v>44977</v>
      </c>
      <c r="AR1349" s="45">
        <v>52290000</v>
      </c>
      <c r="AW1349" s="45">
        <v>22410000</v>
      </c>
      <c r="AZ1349" s="15">
        <f t="shared" si="97"/>
        <v>74700000</v>
      </c>
      <c r="BA1349" s="15">
        <f t="shared" si="98"/>
        <v>74700000</v>
      </c>
      <c r="BB1349" t="str">
        <f t="shared" si="99"/>
        <v>OK</v>
      </c>
      <c r="BC1349">
        <f t="shared" si="100"/>
        <v>2</v>
      </c>
    </row>
    <row r="1350" spans="2:55" hidden="1">
      <c r="B1350" t="s">
        <v>30</v>
      </c>
      <c r="C1350" t="s">
        <v>170</v>
      </c>
      <c r="D1350" t="s">
        <v>1219</v>
      </c>
      <c r="E1350" t="s">
        <v>10</v>
      </c>
      <c r="F1350" t="s">
        <v>186</v>
      </c>
      <c r="G1350">
        <v>5911</v>
      </c>
      <c r="H1350">
        <v>80</v>
      </c>
      <c r="I1350" s="45">
        <v>66784000</v>
      </c>
      <c r="J1350" s="45">
        <v>834800</v>
      </c>
      <c r="L1350">
        <v>80</v>
      </c>
      <c r="M1350" t="s">
        <v>151</v>
      </c>
      <c r="N1350" t="s">
        <v>157</v>
      </c>
      <c r="O1350" t="s">
        <v>130</v>
      </c>
      <c r="P1350" t="s">
        <v>1220</v>
      </c>
      <c r="Q1350" t="s">
        <v>65</v>
      </c>
      <c r="R1350" t="s">
        <v>1019</v>
      </c>
      <c r="S1350">
        <v>3</v>
      </c>
      <c r="T1350">
        <v>591103</v>
      </c>
      <c r="V1350" s="17">
        <v>1</v>
      </c>
      <c r="W1350" t="s">
        <v>1221</v>
      </c>
      <c r="Y1350" s="14">
        <v>44635</v>
      </c>
      <c r="Z1350" s="16">
        <v>17</v>
      </c>
      <c r="AA1350" s="14">
        <v>44652</v>
      </c>
      <c r="AD1350" t="s">
        <v>134</v>
      </c>
      <c r="AG1350" t="s">
        <v>134</v>
      </c>
      <c r="AJ1350" s="14">
        <v>44673</v>
      </c>
      <c r="AK1350" s="16">
        <v>8</v>
      </c>
      <c r="AL1350" s="14">
        <v>44917</v>
      </c>
      <c r="AM1350" s="14">
        <v>44977</v>
      </c>
      <c r="AR1350" s="45">
        <v>50088000</v>
      </c>
      <c r="AW1350" s="45">
        <v>16696000</v>
      </c>
      <c r="AZ1350" s="15">
        <f t="shared" si="97"/>
        <v>66784000</v>
      </c>
      <c r="BA1350" s="15">
        <f t="shared" si="98"/>
        <v>66784000</v>
      </c>
      <c r="BB1350" t="str">
        <f t="shared" si="99"/>
        <v>OK</v>
      </c>
      <c r="BC1350">
        <f t="shared" si="100"/>
        <v>2</v>
      </c>
    </row>
    <row r="1351" spans="2:55" hidden="1">
      <c r="B1351" t="s">
        <v>30</v>
      </c>
      <c r="C1351" t="s">
        <v>170</v>
      </c>
      <c r="D1351" t="s">
        <v>1222</v>
      </c>
      <c r="E1351" t="s">
        <v>10</v>
      </c>
      <c r="F1351" t="s">
        <v>186</v>
      </c>
      <c r="G1351">
        <v>5911</v>
      </c>
      <c r="H1351">
        <v>90</v>
      </c>
      <c r="I1351" s="45">
        <v>70200000</v>
      </c>
      <c r="J1351" s="45">
        <v>780000</v>
      </c>
      <c r="L1351">
        <v>90</v>
      </c>
      <c r="M1351" t="s">
        <v>151</v>
      </c>
      <c r="N1351" t="s">
        <v>157</v>
      </c>
      <c r="O1351" t="s">
        <v>130</v>
      </c>
      <c r="P1351" t="s">
        <v>1223</v>
      </c>
      <c r="Q1351" t="s">
        <v>65</v>
      </c>
      <c r="R1351" t="s">
        <v>1019</v>
      </c>
      <c r="S1351">
        <v>4</v>
      </c>
      <c r="T1351">
        <v>591104</v>
      </c>
      <c r="V1351" s="17">
        <v>4</v>
      </c>
      <c r="W1351" t="s">
        <v>1224</v>
      </c>
      <c r="Y1351" s="14">
        <v>44635</v>
      </c>
      <c r="Z1351" s="16">
        <v>17</v>
      </c>
      <c r="AA1351" s="14">
        <v>44652</v>
      </c>
      <c r="AD1351" t="s">
        <v>134</v>
      </c>
      <c r="AG1351" t="s">
        <v>134</v>
      </c>
      <c r="AJ1351" s="14">
        <v>44701</v>
      </c>
      <c r="AK1351" s="16">
        <v>9</v>
      </c>
      <c r="AL1351" s="14">
        <v>44977</v>
      </c>
      <c r="AM1351" s="14">
        <v>45037</v>
      </c>
      <c r="AR1351" s="45">
        <v>49140000</v>
      </c>
      <c r="AX1351" s="45">
        <v>21060000</v>
      </c>
      <c r="AZ1351" s="15">
        <f t="shared" si="97"/>
        <v>70200000</v>
      </c>
      <c r="BA1351" s="15">
        <f t="shared" si="98"/>
        <v>70200000</v>
      </c>
      <c r="BB1351" t="str">
        <f t="shared" si="99"/>
        <v>OK</v>
      </c>
      <c r="BC1351">
        <f t="shared" si="100"/>
        <v>2</v>
      </c>
    </row>
    <row r="1352" spans="2:55" hidden="1">
      <c r="B1352" t="s">
        <v>30</v>
      </c>
      <c r="C1352" t="s">
        <v>1054</v>
      </c>
      <c r="D1352" t="s">
        <v>1052</v>
      </c>
      <c r="E1352" t="s">
        <v>10</v>
      </c>
      <c r="F1352" t="s">
        <v>186</v>
      </c>
      <c r="G1352">
        <v>5911</v>
      </c>
      <c r="H1352">
        <v>35</v>
      </c>
      <c r="I1352" s="45">
        <v>27512625</v>
      </c>
      <c r="J1352" s="45">
        <v>786075</v>
      </c>
      <c r="L1352">
        <v>35</v>
      </c>
      <c r="M1352" t="s">
        <v>151</v>
      </c>
      <c r="N1352" t="s">
        <v>157</v>
      </c>
      <c r="O1352" t="s">
        <v>130</v>
      </c>
      <c r="P1352" t="s">
        <v>1181</v>
      </c>
      <c r="Q1352" t="s">
        <v>66</v>
      </c>
      <c r="R1352" t="s">
        <v>132</v>
      </c>
      <c r="S1352">
        <v>5</v>
      </c>
      <c r="T1352">
        <v>591105</v>
      </c>
      <c r="V1352" s="17">
        <v>1</v>
      </c>
      <c r="W1352" t="s">
        <v>1225</v>
      </c>
      <c r="Y1352" s="14">
        <v>44635</v>
      </c>
      <c r="Z1352" s="16">
        <v>17</v>
      </c>
      <c r="AA1352" s="14">
        <v>44652</v>
      </c>
      <c r="AB1352" s="14">
        <v>44635</v>
      </c>
      <c r="AC1352">
        <v>28</v>
      </c>
      <c r="AD1352" s="14">
        <v>44663</v>
      </c>
      <c r="AG1352" t="s">
        <v>134</v>
      </c>
      <c r="AH1352" s="14">
        <v>44693</v>
      </c>
      <c r="AI1352">
        <v>25</v>
      </c>
      <c r="AJ1352" s="14">
        <v>44718</v>
      </c>
      <c r="AK1352" s="16">
        <v>9</v>
      </c>
      <c r="AL1352" s="14">
        <v>44991</v>
      </c>
      <c r="AM1352" s="14">
        <v>45051</v>
      </c>
      <c r="AS1352" s="45">
        <v>20634469</v>
      </c>
      <c r="AX1352" s="45">
        <v>6878156</v>
      </c>
      <c r="AZ1352" s="15">
        <f t="shared" si="97"/>
        <v>27512625</v>
      </c>
      <c r="BA1352" s="15">
        <f t="shared" si="98"/>
        <v>27512625</v>
      </c>
      <c r="BB1352" t="str">
        <f t="shared" si="99"/>
        <v>OK</v>
      </c>
      <c r="BC1352">
        <f t="shared" si="100"/>
        <v>2</v>
      </c>
    </row>
    <row r="1353" spans="2:55" hidden="1">
      <c r="B1353" t="s">
        <v>30</v>
      </c>
      <c r="C1353" t="s">
        <v>1052</v>
      </c>
      <c r="D1353" t="s">
        <v>1052</v>
      </c>
      <c r="E1353" t="s">
        <v>10</v>
      </c>
      <c r="F1353" t="s">
        <v>186</v>
      </c>
      <c r="G1353">
        <v>5911</v>
      </c>
      <c r="H1353">
        <v>25</v>
      </c>
      <c r="I1353" s="45">
        <v>19651875</v>
      </c>
      <c r="J1353" s="45">
        <v>786075</v>
      </c>
      <c r="L1353">
        <v>25</v>
      </c>
      <c r="M1353" t="s">
        <v>151</v>
      </c>
      <c r="N1353" t="s">
        <v>157</v>
      </c>
      <c r="O1353" t="s">
        <v>130</v>
      </c>
      <c r="P1353" t="s">
        <v>1181</v>
      </c>
      <c r="Q1353" t="s">
        <v>66</v>
      </c>
      <c r="R1353" t="s">
        <v>132</v>
      </c>
      <c r="S1353">
        <v>5</v>
      </c>
      <c r="T1353">
        <v>591105</v>
      </c>
      <c r="V1353" s="17">
        <v>1</v>
      </c>
      <c r="W1353" t="s">
        <v>1225</v>
      </c>
      <c r="Y1353" s="14">
        <v>44635</v>
      </c>
      <c r="Z1353" s="16">
        <v>17</v>
      </c>
      <c r="AA1353" s="14">
        <v>44652</v>
      </c>
      <c r="AB1353" s="14">
        <v>44635</v>
      </c>
      <c r="AC1353">
        <v>28</v>
      </c>
      <c r="AD1353" s="14">
        <v>44663</v>
      </c>
      <c r="AG1353" t="s">
        <v>134</v>
      </c>
      <c r="AH1353" s="14">
        <v>44693</v>
      </c>
      <c r="AI1353">
        <v>25</v>
      </c>
      <c r="AJ1353" s="14">
        <v>44718</v>
      </c>
      <c r="AK1353" s="16">
        <v>9</v>
      </c>
      <c r="AL1353" s="14">
        <v>44991</v>
      </c>
      <c r="AM1353" s="14">
        <v>45051</v>
      </c>
      <c r="AS1353" s="45">
        <v>14738906</v>
      </c>
      <c r="AX1353" s="45">
        <v>4912969</v>
      </c>
      <c r="AZ1353" s="15">
        <f t="shared" si="97"/>
        <v>19651875</v>
      </c>
      <c r="BA1353" s="15">
        <f t="shared" si="98"/>
        <v>19651875</v>
      </c>
      <c r="BB1353" t="str">
        <f t="shared" si="99"/>
        <v>OK</v>
      </c>
      <c r="BC1353">
        <f t="shared" si="100"/>
        <v>2</v>
      </c>
    </row>
    <row r="1354" spans="2:55" hidden="1">
      <c r="B1354" t="s">
        <v>30</v>
      </c>
      <c r="C1354" t="s">
        <v>1055</v>
      </c>
      <c r="D1354" t="s">
        <v>1052</v>
      </c>
      <c r="E1354" t="s">
        <v>10</v>
      </c>
      <c r="F1354" t="s">
        <v>186</v>
      </c>
      <c r="G1354">
        <v>5911</v>
      </c>
      <c r="H1354">
        <v>20</v>
      </c>
      <c r="I1354" s="45">
        <v>15721500</v>
      </c>
      <c r="J1354" s="45">
        <v>786075</v>
      </c>
      <c r="L1354">
        <v>20</v>
      </c>
      <c r="M1354" t="s">
        <v>151</v>
      </c>
      <c r="N1354" t="s">
        <v>157</v>
      </c>
      <c r="O1354" t="s">
        <v>130</v>
      </c>
      <c r="P1354" t="s">
        <v>1181</v>
      </c>
      <c r="Q1354" t="s">
        <v>66</v>
      </c>
      <c r="R1354" t="s">
        <v>132</v>
      </c>
      <c r="S1354">
        <v>5</v>
      </c>
      <c r="T1354">
        <v>591105</v>
      </c>
      <c r="V1354" s="17">
        <v>1</v>
      </c>
      <c r="W1354" t="s">
        <v>1225</v>
      </c>
      <c r="Y1354" s="14">
        <v>44635</v>
      </c>
      <c r="Z1354" s="16">
        <v>17</v>
      </c>
      <c r="AA1354" s="14">
        <v>44652</v>
      </c>
      <c r="AB1354" s="14">
        <v>44635</v>
      </c>
      <c r="AC1354">
        <v>28</v>
      </c>
      <c r="AD1354" s="14">
        <v>44663</v>
      </c>
      <c r="AG1354" t="s">
        <v>134</v>
      </c>
      <c r="AH1354" s="14">
        <v>44693</v>
      </c>
      <c r="AI1354">
        <v>25</v>
      </c>
      <c r="AJ1354" s="14">
        <v>44718</v>
      </c>
      <c r="AK1354" s="16">
        <v>9</v>
      </c>
      <c r="AL1354" s="14">
        <v>44991</v>
      </c>
      <c r="AM1354" s="14">
        <v>45051</v>
      </c>
      <c r="AS1354" s="45">
        <v>11791125</v>
      </c>
      <c r="AX1354" s="45">
        <v>3930375</v>
      </c>
      <c r="AZ1354" s="15">
        <f t="shared" si="97"/>
        <v>15721500</v>
      </c>
      <c r="BA1354" s="15">
        <f t="shared" si="98"/>
        <v>15721500</v>
      </c>
      <c r="BB1354" t="str">
        <f t="shared" si="99"/>
        <v>OK</v>
      </c>
      <c r="BC1354">
        <f t="shared" si="100"/>
        <v>2</v>
      </c>
    </row>
    <row r="1355" spans="2:55" hidden="1">
      <c r="B1355" t="s">
        <v>30</v>
      </c>
      <c r="C1355" t="s">
        <v>1050</v>
      </c>
      <c r="D1355" t="s">
        <v>1050</v>
      </c>
      <c r="E1355" t="s">
        <v>10</v>
      </c>
      <c r="F1355" t="s">
        <v>186</v>
      </c>
      <c r="G1355">
        <v>5911</v>
      </c>
      <c r="H1355">
        <v>15</v>
      </c>
      <c r="I1355" s="45">
        <v>11791125</v>
      </c>
      <c r="J1355" s="45">
        <v>786075</v>
      </c>
      <c r="L1355">
        <v>15</v>
      </c>
      <c r="M1355" t="s">
        <v>151</v>
      </c>
      <c r="N1355" t="s">
        <v>157</v>
      </c>
      <c r="O1355" t="s">
        <v>130</v>
      </c>
      <c r="P1355" t="s">
        <v>1181</v>
      </c>
      <c r="Q1355" t="s">
        <v>66</v>
      </c>
      <c r="R1355" t="s">
        <v>132</v>
      </c>
      <c r="S1355">
        <v>5</v>
      </c>
      <c r="T1355">
        <v>591105</v>
      </c>
      <c r="V1355" s="17">
        <v>2</v>
      </c>
      <c r="W1355" t="s">
        <v>1226</v>
      </c>
      <c r="Y1355" s="14">
        <v>44635</v>
      </c>
      <c r="Z1355" s="16">
        <v>17</v>
      </c>
      <c r="AA1355" s="14">
        <v>44652</v>
      </c>
      <c r="AB1355" s="14">
        <v>44635</v>
      </c>
      <c r="AC1355">
        <v>28</v>
      </c>
      <c r="AD1355" s="14">
        <v>44663</v>
      </c>
      <c r="AG1355" t="s">
        <v>134</v>
      </c>
      <c r="AH1355" s="14">
        <v>44693</v>
      </c>
      <c r="AI1355">
        <v>25</v>
      </c>
      <c r="AJ1355" s="14">
        <v>44718</v>
      </c>
      <c r="AK1355" s="16">
        <v>9</v>
      </c>
      <c r="AL1355" s="14">
        <v>44991</v>
      </c>
      <c r="AM1355" s="14">
        <v>45051</v>
      </c>
      <c r="AS1355" s="45">
        <v>8843344</v>
      </c>
      <c r="AX1355" s="45">
        <v>2947781</v>
      </c>
      <c r="AZ1355" s="15">
        <f t="shared" si="97"/>
        <v>11791125</v>
      </c>
      <c r="BA1355" s="15">
        <f t="shared" si="98"/>
        <v>11791125</v>
      </c>
      <c r="BB1355" t="str">
        <f t="shared" si="99"/>
        <v>OK</v>
      </c>
      <c r="BC1355">
        <f t="shared" si="100"/>
        <v>2</v>
      </c>
    </row>
    <row r="1356" spans="2:55" hidden="1">
      <c r="B1356" t="s">
        <v>30</v>
      </c>
      <c r="C1356" t="s">
        <v>1049</v>
      </c>
      <c r="D1356" t="s">
        <v>1050</v>
      </c>
      <c r="E1356" t="s">
        <v>10</v>
      </c>
      <c r="F1356" t="s">
        <v>186</v>
      </c>
      <c r="G1356">
        <v>5911</v>
      </c>
      <c r="H1356">
        <v>35</v>
      </c>
      <c r="I1356" s="45">
        <v>27512625</v>
      </c>
      <c r="J1356" s="45">
        <v>786075</v>
      </c>
      <c r="L1356">
        <v>35</v>
      </c>
      <c r="M1356" t="s">
        <v>151</v>
      </c>
      <c r="N1356" t="s">
        <v>157</v>
      </c>
      <c r="O1356" t="s">
        <v>130</v>
      </c>
      <c r="P1356" t="s">
        <v>1181</v>
      </c>
      <c r="Q1356" t="s">
        <v>66</v>
      </c>
      <c r="R1356" t="s">
        <v>132</v>
      </c>
      <c r="S1356">
        <v>5</v>
      </c>
      <c r="T1356">
        <v>591105</v>
      </c>
      <c r="V1356" s="17">
        <v>2</v>
      </c>
      <c r="W1356" t="s">
        <v>1226</v>
      </c>
      <c r="Y1356" s="14">
        <v>44635</v>
      </c>
      <c r="Z1356" s="16">
        <v>17</v>
      </c>
      <c r="AA1356" s="14">
        <v>44652</v>
      </c>
      <c r="AB1356" s="14">
        <v>44635</v>
      </c>
      <c r="AC1356">
        <v>28</v>
      </c>
      <c r="AD1356" s="14">
        <v>44663</v>
      </c>
      <c r="AG1356" t="s">
        <v>134</v>
      </c>
      <c r="AH1356" s="14">
        <v>44693</v>
      </c>
      <c r="AI1356">
        <v>25</v>
      </c>
      <c r="AJ1356" s="14">
        <v>44718</v>
      </c>
      <c r="AK1356" s="16">
        <v>9</v>
      </c>
      <c r="AL1356" s="14">
        <v>44991</v>
      </c>
      <c r="AM1356" s="14">
        <v>45051</v>
      </c>
      <c r="AS1356" s="45">
        <v>20634469</v>
      </c>
      <c r="AX1356" s="45">
        <v>6878156</v>
      </c>
      <c r="AZ1356" s="15">
        <f t="shared" si="97"/>
        <v>27512625</v>
      </c>
      <c r="BA1356" s="15">
        <f t="shared" si="98"/>
        <v>27512625</v>
      </c>
      <c r="BB1356" t="str">
        <f t="shared" si="99"/>
        <v>OK</v>
      </c>
      <c r="BC1356">
        <f t="shared" si="100"/>
        <v>2</v>
      </c>
    </row>
    <row r="1357" spans="2:55" hidden="1">
      <c r="B1357" t="s">
        <v>30</v>
      </c>
      <c r="C1357" t="s">
        <v>1171</v>
      </c>
      <c r="D1357" t="s">
        <v>1050</v>
      </c>
      <c r="E1357" t="s">
        <v>10</v>
      </c>
      <c r="F1357" t="s">
        <v>186</v>
      </c>
      <c r="G1357">
        <v>5911</v>
      </c>
      <c r="H1357">
        <v>30</v>
      </c>
      <c r="I1357" s="45">
        <v>23582250</v>
      </c>
      <c r="J1357" s="45">
        <v>786075</v>
      </c>
      <c r="L1357">
        <v>30</v>
      </c>
      <c r="M1357" t="s">
        <v>151</v>
      </c>
      <c r="N1357" t="s">
        <v>157</v>
      </c>
      <c r="O1357" t="s">
        <v>130</v>
      </c>
      <c r="P1357" t="s">
        <v>1181</v>
      </c>
      <c r="Q1357" t="s">
        <v>66</v>
      </c>
      <c r="R1357" t="s">
        <v>132</v>
      </c>
      <c r="S1357">
        <v>5</v>
      </c>
      <c r="T1357">
        <v>591105</v>
      </c>
      <c r="V1357" s="17">
        <v>2</v>
      </c>
      <c r="W1357" t="s">
        <v>1226</v>
      </c>
      <c r="Y1357" s="14">
        <v>44635</v>
      </c>
      <c r="Z1357" s="16">
        <v>17</v>
      </c>
      <c r="AA1357" s="14">
        <v>44652</v>
      </c>
      <c r="AB1357" s="14">
        <v>44635</v>
      </c>
      <c r="AC1357">
        <v>28</v>
      </c>
      <c r="AD1357" s="14">
        <v>44663</v>
      </c>
      <c r="AG1357" t="s">
        <v>134</v>
      </c>
      <c r="AH1357" s="14">
        <v>44693</v>
      </c>
      <c r="AI1357">
        <v>25</v>
      </c>
      <c r="AJ1357" s="14">
        <v>44718</v>
      </c>
      <c r="AK1357" s="16">
        <v>9</v>
      </c>
      <c r="AL1357" s="14">
        <v>44991</v>
      </c>
      <c r="AM1357" s="14">
        <v>45051</v>
      </c>
      <c r="AS1357" s="45">
        <v>17686688</v>
      </c>
      <c r="AX1357" s="45">
        <v>5895562</v>
      </c>
      <c r="AZ1357" s="15">
        <f t="shared" si="97"/>
        <v>23582250</v>
      </c>
      <c r="BA1357" s="15">
        <f t="shared" si="98"/>
        <v>23582250</v>
      </c>
      <c r="BB1357" t="str">
        <f t="shared" si="99"/>
        <v>OK</v>
      </c>
      <c r="BC1357">
        <f t="shared" si="100"/>
        <v>2</v>
      </c>
    </row>
    <row r="1358" spans="2:55" hidden="1">
      <c r="B1358" t="s">
        <v>30</v>
      </c>
      <c r="C1358" t="s">
        <v>1032</v>
      </c>
      <c r="D1358" t="s">
        <v>1185</v>
      </c>
      <c r="E1358" t="s">
        <v>10</v>
      </c>
      <c r="F1358" t="s">
        <v>186</v>
      </c>
      <c r="G1358">
        <v>5911</v>
      </c>
      <c r="H1358">
        <v>30</v>
      </c>
      <c r="I1358" s="45">
        <v>23582250</v>
      </c>
      <c r="J1358" s="45">
        <v>786075</v>
      </c>
      <c r="L1358">
        <v>30</v>
      </c>
      <c r="M1358" t="s">
        <v>151</v>
      </c>
      <c r="N1358" t="s">
        <v>157</v>
      </c>
      <c r="O1358" t="s">
        <v>130</v>
      </c>
      <c r="P1358" t="s">
        <v>1181</v>
      </c>
      <c r="Q1358" t="s">
        <v>66</v>
      </c>
      <c r="R1358" t="s">
        <v>132</v>
      </c>
      <c r="S1358">
        <v>5</v>
      </c>
      <c r="T1358">
        <v>591105</v>
      </c>
      <c r="V1358" s="17">
        <v>3</v>
      </c>
      <c r="W1358" t="s">
        <v>1227</v>
      </c>
      <c r="Y1358" s="14">
        <v>44635</v>
      </c>
      <c r="Z1358" s="16">
        <v>17</v>
      </c>
      <c r="AA1358" s="14">
        <v>44652</v>
      </c>
      <c r="AB1358" s="14">
        <v>44635</v>
      </c>
      <c r="AC1358">
        <v>28</v>
      </c>
      <c r="AD1358" s="14">
        <v>44663</v>
      </c>
      <c r="AG1358" t="s">
        <v>134</v>
      </c>
      <c r="AH1358" s="14">
        <v>44693</v>
      </c>
      <c r="AI1358">
        <v>25</v>
      </c>
      <c r="AJ1358" s="14">
        <v>44718</v>
      </c>
      <c r="AK1358" s="16">
        <v>9</v>
      </c>
      <c r="AL1358" s="14">
        <v>44991</v>
      </c>
      <c r="AM1358" s="14">
        <v>45051</v>
      </c>
      <c r="AS1358" s="45">
        <v>17686688</v>
      </c>
      <c r="AX1358" s="45">
        <v>5895562</v>
      </c>
      <c r="AZ1358" s="15">
        <f t="shared" si="97"/>
        <v>23582250</v>
      </c>
      <c r="BA1358" s="15">
        <f t="shared" si="98"/>
        <v>23582250</v>
      </c>
      <c r="BB1358" t="str">
        <f t="shared" si="99"/>
        <v>OK</v>
      </c>
      <c r="BC1358">
        <f t="shared" si="100"/>
        <v>2</v>
      </c>
    </row>
    <row r="1359" spans="2:55" hidden="1">
      <c r="B1359" t="s">
        <v>30</v>
      </c>
      <c r="C1359" t="s">
        <v>1035</v>
      </c>
      <c r="D1359" t="s">
        <v>1185</v>
      </c>
      <c r="E1359" t="s">
        <v>10</v>
      </c>
      <c r="F1359" t="s">
        <v>186</v>
      </c>
      <c r="G1359">
        <v>5911</v>
      </c>
      <c r="H1359">
        <v>30</v>
      </c>
      <c r="I1359" s="45">
        <v>23582250</v>
      </c>
      <c r="J1359" s="45">
        <v>786075</v>
      </c>
      <c r="L1359">
        <v>30</v>
      </c>
      <c r="M1359" t="s">
        <v>151</v>
      </c>
      <c r="N1359" t="s">
        <v>157</v>
      </c>
      <c r="O1359" t="s">
        <v>130</v>
      </c>
      <c r="P1359" t="s">
        <v>1181</v>
      </c>
      <c r="Q1359" t="s">
        <v>66</v>
      </c>
      <c r="R1359" t="s">
        <v>132</v>
      </c>
      <c r="S1359">
        <v>5</v>
      </c>
      <c r="T1359">
        <v>591105</v>
      </c>
      <c r="V1359" s="17">
        <v>3</v>
      </c>
      <c r="W1359" t="s">
        <v>1227</v>
      </c>
      <c r="Y1359" s="14">
        <v>44635</v>
      </c>
      <c r="Z1359" s="16">
        <v>17</v>
      </c>
      <c r="AA1359" s="14">
        <v>44652</v>
      </c>
      <c r="AB1359" s="14">
        <v>44635</v>
      </c>
      <c r="AC1359">
        <v>28</v>
      </c>
      <c r="AD1359" s="14">
        <v>44663</v>
      </c>
      <c r="AG1359" t="s">
        <v>134</v>
      </c>
      <c r="AH1359" s="14">
        <v>44693</v>
      </c>
      <c r="AI1359">
        <v>25</v>
      </c>
      <c r="AJ1359" s="14">
        <v>44718</v>
      </c>
      <c r="AK1359" s="16">
        <v>9</v>
      </c>
      <c r="AL1359" s="14">
        <v>44991</v>
      </c>
      <c r="AM1359" s="14">
        <v>45051</v>
      </c>
      <c r="AS1359" s="45">
        <v>17686688</v>
      </c>
      <c r="AX1359" s="45">
        <v>5895562</v>
      </c>
      <c r="AZ1359" s="15">
        <f t="shared" si="97"/>
        <v>23582250</v>
      </c>
      <c r="BA1359" s="15">
        <f t="shared" si="98"/>
        <v>23582250</v>
      </c>
      <c r="BB1359" t="str">
        <f t="shared" si="99"/>
        <v>OK</v>
      </c>
      <c r="BC1359">
        <f t="shared" si="100"/>
        <v>2</v>
      </c>
    </row>
    <row r="1360" spans="2:55" hidden="1">
      <c r="B1360" t="s">
        <v>30</v>
      </c>
      <c r="C1360" t="s">
        <v>1036</v>
      </c>
      <c r="D1360" t="s">
        <v>1185</v>
      </c>
      <c r="E1360" t="s">
        <v>10</v>
      </c>
      <c r="F1360" t="s">
        <v>186</v>
      </c>
      <c r="G1360">
        <v>5911</v>
      </c>
      <c r="H1360">
        <v>20</v>
      </c>
      <c r="I1360" s="45">
        <v>15721500</v>
      </c>
      <c r="J1360" s="45">
        <v>786075</v>
      </c>
      <c r="L1360">
        <v>20</v>
      </c>
      <c r="M1360" t="s">
        <v>151</v>
      </c>
      <c r="N1360" t="s">
        <v>157</v>
      </c>
      <c r="O1360" t="s">
        <v>130</v>
      </c>
      <c r="P1360" t="s">
        <v>1181</v>
      </c>
      <c r="Q1360" t="s">
        <v>66</v>
      </c>
      <c r="R1360" t="s">
        <v>132</v>
      </c>
      <c r="S1360">
        <v>5</v>
      </c>
      <c r="T1360">
        <v>591105</v>
      </c>
      <c r="V1360" s="17">
        <v>3</v>
      </c>
      <c r="W1360" t="s">
        <v>1227</v>
      </c>
      <c r="Y1360" s="14">
        <v>44635</v>
      </c>
      <c r="Z1360" s="16">
        <v>17</v>
      </c>
      <c r="AA1360" s="14">
        <v>44652</v>
      </c>
      <c r="AB1360" s="14">
        <v>44635</v>
      </c>
      <c r="AC1360">
        <v>28</v>
      </c>
      <c r="AD1360" s="14">
        <v>44663</v>
      </c>
      <c r="AG1360" t="s">
        <v>134</v>
      </c>
      <c r="AH1360" s="14">
        <v>44693</v>
      </c>
      <c r="AI1360">
        <v>25</v>
      </c>
      <c r="AJ1360" s="14">
        <v>44718</v>
      </c>
      <c r="AK1360" s="16">
        <v>9</v>
      </c>
      <c r="AL1360" s="14">
        <v>44991</v>
      </c>
      <c r="AM1360" s="14">
        <v>45051</v>
      </c>
      <c r="AS1360" s="45">
        <v>11791125</v>
      </c>
      <c r="AX1360" s="45">
        <v>3930375</v>
      </c>
      <c r="AZ1360" s="15">
        <f t="shared" si="97"/>
        <v>15721500</v>
      </c>
      <c r="BA1360" s="15">
        <f t="shared" si="98"/>
        <v>15721500</v>
      </c>
      <c r="BB1360" t="str">
        <f t="shared" si="99"/>
        <v>OK</v>
      </c>
      <c r="BC1360">
        <f t="shared" si="100"/>
        <v>2</v>
      </c>
    </row>
    <row r="1361" spans="2:55" hidden="1">
      <c r="B1361" t="s">
        <v>30</v>
      </c>
      <c r="C1361" t="s">
        <v>1016</v>
      </c>
      <c r="D1361" t="s">
        <v>1112</v>
      </c>
      <c r="E1361" t="s">
        <v>10</v>
      </c>
      <c r="F1361" t="s">
        <v>186</v>
      </c>
      <c r="G1361">
        <v>5911</v>
      </c>
      <c r="H1361">
        <v>90</v>
      </c>
      <c r="I1361" s="45">
        <v>71136000</v>
      </c>
      <c r="J1361" s="45">
        <v>790400</v>
      </c>
      <c r="L1361">
        <v>90</v>
      </c>
      <c r="M1361" t="s">
        <v>151</v>
      </c>
      <c r="N1361" t="s">
        <v>157</v>
      </c>
      <c r="O1361" t="s">
        <v>130</v>
      </c>
      <c r="P1361" t="s">
        <v>1181</v>
      </c>
      <c r="Q1361" t="s">
        <v>66</v>
      </c>
      <c r="R1361" t="s">
        <v>132</v>
      </c>
      <c r="S1361">
        <v>5</v>
      </c>
      <c r="T1361">
        <v>591105</v>
      </c>
      <c r="V1361" s="17">
        <v>4</v>
      </c>
      <c r="W1361" t="s">
        <v>1228</v>
      </c>
      <c r="Y1361" s="14">
        <v>44635</v>
      </c>
      <c r="Z1361" s="16">
        <v>17</v>
      </c>
      <c r="AA1361" s="14">
        <v>44652</v>
      </c>
      <c r="AB1361" s="14">
        <v>44635</v>
      </c>
      <c r="AC1361">
        <v>28</v>
      </c>
      <c r="AD1361" s="14">
        <v>44663</v>
      </c>
      <c r="AG1361" t="s">
        <v>134</v>
      </c>
      <c r="AH1361" s="14">
        <v>44693</v>
      </c>
      <c r="AI1361">
        <v>25</v>
      </c>
      <c r="AJ1361" s="14">
        <v>44718</v>
      </c>
      <c r="AK1361" s="16">
        <v>9</v>
      </c>
      <c r="AL1361" s="14">
        <v>44991</v>
      </c>
      <c r="AM1361" s="14">
        <v>45051</v>
      </c>
      <c r="AS1361" s="45">
        <v>53352000</v>
      </c>
      <c r="AX1361" s="45">
        <v>17784000</v>
      </c>
      <c r="AZ1361" s="15">
        <f t="shared" si="97"/>
        <v>71136000</v>
      </c>
      <c r="BA1361" s="15">
        <f t="shared" si="98"/>
        <v>71136000</v>
      </c>
      <c r="BB1361" t="str">
        <f t="shared" si="99"/>
        <v>OK</v>
      </c>
      <c r="BC1361">
        <f t="shared" si="100"/>
        <v>2</v>
      </c>
    </row>
    <row r="1362" spans="2:55" hidden="1">
      <c r="B1362" t="s">
        <v>30</v>
      </c>
      <c r="C1362" t="s">
        <v>1056</v>
      </c>
      <c r="D1362" t="s">
        <v>1057</v>
      </c>
      <c r="E1362" t="s">
        <v>10</v>
      </c>
      <c r="F1362" t="s">
        <v>186</v>
      </c>
      <c r="G1362">
        <v>5911</v>
      </c>
      <c r="H1362">
        <v>30</v>
      </c>
      <c r="I1362" s="45">
        <v>23582250</v>
      </c>
      <c r="J1362" s="45">
        <v>786075</v>
      </c>
      <c r="L1362">
        <v>30</v>
      </c>
      <c r="M1362" t="s">
        <v>151</v>
      </c>
      <c r="N1362" t="s">
        <v>157</v>
      </c>
      <c r="O1362" t="s">
        <v>130</v>
      </c>
      <c r="P1362" t="s">
        <v>1181</v>
      </c>
      <c r="Q1362" t="s">
        <v>66</v>
      </c>
      <c r="R1362" t="s">
        <v>132</v>
      </c>
      <c r="S1362">
        <v>5</v>
      </c>
      <c r="T1362">
        <v>591105</v>
      </c>
      <c r="V1362" s="17">
        <v>5</v>
      </c>
      <c r="W1362" t="s">
        <v>1229</v>
      </c>
      <c r="Y1362" s="14">
        <v>44635</v>
      </c>
      <c r="Z1362" s="16">
        <v>17</v>
      </c>
      <c r="AA1362" s="14">
        <v>44652</v>
      </c>
      <c r="AB1362" s="14">
        <v>44635</v>
      </c>
      <c r="AC1362">
        <v>28</v>
      </c>
      <c r="AD1362" s="14">
        <v>44663</v>
      </c>
      <c r="AG1362" t="s">
        <v>134</v>
      </c>
      <c r="AH1362" s="14">
        <v>44693</v>
      </c>
      <c r="AI1362">
        <v>25</v>
      </c>
      <c r="AJ1362" s="14">
        <v>44718</v>
      </c>
      <c r="AK1362" s="16">
        <v>9</v>
      </c>
      <c r="AL1362" s="14">
        <v>44991</v>
      </c>
      <c r="AM1362" s="14">
        <v>45051</v>
      </c>
      <c r="AS1362" s="45">
        <v>17686688</v>
      </c>
      <c r="AX1362" s="45">
        <v>5895562</v>
      </c>
      <c r="AZ1362" s="15">
        <f t="shared" si="97"/>
        <v>23582250</v>
      </c>
      <c r="BA1362" s="15">
        <f t="shared" si="98"/>
        <v>23582250</v>
      </c>
      <c r="BB1362" t="str">
        <f t="shared" si="99"/>
        <v>OK</v>
      </c>
      <c r="BC1362">
        <f t="shared" si="100"/>
        <v>2</v>
      </c>
    </row>
    <row r="1363" spans="2:55" hidden="1">
      <c r="B1363" t="s">
        <v>30</v>
      </c>
      <c r="C1363" t="s">
        <v>1118</v>
      </c>
      <c r="D1363" t="s">
        <v>1057</v>
      </c>
      <c r="E1363" t="s">
        <v>10</v>
      </c>
      <c r="F1363" t="s">
        <v>186</v>
      </c>
      <c r="G1363">
        <v>5911</v>
      </c>
      <c r="H1363">
        <v>20</v>
      </c>
      <c r="I1363" s="45">
        <v>15721500</v>
      </c>
      <c r="J1363" s="45">
        <v>786075</v>
      </c>
      <c r="L1363">
        <v>20</v>
      </c>
      <c r="M1363" t="s">
        <v>151</v>
      </c>
      <c r="N1363" t="s">
        <v>157</v>
      </c>
      <c r="O1363" t="s">
        <v>130</v>
      </c>
      <c r="P1363" t="s">
        <v>1181</v>
      </c>
      <c r="Q1363" t="s">
        <v>66</v>
      </c>
      <c r="R1363" t="s">
        <v>132</v>
      </c>
      <c r="S1363">
        <v>5</v>
      </c>
      <c r="T1363">
        <v>591105</v>
      </c>
      <c r="V1363" s="17">
        <v>5</v>
      </c>
      <c r="W1363" t="s">
        <v>1229</v>
      </c>
      <c r="Y1363" s="14">
        <v>44635</v>
      </c>
      <c r="Z1363" s="16">
        <v>17</v>
      </c>
      <c r="AA1363" s="14">
        <v>44652</v>
      </c>
      <c r="AB1363" s="14">
        <v>44635</v>
      </c>
      <c r="AC1363">
        <v>28</v>
      </c>
      <c r="AD1363" s="14">
        <v>44663</v>
      </c>
      <c r="AG1363" t="s">
        <v>134</v>
      </c>
      <c r="AH1363" s="14">
        <v>44693</v>
      </c>
      <c r="AI1363">
        <v>25</v>
      </c>
      <c r="AJ1363" s="14">
        <v>44718</v>
      </c>
      <c r="AK1363" s="16">
        <v>9</v>
      </c>
      <c r="AL1363" s="14">
        <v>44991</v>
      </c>
      <c r="AM1363" s="14">
        <v>45051</v>
      </c>
      <c r="AS1363" s="45">
        <v>11791125</v>
      </c>
      <c r="AX1363" s="45">
        <v>3930375</v>
      </c>
      <c r="AZ1363" s="15">
        <f t="shared" si="97"/>
        <v>15721500</v>
      </c>
      <c r="BA1363" s="15">
        <f t="shared" si="98"/>
        <v>15721500</v>
      </c>
      <c r="BB1363" t="str">
        <f t="shared" si="99"/>
        <v>OK</v>
      </c>
      <c r="BC1363">
        <f t="shared" si="100"/>
        <v>2</v>
      </c>
    </row>
    <row r="1364" spans="2:55" hidden="1">
      <c r="B1364" t="s">
        <v>30</v>
      </c>
      <c r="C1364" t="s">
        <v>1175</v>
      </c>
      <c r="D1364" t="s">
        <v>1057</v>
      </c>
      <c r="E1364" t="s">
        <v>10</v>
      </c>
      <c r="F1364" t="s">
        <v>186</v>
      </c>
      <c r="G1364">
        <v>5911</v>
      </c>
      <c r="H1364">
        <v>30</v>
      </c>
      <c r="I1364" s="45">
        <v>23582250</v>
      </c>
      <c r="J1364" s="45">
        <v>786075</v>
      </c>
      <c r="L1364">
        <v>30</v>
      </c>
      <c r="M1364" t="s">
        <v>151</v>
      </c>
      <c r="N1364" t="s">
        <v>157</v>
      </c>
      <c r="O1364" t="s">
        <v>130</v>
      </c>
      <c r="P1364" t="s">
        <v>1181</v>
      </c>
      <c r="Q1364" t="s">
        <v>66</v>
      </c>
      <c r="R1364" t="s">
        <v>132</v>
      </c>
      <c r="S1364">
        <v>5</v>
      </c>
      <c r="T1364">
        <v>591105</v>
      </c>
      <c r="V1364" s="17">
        <v>5</v>
      </c>
      <c r="W1364" t="s">
        <v>1229</v>
      </c>
      <c r="Y1364" s="14">
        <v>44635</v>
      </c>
      <c r="Z1364" s="16">
        <v>17</v>
      </c>
      <c r="AA1364" s="14">
        <v>44652</v>
      </c>
      <c r="AB1364" s="14">
        <v>44635</v>
      </c>
      <c r="AC1364">
        <v>28</v>
      </c>
      <c r="AD1364" s="14">
        <v>44663</v>
      </c>
      <c r="AG1364" t="s">
        <v>134</v>
      </c>
      <c r="AH1364" s="14">
        <v>44693</v>
      </c>
      <c r="AI1364">
        <v>25</v>
      </c>
      <c r="AJ1364" s="14">
        <v>44718</v>
      </c>
      <c r="AK1364" s="16">
        <v>9</v>
      </c>
      <c r="AL1364" s="14">
        <v>44991</v>
      </c>
      <c r="AM1364" s="14">
        <v>45051</v>
      </c>
      <c r="AS1364" s="45">
        <v>17686688</v>
      </c>
      <c r="AX1364" s="45">
        <v>5895562</v>
      </c>
      <c r="AZ1364" s="15">
        <f t="shared" si="97"/>
        <v>23582250</v>
      </c>
      <c r="BA1364" s="15">
        <f t="shared" si="98"/>
        <v>23582250</v>
      </c>
      <c r="BB1364" t="str">
        <f t="shared" si="99"/>
        <v>OK</v>
      </c>
      <c r="BC1364">
        <f t="shared" si="100"/>
        <v>2</v>
      </c>
    </row>
    <row r="1365" spans="2:55">
      <c r="B1365" t="s">
        <v>30</v>
      </c>
      <c r="C1365" t="s">
        <v>1021</v>
      </c>
      <c r="D1365" t="s">
        <v>1112</v>
      </c>
      <c r="E1365" t="s">
        <v>10</v>
      </c>
      <c r="F1365" t="s">
        <v>186</v>
      </c>
      <c r="G1365">
        <v>5911</v>
      </c>
      <c r="H1365">
        <v>80</v>
      </c>
      <c r="I1365" s="45">
        <v>62000000</v>
      </c>
      <c r="J1365" s="45">
        <v>775000</v>
      </c>
      <c r="L1365">
        <v>80</v>
      </c>
      <c r="M1365" t="s">
        <v>151</v>
      </c>
      <c r="N1365" t="s">
        <v>157</v>
      </c>
      <c r="O1365" t="s">
        <v>130</v>
      </c>
      <c r="P1365" t="s">
        <v>1181</v>
      </c>
      <c r="Q1365" t="s">
        <v>66</v>
      </c>
      <c r="R1365" t="s">
        <v>132</v>
      </c>
      <c r="S1365">
        <v>5</v>
      </c>
      <c r="T1365">
        <v>591105</v>
      </c>
      <c r="V1365" s="17">
        <v>6</v>
      </c>
      <c r="W1365" t="s">
        <v>1230</v>
      </c>
      <c r="Y1365" s="14">
        <v>44635</v>
      </c>
      <c r="Z1365" s="16">
        <v>17</v>
      </c>
      <c r="AA1365" s="14">
        <v>44652</v>
      </c>
      <c r="AB1365" s="14">
        <v>44635</v>
      </c>
      <c r="AC1365">
        <v>28</v>
      </c>
      <c r="AD1365" s="14">
        <v>44663</v>
      </c>
      <c r="AG1365" t="s">
        <v>134</v>
      </c>
      <c r="AH1365" s="14">
        <v>44693</v>
      </c>
      <c r="AI1365">
        <v>25</v>
      </c>
      <c r="AJ1365" s="14">
        <v>44718</v>
      </c>
      <c r="AK1365" s="16">
        <v>9</v>
      </c>
      <c r="AL1365" s="14">
        <v>44991</v>
      </c>
      <c r="AM1365" s="14">
        <v>45051</v>
      </c>
      <c r="AS1365" s="45">
        <v>46500000</v>
      </c>
      <c r="AX1365" s="45">
        <v>15500000</v>
      </c>
      <c r="AZ1365" s="15">
        <f t="shared" si="97"/>
        <v>62000000</v>
      </c>
      <c r="BA1365" s="15">
        <f t="shared" si="98"/>
        <v>62000000</v>
      </c>
      <c r="BB1365" t="str">
        <f t="shared" si="99"/>
        <v>OK</v>
      </c>
      <c r="BC1365">
        <f t="shared" si="100"/>
        <v>2</v>
      </c>
    </row>
    <row r="1366" spans="2:55" hidden="1">
      <c r="B1366" t="s">
        <v>30</v>
      </c>
      <c r="C1366" t="s">
        <v>1097</v>
      </c>
      <c r="D1366" t="s">
        <v>1057</v>
      </c>
      <c r="E1366" t="s">
        <v>10</v>
      </c>
      <c r="F1366" t="s">
        <v>186</v>
      </c>
      <c r="G1366">
        <v>5911</v>
      </c>
      <c r="H1366">
        <v>80</v>
      </c>
      <c r="I1366" s="45">
        <v>62000000</v>
      </c>
      <c r="J1366" s="45">
        <v>775000</v>
      </c>
      <c r="L1366">
        <v>80</v>
      </c>
      <c r="M1366" t="s">
        <v>151</v>
      </c>
      <c r="N1366" t="s">
        <v>157</v>
      </c>
      <c r="O1366" t="s">
        <v>130</v>
      </c>
      <c r="P1366" t="s">
        <v>1181</v>
      </c>
      <c r="Q1366" t="s">
        <v>66</v>
      </c>
      <c r="R1366" t="s">
        <v>132</v>
      </c>
      <c r="S1366">
        <v>5</v>
      </c>
      <c r="T1366">
        <v>591105</v>
      </c>
      <c r="V1366" s="17">
        <v>7</v>
      </c>
      <c r="W1366" t="s">
        <v>1231</v>
      </c>
      <c r="Y1366" s="14">
        <v>44635</v>
      </c>
      <c r="Z1366" s="16">
        <v>17</v>
      </c>
      <c r="AA1366" s="14">
        <v>44652</v>
      </c>
      <c r="AB1366" s="14">
        <v>44635</v>
      </c>
      <c r="AC1366">
        <v>28</v>
      </c>
      <c r="AD1366" s="14">
        <v>44663</v>
      </c>
      <c r="AG1366" t="s">
        <v>134</v>
      </c>
      <c r="AH1366" s="14">
        <v>44693</v>
      </c>
      <c r="AI1366">
        <v>25</v>
      </c>
      <c r="AJ1366" s="14">
        <v>44718</v>
      </c>
      <c r="AK1366" s="16">
        <v>9</v>
      </c>
      <c r="AL1366" s="14">
        <v>44991</v>
      </c>
      <c r="AM1366" s="14">
        <v>45051</v>
      </c>
      <c r="AS1366" s="45">
        <v>46500000</v>
      </c>
      <c r="AX1366" s="45">
        <v>15500000</v>
      </c>
      <c r="AZ1366" s="15">
        <f t="shared" si="97"/>
        <v>62000000</v>
      </c>
      <c r="BA1366" s="15">
        <f t="shared" si="98"/>
        <v>62000000</v>
      </c>
      <c r="BB1366" t="str">
        <f t="shared" si="99"/>
        <v>OK</v>
      </c>
      <c r="BC1366">
        <f t="shared" si="100"/>
        <v>2</v>
      </c>
    </row>
    <row r="1367" spans="2:55" hidden="1">
      <c r="B1367" t="s">
        <v>30</v>
      </c>
      <c r="C1367" t="s">
        <v>1040</v>
      </c>
      <c r="D1367" t="s">
        <v>1103</v>
      </c>
      <c r="E1367" t="s">
        <v>10</v>
      </c>
      <c r="F1367" t="s">
        <v>186</v>
      </c>
      <c r="G1367">
        <v>5911</v>
      </c>
      <c r="H1367">
        <v>40</v>
      </c>
      <c r="I1367" s="45">
        <v>31000000</v>
      </c>
      <c r="J1367" s="45">
        <v>775000</v>
      </c>
      <c r="L1367">
        <v>40</v>
      </c>
      <c r="M1367" t="s">
        <v>151</v>
      </c>
      <c r="N1367" t="s">
        <v>157</v>
      </c>
      <c r="O1367" t="s">
        <v>130</v>
      </c>
      <c r="P1367" t="s">
        <v>1181</v>
      </c>
      <c r="Q1367" t="s">
        <v>66</v>
      </c>
      <c r="R1367" t="s">
        <v>132</v>
      </c>
      <c r="S1367">
        <v>5</v>
      </c>
      <c r="T1367">
        <v>591105</v>
      </c>
      <c r="V1367" s="17">
        <v>8</v>
      </c>
      <c r="W1367" t="s">
        <v>1232</v>
      </c>
      <c r="Y1367" s="14">
        <v>44635</v>
      </c>
      <c r="Z1367" s="16">
        <v>17</v>
      </c>
      <c r="AA1367" s="14">
        <v>44652</v>
      </c>
      <c r="AB1367" s="14">
        <v>44635</v>
      </c>
      <c r="AC1367">
        <v>28</v>
      </c>
      <c r="AD1367" s="14">
        <v>44663</v>
      </c>
      <c r="AG1367" t="s">
        <v>134</v>
      </c>
      <c r="AH1367" s="14">
        <v>44693</v>
      </c>
      <c r="AI1367">
        <v>25</v>
      </c>
      <c r="AJ1367" s="14">
        <v>44718</v>
      </c>
      <c r="AK1367" s="16">
        <v>9</v>
      </c>
      <c r="AL1367" s="14">
        <v>44991</v>
      </c>
      <c r="AM1367" s="14">
        <v>45051</v>
      </c>
      <c r="AS1367" s="45">
        <v>23250000</v>
      </c>
      <c r="AX1367" s="45">
        <v>7750000</v>
      </c>
      <c r="AZ1367" s="15">
        <f t="shared" si="97"/>
        <v>31000000</v>
      </c>
      <c r="BA1367" s="15">
        <f t="shared" si="98"/>
        <v>31000000</v>
      </c>
      <c r="BB1367" t="str">
        <f t="shared" si="99"/>
        <v>OK</v>
      </c>
      <c r="BC1367">
        <f t="shared" si="100"/>
        <v>2</v>
      </c>
    </row>
    <row r="1368" spans="2:55" hidden="1">
      <c r="B1368" t="s">
        <v>30</v>
      </c>
      <c r="C1368" t="s">
        <v>1073</v>
      </c>
      <c r="D1368" t="s">
        <v>1103</v>
      </c>
      <c r="E1368" t="s">
        <v>10</v>
      </c>
      <c r="F1368" t="s">
        <v>186</v>
      </c>
      <c r="G1368">
        <v>5911</v>
      </c>
      <c r="H1368">
        <v>40</v>
      </c>
      <c r="I1368" s="45">
        <v>31000000</v>
      </c>
      <c r="J1368" s="45">
        <v>775000</v>
      </c>
      <c r="L1368">
        <v>40</v>
      </c>
      <c r="M1368" t="s">
        <v>151</v>
      </c>
      <c r="N1368" t="s">
        <v>157</v>
      </c>
      <c r="O1368" t="s">
        <v>130</v>
      </c>
      <c r="P1368" t="s">
        <v>1181</v>
      </c>
      <c r="Q1368" t="s">
        <v>66</v>
      </c>
      <c r="R1368" t="s">
        <v>132</v>
      </c>
      <c r="S1368">
        <v>5</v>
      </c>
      <c r="T1368">
        <v>591105</v>
      </c>
      <c r="V1368" s="17">
        <v>8</v>
      </c>
      <c r="W1368" t="s">
        <v>1232</v>
      </c>
      <c r="Y1368" s="14">
        <v>44635</v>
      </c>
      <c r="Z1368" s="16">
        <v>17</v>
      </c>
      <c r="AA1368" s="14">
        <v>44652</v>
      </c>
      <c r="AB1368" s="14">
        <v>44635</v>
      </c>
      <c r="AC1368">
        <v>28</v>
      </c>
      <c r="AD1368" s="14">
        <v>44663</v>
      </c>
      <c r="AG1368" t="s">
        <v>134</v>
      </c>
      <c r="AH1368" s="14">
        <v>44693</v>
      </c>
      <c r="AI1368">
        <v>25</v>
      </c>
      <c r="AJ1368" s="14">
        <v>44718</v>
      </c>
      <c r="AK1368" s="16">
        <v>9</v>
      </c>
      <c r="AL1368" s="14">
        <v>44991</v>
      </c>
      <c r="AM1368" s="14">
        <v>45051</v>
      </c>
      <c r="AS1368" s="45">
        <v>23250000</v>
      </c>
      <c r="AX1368" s="45">
        <v>7750000</v>
      </c>
      <c r="AZ1368" s="15">
        <f t="shared" si="97"/>
        <v>31000000</v>
      </c>
      <c r="BA1368" s="15">
        <f t="shared" si="98"/>
        <v>31000000</v>
      </c>
      <c r="BB1368" t="str">
        <f t="shared" si="99"/>
        <v>OK</v>
      </c>
      <c r="BC1368">
        <f t="shared" si="100"/>
        <v>2</v>
      </c>
    </row>
    <row r="1369" spans="2:55" hidden="1">
      <c r="B1369" t="s">
        <v>30</v>
      </c>
      <c r="C1369" t="s">
        <v>1037</v>
      </c>
      <c r="D1369" t="s">
        <v>1103</v>
      </c>
      <c r="E1369" t="s">
        <v>10</v>
      </c>
      <c r="F1369" t="s">
        <v>186</v>
      </c>
      <c r="G1369">
        <v>5911</v>
      </c>
      <c r="H1369">
        <v>20</v>
      </c>
      <c r="I1369" s="45">
        <v>15500000</v>
      </c>
      <c r="J1369" s="45">
        <v>775000</v>
      </c>
      <c r="L1369">
        <v>20</v>
      </c>
      <c r="M1369" t="s">
        <v>151</v>
      </c>
      <c r="N1369" t="s">
        <v>157</v>
      </c>
      <c r="O1369" t="s">
        <v>130</v>
      </c>
      <c r="P1369" t="s">
        <v>1181</v>
      </c>
      <c r="Q1369" t="s">
        <v>66</v>
      </c>
      <c r="R1369" t="s">
        <v>132</v>
      </c>
      <c r="S1369">
        <v>5</v>
      </c>
      <c r="T1369">
        <v>591105</v>
      </c>
      <c r="V1369" s="17">
        <v>9</v>
      </c>
      <c r="W1369" t="s">
        <v>1233</v>
      </c>
      <c r="Y1369" s="14">
        <v>44635</v>
      </c>
      <c r="Z1369" s="16">
        <v>17</v>
      </c>
      <c r="AA1369" s="14">
        <v>44652</v>
      </c>
      <c r="AB1369" s="14">
        <v>44635</v>
      </c>
      <c r="AC1369">
        <v>28</v>
      </c>
      <c r="AD1369" s="14">
        <v>44663</v>
      </c>
      <c r="AG1369" t="s">
        <v>134</v>
      </c>
      <c r="AH1369" s="14">
        <v>44693</v>
      </c>
      <c r="AI1369">
        <v>25</v>
      </c>
      <c r="AJ1369" s="14">
        <v>44718</v>
      </c>
      <c r="AK1369" s="16">
        <v>9</v>
      </c>
      <c r="AL1369" s="14">
        <v>44991</v>
      </c>
      <c r="AM1369" s="14">
        <v>45051</v>
      </c>
      <c r="AS1369" s="45">
        <v>11625000</v>
      </c>
      <c r="AX1369" s="45">
        <v>3875000</v>
      </c>
      <c r="AZ1369" s="15">
        <f t="shared" si="97"/>
        <v>15500000</v>
      </c>
      <c r="BA1369" s="15">
        <f t="shared" si="98"/>
        <v>15500000</v>
      </c>
      <c r="BB1369" t="str">
        <f t="shared" si="99"/>
        <v>OK</v>
      </c>
      <c r="BC1369">
        <f t="shared" si="100"/>
        <v>2</v>
      </c>
    </row>
    <row r="1370" spans="2:55" hidden="1">
      <c r="B1370" t="s">
        <v>30</v>
      </c>
      <c r="C1370" t="s">
        <v>1041</v>
      </c>
      <c r="D1370" t="s">
        <v>1103</v>
      </c>
      <c r="E1370" t="s">
        <v>10</v>
      </c>
      <c r="F1370" t="s">
        <v>186</v>
      </c>
      <c r="G1370">
        <v>5911</v>
      </c>
      <c r="H1370">
        <v>20</v>
      </c>
      <c r="I1370" s="45">
        <v>15500000</v>
      </c>
      <c r="J1370" s="45">
        <v>775000</v>
      </c>
      <c r="L1370">
        <v>20</v>
      </c>
      <c r="M1370" t="s">
        <v>151</v>
      </c>
      <c r="N1370" t="s">
        <v>157</v>
      </c>
      <c r="O1370" t="s">
        <v>130</v>
      </c>
      <c r="P1370" t="s">
        <v>1181</v>
      </c>
      <c r="Q1370" t="s">
        <v>66</v>
      </c>
      <c r="R1370" t="s">
        <v>132</v>
      </c>
      <c r="S1370">
        <v>5</v>
      </c>
      <c r="T1370">
        <v>591105</v>
      </c>
      <c r="V1370" s="17">
        <v>9</v>
      </c>
      <c r="W1370" t="s">
        <v>1233</v>
      </c>
      <c r="Y1370" s="14">
        <v>44635</v>
      </c>
      <c r="Z1370" s="16">
        <v>17</v>
      </c>
      <c r="AA1370" s="14">
        <v>44652</v>
      </c>
      <c r="AB1370" s="14">
        <v>44635</v>
      </c>
      <c r="AC1370">
        <v>28</v>
      </c>
      <c r="AD1370" s="14">
        <v>44663</v>
      </c>
      <c r="AG1370" t="s">
        <v>134</v>
      </c>
      <c r="AH1370" s="14">
        <v>44693</v>
      </c>
      <c r="AI1370">
        <v>25</v>
      </c>
      <c r="AJ1370" s="14">
        <v>44718</v>
      </c>
      <c r="AK1370" s="16">
        <v>9</v>
      </c>
      <c r="AL1370" s="14">
        <v>44991</v>
      </c>
      <c r="AM1370" s="14">
        <v>45051</v>
      </c>
      <c r="AS1370" s="45">
        <v>11625000</v>
      </c>
      <c r="AX1370" s="45">
        <v>3875000</v>
      </c>
      <c r="AZ1370" s="15">
        <f t="shared" si="97"/>
        <v>15500000</v>
      </c>
      <c r="BA1370" s="15">
        <f t="shared" si="98"/>
        <v>15500000</v>
      </c>
      <c r="BB1370" t="str">
        <f t="shared" si="99"/>
        <v>OK</v>
      </c>
      <c r="BC1370">
        <f t="shared" si="100"/>
        <v>2</v>
      </c>
    </row>
    <row r="1371" spans="2:55" hidden="1">
      <c r="B1371" t="s">
        <v>30</v>
      </c>
      <c r="C1371" t="s">
        <v>1076</v>
      </c>
      <c r="D1371" t="s">
        <v>1103</v>
      </c>
      <c r="E1371" t="s">
        <v>10</v>
      </c>
      <c r="F1371" t="s">
        <v>186</v>
      </c>
      <c r="G1371">
        <v>5911</v>
      </c>
      <c r="H1371">
        <v>40</v>
      </c>
      <c r="I1371" s="45">
        <v>31000000</v>
      </c>
      <c r="J1371" s="45">
        <v>775000</v>
      </c>
      <c r="L1371">
        <v>40</v>
      </c>
      <c r="M1371" t="s">
        <v>151</v>
      </c>
      <c r="N1371" t="s">
        <v>157</v>
      </c>
      <c r="O1371" t="s">
        <v>130</v>
      </c>
      <c r="P1371" t="s">
        <v>1181</v>
      </c>
      <c r="Q1371" t="s">
        <v>66</v>
      </c>
      <c r="R1371" t="s">
        <v>132</v>
      </c>
      <c r="S1371">
        <v>5</v>
      </c>
      <c r="T1371">
        <v>591105</v>
      </c>
      <c r="V1371" s="17">
        <v>9</v>
      </c>
      <c r="W1371" t="s">
        <v>1233</v>
      </c>
      <c r="Y1371" s="14">
        <v>44635</v>
      </c>
      <c r="Z1371" s="16">
        <v>17</v>
      </c>
      <c r="AA1371" s="14">
        <v>44652</v>
      </c>
      <c r="AB1371" s="14">
        <v>44635</v>
      </c>
      <c r="AC1371">
        <v>28</v>
      </c>
      <c r="AD1371" s="14">
        <v>44663</v>
      </c>
      <c r="AG1371" t="s">
        <v>134</v>
      </c>
      <c r="AH1371" s="14">
        <v>44693</v>
      </c>
      <c r="AI1371">
        <v>25</v>
      </c>
      <c r="AJ1371" s="14">
        <v>44718</v>
      </c>
      <c r="AK1371" s="16">
        <v>9</v>
      </c>
      <c r="AL1371" s="14">
        <v>44991</v>
      </c>
      <c r="AM1371" s="14">
        <v>45051</v>
      </c>
      <c r="AS1371" s="45">
        <v>23250000</v>
      </c>
      <c r="AX1371" s="45">
        <v>7750000</v>
      </c>
      <c r="AZ1371" s="15">
        <f t="shared" si="97"/>
        <v>31000000</v>
      </c>
      <c r="BA1371" s="15">
        <f t="shared" si="98"/>
        <v>31000000</v>
      </c>
      <c r="BB1371" t="str">
        <f t="shared" si="99"/>
        <v>OK</v>
      </c>
      <c r="BC1371">
        <f t="shared" si="100"/>
        <v>2</v>
      </c>
    </row>
    <row r="1372" spans="2:55" hidden="1">
      <c r="B1372" t="s">
        <v>30</v>
      </c>
      <c r="C1372" t="s">
        <v>1106</v>
      </c>
      <c r="D1372" t="s">
        <v>1107</v>
      </c>
      <c r="E1372" t="s">
        <v>10</v>
      </c>
      <c r="F1372" t="s">
        <v>186</v>
      </c>
      <c r="G1372">
        <v>5911</v>
      </c>
      <c r="H1372">
        <v>20</v>
      </c>
      <c r="I1372" s="45">
        <v>15500000</v>
      </c>
      <c r="J1372" s="45">
        <v>775000</v>
      </c>
      <c r="L1372">
        <v>20</v>
      </c>
      <c r="M1372" t="s">
        <v>151</v>
      </c>
      <c r="N1372" t="s">
        <v>157</v>
      </c>
      <c r="O1372" t="s">
        <v>130</v>
      </c>
      <c r="P1372" t="s">
        <v>1181</v>
      </c>
      <c r="Q1372" t="s">
        <v>66</v>
      </c>
      <c r="R1372" t="s">
        <v>132</v>
      </c>
      <c r="S1372">
        <v>5</v>
      </c>
      <c r="T1372">
        <v>591105</v>
      </c>
      <c r="V1372" s="17">
        <v>10</v>
      </c>
      <c r="W1372" t="s">
        <v>1234</v>
      </c>
      <c r="Y1372" s="14">
        <v>44635</v>
      </c>
      <c r="Z1372" s="16">
        <v>17</v>
      </c>
      <c r="AA1372" s="14">
        <v>44652</v>
      </c>
      <c r="AB1372" s="14">
        <v>44635</v>
      </c>
      <c r="AC1372">
        <v>28</v>
      </c>
      <c r="AD1372" s="14">
        <v>44663</v>
      </c>
      <c r="AG1372" t="s">
        <v>134</v>
      </c>
      <c r="AH1372" s="14">
        <v>44693</v>
      </c>
      <c r="AI1372">
        <v>25</v>
      </c>
      <c r="AJ1372" s="14">
        <v>44718</v>
      </c>
      <c r="AK1372" s="16">
        <v>9</v>
      </c>
      <c r="AL1372" s="14">
        <v>44991</v>
      </c>
      <c r="AM1372" s="14">
        <v>45051</v>
      </c>
      <c r="AS1372" s="45">
        <v>11625000</v>
      </c>
      <c r="AX1372" s="45">
        <v>3875000</v>
      </c>
      <c r="AZ1372" s="15">
        <f t="shared" si="97"/>
        <v>15500000</v>
      </c>
      <c r="BA1372" s="15">
        <f t="shared" si="98"/>
        <v>15500000</v>
      </c>
      <c r="BB1372" t="str">
        <f t="shared" si="99"/>
        <v>OK</v>
      </c>
      <c r="BC1372">
        <f t="shared" si="100"/>
        <v>2</v>
      </c>
    </row>
    <row r="1373" spans="2:55" hidden="1">
      <c r="B1373" t="s">
        <v>30</v>
      </c>
      <c r="C1373" t="s">
        <v>1090</v>
      </c>
      <c r="D1373" t="s">
        <v>1107</v>
      </c>
      <c r="E1373" t="s">
        <v>10</v>
      </c>
      <c r="F1373" t="s">
        <v>186</v>
      </c>
      <c r="G1373">
        <v>5911</v>
      </c>
      <c r="H1373">
        <v>60</v>
      </c>
      <c r="I1373" s="45">
        <v>46500000</v>
      </c>
      <c r="J1373" s="45">
        <v>775000</v>
      </c>
      <c r="L1373">
        <v>60</v>
      </c>
      <c r="M1373" t="s">
        <v>151</v>
      </c>
      <c r="N1373" t="s">
        <v>157</v>
      </c>
      <c r="O1373" t="s">
        <v>130</v>
      </c>
      <c r="P1373" t="s">
        <v>1181</v>
      </c>
      <c r="Q1373" t="s">
        <v>66</v>
      </c>
      <c r="R1373" t="s">
        <v>132</v>
      </c>
      <c r="S1373">
        <v>5</v>
      </c>
      <c r="T1373">
        <v>591105</v>
      </c>
      <c r="V1373" s="17">
        <v>10</v>
      </c>
      <c r="W1373" t="s">
        <v>1234</v>
      </c>
      <c r="Y1373" s="14">
        <v>44635</v>
      </c>
      <c r="Z1373" s="16">
        <v>17</v>
      </c>
      <c r="AA1373" s="14">
        <v>44652</v>
      </c>
      <c r="AB1373" s="14">
        <v>44635</v>
      </c>
      <c r="AC1373">
        <v>28</v>
      </c>
      <c r="AD1373" s="14">
        <v>44663</v>
      </c>
      <c r="AG1373" t="s">
        <v>134</v>
      </c>
      <c r="AH1373" s="14">
        <v>44693</v>
      </c>
      <c r="AI1373">
        <v>25</v>
      </c>
      <c r="AJ1373" s="14">
        <v>44718</v>
      </c>
      <c r="AK1373" s="16">
        <v>9</v>
      </c>
      <c r="AL1373" s="14">
        <v>44991</v>
      </c>
      <c r="AM1373" s="14">
        <v>45051</v>
      </c>
      <c r="AS1373" s="45">
        <v>34875000</v>
      </c>
      <c r="AX1373" s="45">
        <v>11625000</v>
      </c>
      <c r="AZ1373" s="15">
        <f t="shared" si="97"/>
        <v>46500000</v>
      </c>
      <c r="BA1373" s="15">
        <f t="shared" si="98"/>
        <v>46500000</v>
      </c>
      <c r="BB1373" t="str">
        <f t="shared" si="99"/>
        <v>OK</v>
      </c>
      <c r="BC1373">
        <f t="shared" si="100"/>
        <v>2</v>
      </c>
    </row>
    <row r="1374" spans="2:55" hidden="1">
      <c r="B1374" t="s">
        <v>30</v>
      </c>
      <c r="C1374" t="s">
        <v>1066</v>
      </c>
      <c r="D1374" t="s">
        <v>1107</v>
      </c>
      <c r="E1374" t="s">
        <v>10</v>
      </c>
      <c r="F1374" t="s">
        <v>186</v>
      </c>
      <c r="G1374">
        <v>5911</v>
      </c>
      <c r="H1374">
        <v>20</v>
      </c>
      <c r="I1374" s="45">
        <v>15808000</v>
      </c>
      <c r="J1374" s="45">
        <v>790400</v>
      </c>
      <c r="L1374">
        <v>20</v>
      </c>
      <c r="M1374" t="s">
        <v>151</v>
      </c>
      <c r="N1374" t="s">
        <v>157</v>
      </c>
      <c r="O1374" t="s">
        <v>130</v>
      </c>
      <c r="P1374" t="s">
        <v>1181</v>
      </c>
      <c r="Q1374" t="s">
        <v>66</v>
      </c>
      <c r="R1374" t="s">
        <v>132</v>
      </c>
      <c r="S1374">
        <v>5</v>
      </c>
      <c r="T1374">
        <v>591105</v>
      </c>
      <c r="V1374" s="17">
        <v>11</v>
      </c>
      <c r="W1374" t="s">
        <v>1235</v>
      </c>
      <c r="Y1374" s="14">
        <v>44635</v>
      </c>
      <c r="Z1374" s="16">
        <v>17</v>
      </c>
      <c r="AA1374" s="14">
        <v>44652</v>
      </c>
      <c r="AB1374" s="14">
        <v>44635</v>
      </c>
      <c r="AC1374">
        <v>28</v>
      </c>
      <c r="AD1374" s="14">
        <v>44663</v>
      </c>
      <c r="AG1374" t="s">
        <v>134</v>
      </c>
      <c r="AH1374" s="14">
        <v>44693</v>
      </c>
      <c r="AI1374">
        <v>25</v>
      </c>
      <c r="AJ1374" s="14">
        <v>44718</v>
      </c>
      <c r="AK1374" s="16">
        <v>9</v>
      </c>
      <c r="AL1374" s="14">
        <v>44991</v>
      </c>
      <c r="AM1374" s="14">
        <v>45051</v>
      </c>
      <c r="AS1374" s="45">
        <v>11856000</v>
      </c>
      <c r="AX1374" s="45">
        <v>3952000</v>
      </c>
      <c r="AZ1374" s="15">
        <f t="shared" si="97"/>
        <v>15808000</v>
      </c>
      <c r="BA1374" s="15">
        <f t="shared" si="98"/>
        <v>15808000</v>
      </c>
      <c r="BB1374" t="str">
        <f t="shared" si="99"/>
        <v>OK</v>
      </c>
      <c r="BC1374">
        <f t="shared" si="100"/>
        <v>2</v>
      </c>
    </row>
    <row r="1375" spans="2:55" hidden="1">
      <c r="B1375" t="s">
        <v>30</v>
      </c>
      <c r="C1375" t="s">
        <v>1069</v>
      </c>
      <c r="D1375" t="s">
        <v>1107</v>
      </c>
      <c r="E1375" t="s">
        <v>10</v>
      </c>
      <c r="F1375" t="s">
        <v>186</v>
      </c>
      <c r="G1375">
        <v>5911</v>
      </c>
      <c r="H1375">
        <v>70</v>
      </c>
      <c r="I1375" s="45">
        <v>55328000</v>
      </c>
      <c r="J1375" s="45">
        <v>790400</v>
      </c>
      <c r="L1375">
        <v>70</v>
      </c>
      <c r="M1375" t="s">
        <v>151</v>
      </c>
      <c r="N1375" t="s">
        <v>157</v>
      </c>
      <c r="O1375" t="s">
        <v>130</v>
      </c>
      <c r="P1375" t="s">
        <v>1181</v>
      </c>
      <c r="Q1375" t="s">
        <v>66</v>
      </c>
      <c r="R1375" t="s">
        <v>132</v>
      </c>
      <c r="S1375">
        <v>5</v>
      </c>
      <c r="T1375">
        <v>591105</v>
      </c>
      <c r="V1375" s="17">
        <v>11</v>
      </c>
      <c r="W1375" t="s">
        <v>1235</v>
      </c>
      <c r="Y1375" s="14">
        <v>44635</v>
      </c>
      <c r="Z1375" s="16">
        <v>17</v>
      </c>
      <c r="AA1375" s="14">
        <v>44652</v>
      </c>
      <c r="AB1375" s="14">
        <v>44635</v>
      </c>
      <c r="AC1375">
        <v>28</v>
      </c>
      <c r="AD1375" s="14">
        <v>44663</v>
      </c>
      <c r="AG1375" t="s">
        <v>134</v>
      </c>
      <c r="AH1375" s="14">
        <v>44693</v>
      </c>
      <c r="AI1375">
        <v>25</v>
      </c>
      <c r="AJ1375" s="14">
        <v>44718</v>
      </c>
      <c r="AK1375" s="16">
        <v>9</v>
      </c>
      <c r="AL1375" s="14">
        <v>44991</v>
      </c>
      <c r="AM1375" s="14">
        <v>45051</v>
      </c>
      <c r="AS1375" s="45">
        <v>41496000</v>
      </c>
      <c r="AX1375" s="45">
        <v>13832000</v>
      </c>
      <c r="AZ1375" s="15">
        <f t="shared" si="97"/>
        <v>55328000</v>
      </c>
      <c r="BA1375" s="15">
        <f t="shared" si="98"/>
        <v>55328000</v>
      </c>
      <c r="BB1375" t="str">
        <f t="shared" si="99"/>
        <v>OK</v>
      </c>
      <c r="BC1375">
        <f t="shared" si="100"/>
        <v>2</v>
      </c>
    </row>
    <row r="1376" spans="2:55" hidden="1">
      <c r="B1376" t="s">
        <v>30</v>
      </c>
      <c r="C1376" t="s">
        <v>1061</v>
      </c>
      <c r="D1376" t="s">
        <v>1099</v>
      </c>
      <c r="E1376" t="s">
        <v>10</v>
      </c>
      <c r="F1376" t="s">
        <v>186</v>
      </c>
      <c r="G1376">
        <v>5911</v>
      </c>
      <c r="H1376">
        <v>80</v>
      </c>
      <c r="I1376" s="45">
        <v>62000000</v>
      </c>
      <c r="J1376" s="45">
        <v>775000</v>
      </c>
      <c r="L1376">
        <v>80</v>
      </c>
      <c r="M1376" t="s">
        <v>151</v>
      </c>
      <c r="N1376" t="s">
        <v>157</v>
      </c>
      <c r="O1376" t="s">
        <v>130</v>
      </c>
      <c r="P1376" t="s">
        <v>1181</v>
      </c>
      <c r="Q1376" t="s">
        <v>66</v>
      </c>
      <c r="R1376" t="s">
        <v>132</v>
      </c>
      <c r="S1376">
        <v>5</v>
      </c>
      <c r="T1376">
        <v>591105</v>
      </c>
      <c r="V1376" s="17">
        <v>12</v>
      </c>
      <c r="W1376" t="s">
        <v>1236</v>
      </c>
      <c r="Y1376" s="14">
        <v>44635</v>
      </c>
      <c r="Z1376" s="16">
        <v>17</v>
      </c>
      <c r="AA1376" s="14">
        <v>44652</v>
      </c>
      <c r="AB1376" s="14">
        <v>44635</v>
      </c>
      <c r="AC1376">
        <v>28</v>
      </c>
      <c r="AD1376" s="14">
        <v>44663</v>
      </c>
      <c r="AG1376" t="s">
        <v>134</v>
      </c>
      <c r="AH1376" s="14">
        <v>44693</v>
      </c>
      <c r="AI1376">
        <v>25</v>
      </c>
      <c r="AJ1376" s="14">
        <v>44718</v>
      </c>
      <c r="AK1376" s="16">
        <v>9</v>
      </c>
      <c r="AL1376" s="14">
        <v>44991</v>
      </c>
      <c r="AM1376" s="14">
        <v>45051</v>
      </c>
      <c r="AS1376" s="45">
        <v>46500000</v>
      </c>
      <c r="AX1376" s="45">
        <v>15500000</v>
      </c>
      <c r="AZ1376" s="15">
        <f t="shared" si="97"/>
        <v>62000000</v>
      </c>
      <c r="BA1376" s="15">
        <f t="shared" si="98"/>
        <v>62000000</v>
      </c>
      <c r="BB1376" t="str">
        <f t="shared" si="99"/>
        <v>OK</v>
      </c>
      <c r="BC1376">
        <f t="shared" si="100"/>
        <v>2</v>
      </c>
    </row>
    <row r="1377" spans="2:55" hidden="1">
      <c r="B1377" t="s">
        <v>30</v>
      </c>
      <c r="C1377" t="s">
        <v>1030</v>
      </c>
      <c r="D1377" t="s">
        <v>1099</v>
      </c>
      <c r="E1377" t="s">
        <v>10</v>
      </c>
      <c r="F1377" t="s">
        <v>186</v>
      </c>
      <c r="G1377">
        <v>5911</v>
      </c>
      <c r="H1377">
        <v>30</v>
      </c>
      <c r="I1377" s="45">
        <v>23250000</v>
      </c>
      <c r="J1377" s="45">
        <v>775000</v>
      </c>
      <c r="L1377">
        <v>30</v>
      </c>
      <c r="M1377" t="s">
        <v>151</v>
      </c>
      <c r="N1377" t="s">
        <v>157</v>
      </c>
      <c r="O1377" t="s">
        <v>130</v>
      </c>
      <c r="P1377" t="s">
        <v>1181</v>
      </c>
      <c r="Q1377" t="s">
        <v>66</v>
      </c>
      <c r="R1377" t="s">
        <v>132</v>
      </c>
      <c r="S1377">
        <v>5</v>
      </c>
      <c r="T1377">
        <v>591105</v>
      </c>
      <c r="V1377" s="17">
        <v>13</v>
      </c>
      <c r="W1377" t="s">
        <v>1237</v>
      </c>
      <c r="Y1377" s="14">
        <v>44635</v>
      </c>
      <c r="Z1377" s="16">
        <v>17</v>
      </c>
      <c r="AA1377" s="14">
        <v>44652</v>
      </c>
      <c r="AB1377" s="14">
        <v>44635</v>
      </c>
      <c r="AC1377">
        <v>28</v>
      </c>
      <c r="AD1377" s="14">
        <v>44663</v>
      </c>
      <c r="AG1377" t="s">
        <v>134</v>
      </c>
      <c r="AH1377" s="14">
        <v>44693</v>
      </c>
      <c r="AI1377">
        <v>25</v>
      </c>
      <c r="AJ1377" s="14">
        <v>44718</v>
      </c>
      <c r="AK1377" s="16">
        <v>9</v>
      </c>
      <c r="AL1377" s="14">
        <v>44991</v>
      </c>
      <c r="AM1377" s="14">
        <v>45051</v>
      </c>
      <c r="AS1377" s="45">
        <v>17437500</v>
      </c>
      <c r="AX1377" s="45">
        <v>5812500</v>
      </c>
      <c r="AZ1377" s="15">
        <f t="shared" si="97"/>
        <v>23250000</v>
      </c>
      <c r="BA1377" s="15">
        <f t="shared" si="98"/>
        <v>23250000</v>
      </c>
      <c r="BB1377" t="str">
        <f t="shared" si="99"/>
        <v>OK</v>
      </c>
      <c r="BC1377">
        <f t="shared" si="100"/>
        <v>2</v>
      </c>
    </row>
    <row r="1378" spans="2:55" hidden="1">
      <c r="B1378" t="s">
        <v>30</v>
      </c>
      <c r="C1378" t="s">
        <v>1065</v>
      </c>
      <c r="D1378" t="s">
        <v>1099</v>
      </c>
      <c r="E1378" t="s">
        <v>10</v>
      </c>
      <c r="F1378" t="s">
        <v>186</v>
      </c>
      <c r="G1378">
        <v>5911</v>
      </c>
      <c r="H1378">
        <v>50</v>
      </c>
      <c r="I1378" s="45">
        <v>38750000</v>
      </c>
      <c r="J1378" s="45">
        <v>775000</v>
      </c>
      <c r="L1378">
        <v>50</v>
      </c>
      <c r="M1378" t="s">
        <v>151</v>
      </c>
      <c r="N1378" t="s">
        <v>157</v>
      </c>
      <c r="O1378" t="s">
        <v>130</v>
      </c>
      <c r="P1378" t="s">
        <v>1181</v>
      </c>
      <c r="Q1378" t="s">
        <v>66</v>
      </c>
      <c r="R1378" t="s">
        <v>132</v>
      </c>
      <c r="S1378">
        <v>5</v>
      </c>
      <c r="T1378">
        <v>591105</v>
      </c>
      <c r="V1378" s="17">
        <v>13</v>
      </c>
      <c r="W1378" t="s">
        <v>1237</v>
      </c>
      <c r="Y1378" s="14">
        <v>44635</v>
      </c>
      <c r="Z1378" s="16">
        <v>17</v>
      </c>
      <c r="AA1378" s="14">
        <v>44652</v>
      </c>
      <c r="AB1378" s="14">
        <v>44635</v>
      </c>
      <c r="AC1378">
        <v>28</v>
      </c>
      <c r="AD1378" s="14">
        <v>44663</v>
      </c>
      <c r="AG1378" t="s">
        <v>134</v>
      </c>
      <c r="AH1378" s="14">
        <v>44693</v>
      </c>
      <c r="AI1378">
        <v>25</v>
      </c>
      <c r="AJ1378" s="14">
        <v>44718</v>
      </c>
      <c r="AK1378" s="16">
        <v>9</v>
      </c>
      <c r="AL1378" s="14">
        <v>44991</v>
      </c>
      <c r="AM1378" s="14">
        <v>45051</v>
      </c>
      <c r="AS1378" s="45">
        <v>29062500</v>
      </c>
      <c r="AX1378" s="45">
        <v>9687500</v>
      </c>
      <c r="AZ1378" s="15">
        <f t="shared" si="97"/>
        <v>38750000</v>
      </c>
      <c r="BA1378" s="15">
        <f t="shared" si="98"/>
        <v>38750000</v>
      </c>
      <c r="BB1378" t="str">
        <f t="shared" si="99"/>
        <v>OK</v>
      </c>
      <c r="BC1378">
        <f t="shared" si="100"/>
        <v>2</v>
      </c>
    </row>
    <row r="1379" spans="2:55" hidden="1">
      <c r="B1379" t="s">
        <v>30</v>
      </c>
      <c r="C1379" t="s">
        <v>1027</v>
      </c>
      <c r="D1379" t="s">
        <v>1099</v>
      </c>
      <c r="E1379" t="s">
        <v>10</v>
      </c>
      <c r="F1379" t="s">
        <v>186</v>
      </c>
      <c r="G1379">
        <v>5911</v>
      </c>
      <c r="H1379">
        <v>35</v>
      </c>
      <c r="I1379" s="45">
        <v>27125000</v>
      </c>
      <c r="J1379" s="45">
        <v>775000</v>
      </c>
      <c r="L1379">
        <v>35</v>
      </c>
      <c r="M1379" t="s">
        <v>151</v>
      </c>
      <c r="N1379" t="s">
        <v>157</v>
      </c>
      <c r="O1379" t="s">
        <v>130</v>
      </c>
      <c r="P1379" t="s">
        <v>1181</v>
      </c>
      <c r="Q1379" t="s">
        <v>66</v>
      </c>
      <c r="R1379" t="s">
        <v>132</v>
      </c>
      <c r="S1379">
        <v>5</v>
      </c>
      <c r="T1379">
        <v>591105</v>
      </c>
      <c r="V1379" s="17">
        <v>14</v>
      </c>
      <c r="W1379" t="s">
        <v>1238</v>
      </c>
      <c r="Y1379" s="14">
        <v>44635</v>
      </c>
      <c r="Z1379" s="16">
        <v>17</v>
      </c>
      <c r="AA1379" s="14">
        <v>44652</v>
      </c>
      <c r="AB1379" s="14">
        <v>44635</v>
      </c>
      <c r="AC1379">
        <v>28</v>
      </c>
      <c r="AD1379" s="14">
        <v>44663</v>
      </c>
      <c r="AG1379" t="s">
        <v>134</v>
      </c>
      <c r="AH1379" s="14">
        <v>44693</v>
      </c>
      <c r="AI1379">
        <v>25</v>
      </c>
      <c r="AJ1379" s="14">
        <v>44718</v>
      </c>
      <c r="AK1379" s="16">
        <v>9</v>
      </c>
      <c r="AL1379" s="14">
        <v>44991</v>
      </c>
      <c r="AM1379" s="14">
        <v>45051</v>
      </c>
      <c r="AS1379" s="45">
        <v>20343750</v>
      </c>
      <c r="AX1379" s="45">
        <v>6781250</v>
      </c>
      <c r="AZ1379" s="15">
        <f t="shared" si="97"/>
        <v>27125000</v>
      </c>
      <c r="BA1379" s="15">
        <f t="shared" si="98"/>
        <v>27125000</v>
      </c>
      <c r="BB1379" t="str">
        <f t="shared" si="99"/>
        <v>OK</v>
      </c>
      <c r="BC1379">
        <f t="shared" si="100"/>
        <v>2</v>
      </c>
    </row>
    <row r="1380" spans="2:55" hidden="1">
      <c r="B1380" t="s">
        <v>30</v>
      </c>
      <c r="C1380" t="s">
        <v>1031</v>
      </c>
      <c r="D1380" t="s">
        <v>1099</v>
      </c>
      <c r="E1380" t="s">
        <v>10</v>
      </c>
      <c r="F1380" t="s">
        <v>186</v>
      </c>
      <c r="G1380">
        <v>5911</v>
      </c>
      <c r="H1380">
        <v>25</v>
      </c>
      <c r="I1380" s="45">
        <v>19375000</v>
      </c>
      <c r="J1380" s="45">
        <v>775000</v>
      </c>
      <c r="L1380">
        <v>25</v>
      </c>
      <c r="M1380" t="s">
        <v>151</v>
      </c>
      <c r="N1380" t="s">
        <v>157</v>
      </c>
      <c r="O1380" t="s">
        <v>130</v>
      </c>
      <c r="P1380" t="s">
        <v>1181</v>
      </c>
      <c r="Q1380" t="s">
        <v>66</v>
      </c>
      <c r="R1380" t="s">
        <v>132</v>
      </c>
      <c r="S1380">
        <v>5</v>
      </c>
      <c r="T1380">
        <v>591105</v>
      </c>
      <c r="V1380" s="17">
        <v>14</v>
      </c>
      <c r="W1380" t="s">
        <v>1238</v>
      </c>
      <c r="Y1380" s="14">
        <v>44635</v>
      </c>
      <c r="Z1380" s="16">
        <v>17</v>
      </c>
      <c r="AA1380" s="14">
        <v>44652</v>
      </c>
      <c r="AB1380" s="14">
        <v>44635</v>
      </c>
      <c r="AC1380">
        <v>28</v>
      </c>
      <c r="AD1380" s="14">
        <v>44663</v>
      </c>
      <c r="AG1380" t="s">
        <v>134</v>
      </c>
      <c r="AH1380" s="14">
        <v>44693</v>
      </c>
      <c r="AI1380">
        <v>25</v>
      </c>
      <c r="AJ1380" s="14">
        <v>44718</v>
      </c>
      <c r="AK1380" s="16">
        <v>9</v>
      </c>
      <c r="AL1380" s="14">
        <v>44991</v>
      </c>
      <c r="AM1380" s="14">
        <v>45051</v>
      </c>
      <c r="AS1380" s="45">
        <v>14531250</v>
      </c>
      <c r="AX1380" s="45">
        <v>4843750</v>
      </c>
      <c r="AZ1380" s="15">
        <f t="shared" si="97"/>
        <v>19375000</v>
      </c>
      <c r="BA1380" s="15">
        <f t="shared" si="98"/>
        <v>19375000</v>
      </c>
      <c r="BB1380" t="str">
        <f t="shared" si="99"/>
        <v>OK</v>
      </c>
      <c r="BC1380">
        <f t="shared" si="100"/>
        <v>2</v>
      </c>
    </row>
    <row r="1381" spans="2:55" hidden="1">
      <c r="B1381" t="s">
        <v>30</v>
      </c>
      <c r="C1381" t="s">
        <v>1064</v>
      </c>
      <c r="D1381" t="s">
        <v>1099</v>
      </c>
      <c r="E1381" t="s">
        <v>10</v>
      </c>
      <c r="F1381" t="s">
        <v>186</v>
      </c>
      <c r="G1381">
        <v>5911</v>
      </c>
      <c r="H1381">
        <v>20</v>
      </c>
      <c r="I1381" s="45">
        <v>15500000</v>
      </c>
      <c r="J1381" s="45">
        <v>775000</v>
      </c>
      <c r="L1381">
        <v>20</v>
      </c>
      <c r="M1381" t="s">
        <v>151</v>
      </c>
      <c r="N1381" t="s">
        <v>157</v>
      </c>
      <c r="O1381" t="s">
        <v>130</v>
      </c>
      <c r="P1381" t="s">
        <v>1181</v>
      </c>
      <c r="Q1381" t="s">
        <v>66</v>
      </c>
      <c r="R1381" t="s">
        <v>132</v>
      </c>
      <c r="S1381">
        <v>5</v>
      </c>
      <c r="T1381">
        <v>591105</v>
      </c>
      <c r="V1381" s="17">
        <v>14</v>
      </c>
      <c r="W1381" t="s">
        <v>1238</v>
      </c>
      <c r="Y1381" s="14">
        <v>44635</v>
      </c>
      <c r="Z1381" s="16">
        <v>17</v>
      </c>
      <c r="AA1381" s="14">
        <v>44652</v>
      </c>
      <c r="AB1381" s="14">
        <v>44635</v>
      </c>
      <c r="AC1381">
        <v>28</v>
      </c>
      <c r="AD1381" s="14">
        <v>44663</v>
      </c>
      <c r="AG1381" t="s">
        <v>134</v>
      </c>
      <c r="AH1381" s="14">
        <v>44693</v>
      </c>
      <c r="AI1381">
        <v>25</v>
      </c>
      <c r="AJ1381" s="14">
        <v>44718</v>
      </c>
      <c r="AK1381" s="16">
        <v>9</v>
      </c>
      <c r="AL1381" s="14">
        <v>44991</v>
      </c>
      <c r="AM1381" s="14">
        <v>45051</v>
      </c>
      <c r="AS1381" s="45">
        <v>11625000</v>
      </c>
      <c r="AX1381" s="45">
        <v>3875000</v>
      </c>
      <c r="AZ1381" s="15">
        <f t="shared" si="97"/>
        <v>15500000</v>
      </c>
      <c r="BA1381" s="15">
        <f t="shared" si="98"/>
        <v>15500000</v>
      </c>
      <c r="BB1381" t="str">
        <f t="shared" si="99"/>
        <v>OK</v>
      </c>
      <c r="BC1381">
        <f t="shared" si="100"/>
        <v>2</v>
      </c>
    </row>
    <row r="1382" spans="2:55" hidden="1">
      <c r="B1382" t="s">
        <v>30</v>
      </c>
      <c r="C1382" t="s">
        <v>1026</v>
      </c>
      <c r="D1382" t="s">
        <v>1205</v>
      </c>
      <c r="E1382" t="s">
        <v>10</v>
      </c>
      <c r="F1382" t="s">
        <v>186</v>
      </c>
      <c r="G1382">
        <v>5911</v>
      </c>
      <c r="H1382">
        <v>20</v>
      </c>
      <c r="I1382" s="45">
        <v>15500000</v>
      </c>
      <c r="J1382" s="45">
        <v>775000</v>
      </c>
      <c r="L1382">
        <v>20</v>
      </c>
      <c r="M1382" t="s">
        <v>151</v>
      </c>
      <c r="N1382" t="s">
        <v>157</v>
      </c>
      <c r="O1382" t="s">
        <v>130</v>
      </c>
      <c r="P1382" t="s">
        <v>1181</v>
      </c>
      <c r="Q1382" t="s">
        <v>66</v>
      </c>
      <c r="R1382" t="s">
        <v>132</v>
      </c>
      <c r="S1382">
        <v>5</v>
      </c>
      <c r="T1382">
        <v>591105</v>
      </c>
      <c r="V1382" s="17">
        <v>15</v>
      </c>
      <c r="W1382" t="s">
        <v>1239</v>
      </c>
      <c r="Y1382" s="14">
        <v>44635</v>
      </c>
      <c r="Z1382" s="16">
        <v>17</v>
      </c>
      <c r="AA1382" s="14">
        <v>44652</v>
      </c>
      <c r="AB1382" s="14">
        <v>44635</v>
      </c>
      <c r="AC1382">
        <v>28</v>
      </c>
      <c r="AD1382" s="14">
        <v>44663</v>
      </c>
      <c r="AG1382" t="s">
        <v>134</v>
      </c>
      <c r="AH1382" s="14">
        <v>44693</v>
      </c>
      <c r="AI1382">
        <v>25</v>
      </c>
      <c r="AJ1382" s="14">
        <v>44718</v>
      </c>
      <c r="AK1382" s="16">
        <v>9</v>
      </c>
      <c r="AL1382" s="14">
        <v>44991</v>
      </c>
      <c r="AM1382" s="14">
        <v>45051</v>
      </c>
      <c r="AS1382" s="45">
        <v>11625000</v>
      </c>
      <c r="AX1382" s="45">
        <v>3875000</v>
      </c>
      <c r="AZ1382" s="15">
        <f t="shared" si="97"/>
        <v>15500000</v>
      </c>
      <c r="BA1382" s="15">
        <f t="shared" si="98"/>
        <v>15500000</v>
      </c>
      <c r="BB1382" t="str">
        <f t="shared" si="99"/>
        <v>OK</v>
      </c>
      <c r="BC1382">
        <f t="shared" si="100"/>
        <v>2</v>
      </c>
    </row>
    <row r="1383" spans="2:55" hidden="1">
      <c r="B1383" t="s">
        <v>30</v>
      </c>
      <c r="C1383" t="s">
        <v>1085</v>
      </c>
      <c r="D1383" t="s">
        <v>1205</v>
      </c>
      <c r="E1383" t="s">
        <v>10</v>
      </c>
      <c r="F1383" t="s">
        <v>186</v>
      </c>
      <c r="G1383">
        <v>5911</v>
      </c>
      <c r="H1383">
        <v>20</v>
      </c>
      <c r="I1383" s="45">
        <v>15500000</v>
      </c>
      <c r="J1383" s="45">
        <v>775000</v>
      </c>
      <c r="L1383">
        <v>20</v>
      </c>
      <c r="M1383" t="s">
        <v>151</v>
      </c>
      <c r="N1383" t="s">
        <v>157</v>
      </c>
      <c r="O1383" t="s">
        <v>130</v>
      </c>
      <c r="P1383" t="s">
        <v>1181</v>
      </c>
      <c r="Q1383" t="s">
        <v>66</v>
      </c>
      <c r="R1383" t="s">
        <v>132</v>
      </c>
      <c r="S1383">
        <v>5</v>
      </c>
      <c r="T1383">
        <v>591105</v>
      </c>
      <c r="V1383" s="17">
        <v>15</v>
      </c>
      <c r="W1383" t="s">
        <v>1239</v>
      </c>
      <c r="Y1383" s="14">
        <v>44635</v>
      </c>
      <c r="Z1383" s="16">
        <v>17</v>
      </c>
      <c r="AA1383" s="14">
        <v>44652</v>
      </c>
      <c r="AB1383" s="14">
        <v>44635</v>
      </c>
      <c r="AC1383">
        <v>28</v>
      </c>
      <c r="AD1383" s="14">
        <v>44663</v>
      </c>
      <c r="AG1383" t="s">
        <v>134</v>
      </c>
      <c r="AH1383" s="14">
        <v>44693</v>
      </c>
      <c r="AI1383">
        <v>25</v>
      </c>
      <c r="AJ1383" s="14">
        <v>44718</v>
      </c>
      <c r="AK1383" s="16">
        <v>9</v>
      </c>
      <c r="AL1383" s="14">
        <v>44991</v>
      </c>
      <c r="AM1383" s="14">
        <v>45051</v>
      </c>
      <c r="AS1383" s="45">
        <v>11625000</v>
      </c>
      <c r="AX1383" s="45">
        <v>3875000</v>
      </c>
      <c r="AZ1383" s="15">
        <f t="shared" si="97"/>
        <v>15500000</v>
      </c>
      <c r="BA1383" s="15">
        <f t="shared" si="98"/>
        <v>15500000</v>
      </c>
      <c r="BB1383" t="str">
        <f t="shared" si="99"/>
        <v>OK</v>
      </c>
      <c r="BC1383">
        <f t="shared" si="100"/>
        <v>2</v>
      </c>
    </row>
    <row r="1384" spans="2:55" hidden="1">
      <c r="B1384" t="s">
        <v>30</v>
      </c>
      <c r="C1384" t="s">
        <v>1081</v>
      </c>
      <c r="D1384" t="s">
        <v>1205</v>
      </c>
      <c r="E1384" t="s">
        <v>10</v>
      </c>
      <c r="F1384" t="s">
        <v>186</v>
      </c>
      <c r="G1384">
        <v>5911</v>
      </c>
      <c r="H1384">
        <v>40</v>
      </c>
      <c r="I1384" s="45">
        <v>31000000</v>
      </c>
      <c r="J1384" s="45">
        <v>775000</v>
      </c>
      <c r="L1384">
        <v>40</v>
      </c>
      <c r="M1384" t="s">
        <v>151</v>
      </c>
      <c r="N1384" t="s">
        <v>157</v>
      </c>
      <c r="O1384" t="s">
        <v>130</v>
      </c>
      <c r="P1384" t="s">
        <v>1181</v>
      </c>
      <c r="Q1384" t="s">
        <v>66</v>
      </c>
      <c r="R1384" t="s">
        <v>132</v>
      </c>
      <c r="S1384">
        <v>5</v>
      </c>
      <c r="T1384">
        <v>591105</v>
      </c>
      <c r="V1384" s="17">
        <v>15</v>
      </c>
      <c r="W1384" t="s">
        <v>1239</v>
      </c>
      <c r="Y1384" s="14">
        <v>44635</v>
      </c>
      <c r="Z1384" s="16">
        <v>17</v>
      </c>
      <c r="AA1384" s="14">
        <v>44652</v>
      </c>
      <c r="AB1384" s="14">
        <v>44635</v>
      </c>
      <c r="AC1384">
        <v>28</v>
      </c>
      <c r="AD1384" s="14">
        <v>44663</v>
      </c>
      <c r="AG1384" t="s">
        <v>134</v>
      </c>
      <c r="AH1384" s="14">
        <v>44693</v>
      </c>
      <c r="AI1384">
        <v>25</v>
      </c>
      <c r="AJ1384" s="14">
        <v>44718</v>
      </c>
      <c r="AK1384" s="16">
        <v>9</v>
      </c>
      <c r="AL1384" s="14">
        <v>44991</v>
      </c>
      <c r="AM1384" s="14">
        <v>45051</v>
      </c>
      <c r="AS1384" s="45">
        <v>23250000</v>
      </c>
      <c r="AX1384" s="45">
        <v>7750000</v>
      </c>
      <c r="AZ1384" s="15">
        <f t="shared" si="97"/>
        <v>31000000</v>
      </c>
      <c r="BA1384" s="15">
        <f t="shared" si="98"/>
        <v>31000000</v>
      </c>
      <c r="BB1384" t="str">
        <f t="shared" si="99"/>
        <v>OK</v>
      </c>
      <c r="BC1384">
        <f t="shared" si="100"/>
        <v>2</v>
      </c>
    </row>
    <row r="1385" spans="2:55" hidden="1">
      <c r="B1385" t="s">
        <v>30</v>
      </c>
      <c r="C1385" t="s">
        <v>1078</v>
      </c>
      <c r="D1385" t="s">
        <v>1205</v>
      </c>
      <c r="E1385" t="s">
        <v>10</v>
      </c>
      <c r="F1385" t="s">
        <v>186</v>
      </c>
      <c r="G1385">
        <v>5911</v>
      </c>
      <c r="H1385">
        <v>80</v>
      </c>
      <c r="I1385" s="45">
        <v>62000000</v>
      </c>
      <c r="J1385" s="45">
        <v>775000</v>
      </c>
      <c r="L1385">
        <v>80</v>
      </c>
      <c r="M1385" t="s">
        <v>151</v>
      </c>
      <c r="N1385" t="s">
        <v>157</v>
      </c>
      <c r="O1385" t="s">
        <v>130</v>
      </c>
      <c r="P1385" t="s">
        <v>1181</v>
      </c>
      <c r="Q1385" t="s">
        <v>66</v>
      </c>
      <c r="R1385" t="s">
        <v>132</v>
      </c>
      <c r="S1385">
        <v>5</v>
      </c>
      <c r="T1385">
        <v>591105</v>
      </c>
      <c r="V1385" s="17">
        <v>16</v>
      </c>
      <c r="W1385" t="s">
        <v>1240</v>
      </c>
      <c r="Y1385" s="14">
        <v>44635</v>
      </c>
      <c r="Z1385" s="16">
        <v>17</v>
      </c>
      <c r="AA1385" s="14">
        <v>44652</v>
      </c>
      <c r="AB1385" s="14">
        <v>44635</v>
      </c>
      <c r="AC1385">
        <v>28</v>
      </c>
      <c r="AD1385" s="14">
        <v>44663</v>
      </c>
      <c r="AG1385" t="s">
        <v>134</v>
      </c>
      <c r="AH1385" s="14">
        <v>44693</v>
      </c>
      <c r="AI1385">
        <v>25</v>
      </c>
      <c r="AJ1385" s="14">
        <v>44718</v>
      </c>
      <c r="AK1385" s="16">
        <v>9</v>
      </c>
      <c r="AL1385" s="14">
        <v>44991</v>
      </c>
      <c r="AM1385" s="14">
        <v>45051</v>
      </c>
      <c r="AS1385" s="45">
        <v>46500000</v>
      </c>
      <c r="AX1385" s="45">
        <v>15500000</v>
      </c>
      <c r="AZ1385" s="15">
        <f t="shared" si="97"/>
        <v>62000000</v>
      </c>
      <c r="BA1385" s="15">
        <f t="shared" si="98"/>
        <v>62000000</v>
      </c>
      <c r="BB1385" t="str">
        <f t="shared" si="99"/>
        <v>OK</v>
      </c>
      <c r="BC1385">
        <f t="shared" si="100"/>
        <v>2</v>
      </c>
    </row>
    <row r="1386" spans="2:55" hidden="1">
      <c r="B1386" t="s">
        <v>30</v>
      </c>
      <c r="C1386" t="s">
        <v>1022</v>
      </c>
      <c r="D1386" t="s">
        <v>1205</v>
      </c>
      <c r="E1386" t="s">
        <v>10</v>
      </c>
      <c r="F1386" t="s">
        <v>186</v>
      </c>
      <c r="G1386">
        <v>5911</v>
      </c>
      <c r="H1386">
        <v>20</v>
      </c>
      <c r="I1386" s="45">
        <v>15808000</v>
      </c>
      <c r="J1386" s="45">
        <v>790400</v>
      </c>
      <c r="L1386">
        <v>20</v>
      </c>
      <c r="M1386" t="s">
        <v>151</v>
      </c>
      <c r="N1386" t="s">
        <v>157</v>
      </c>
      <c r="O1386" t="s">
        <v>130</v>
      </c>
      <c r="P1386" t="s">
        <v>1181</v>
      </c>
      <c r="Q1386" t="s">
        <v>66</v>
      </c>
      <c r="R1386" t="s">
        <v>132</v>
      </c>
      <c r="S1386">
        <v>5</v>
      </c>
      <c r="T1386">
        <v>591105</v>
      </c>
      <c r="V1386" s="17">
        <v>17</v>
      </c>
      <c r="W1386" t="s">
        <v>1241</v>
      </c>
      <c r="Y1386" s="14">
        <v>44635</v>
      </c>
      <c r="Z1386" s="16">
        <v>17</v>
      </c>
      <c r="AA1386" s="14">
        <v>44652</v>
      </c>
      <c r="AB1386" s="14">
        <v>44635</v>
      </c>
      <c r="AC1386">
        <v>28</v>
      </c>
      <c r="AD1386" s="14">
        <v>44663</v>
      </c>
      <c r="AG1386" t="s">
        <v>134</v>
      </c>
      <c r="AH1386" s="14">
        <v>44693</v>
      </c>
      <c r="AI1386">
        <v>25</v>
      </c>
      <c r="AJ1386" s="14">
        <v>44718</v>
      </c>
      <c r="AK1386" s="16">
        <v>9</v>
      </c>
      <c r="AL1386" s="14">
        <v>44991</v>
      </c>
      <c r="AM1386" s="14">
        <v>45051</v>
      </c>
      <c r="AS1386" s="45">
        <v>11856000</v>
      </c>
      <c r="AX1386" s="45">
        <v>3952000</v>
      </c>
      <c r="AZ1386" s="15">
        <f t="shared" si="97"/>
        <v>15808000</v>
      </c>
      <c r="BA1386" s="15">
        <f t="shared" si="98"/>
        <v>15808000</v>
      </c>
      <c r="BB1386" t="str">
        <f t="shared" si="99"/>
        <v>OK</v>
      </c>
      <c r="BC1386">
        <f t="shared" si="100"/>
        <v>2</v>
      </c>
    </row>
    <row r="1387" spans="2:55" hidden="1">
      <c r="B1387" t="s">
        <v>30</v>
      </c>
      <c r="C1387" t="s">
        <v>1025</v>
      </c>
      <c r="D1387" t="s">
        <v>1205</v>
      </c>
      <c r="E1387" t="s">
        <v>10</v>
      </c>
      <c r="F1387" t="s">
        <v>186</v>
      </c>
      <c r="G1387">
        <v>5911</v>
      </c>
      <c r="H1387">
        <v>50</v>
      </c>
      <c r="I1387" s="45">
        <v>39520000</v>
      </c>
      <c r="J1387" s="45">
        <v>790400</v>
      </c>
      <c r="L1387">
        <v>50</v>
      </c>
      <c r="M1387" t="s">
        <v>151</v>
      </c>
      <c r="N1387" t="s">
        <v>157</v>
      </c>
      <c r="O1387" t="s">
        <v>130</v>
      </c>
      <c r="P1387" t="s">
        <v>1181</v>
      </c>
      <c r="Q1387" t="s">
        <v>66</v>
      </c>
      <c r="R1387" t="s">
        <v>132</v>
      </c>
      <c r="S1387">
        <v>5</v>
      </c>
      <c r="T1387">
        <v>591105</v>
      </c>
      <c r="V1387" s="17">
        <v>17</v>
      </c>
      <c r="W1387" t="s">
        <v>1241</v>
      </c>
      <c r="Y1387" s="14">
        <v>44635</v>
      </c>
      <c r="Z1387" s="16">
        <v>17</v>
      </c>
      <c r="AA1387" s="14">
        <v>44652</v>
      </c>
      <c r="AB1387" s="14">
        <v>44635</v>
      </c>
      <c r="AC1387">
        <v>28</v>
      </c>
      <c r="AD1387" s="14">
        <v>44663</v>
      </c>
      <c r="AG1387" t="s">
        <v>134</v>
      </c>
      <c r="AH1387" s="14">
        <v>44693</v>
      </c>
      <c r="AI1387">
        <v>25</v>
      </c>
      <c r="AJ1387" s="14">
        <v>44718</v>
      </c>
      <c r="AK1387" s="16">
        <v>9</v>
      </c>
      <c r="AL1387" s="14">
        <v>44991</v>
      </c>
      <c r="AM1387" s="14">
        <v>45051</v>
      </c>
      <c r="AS1387" s="45">
        <v>29640000</v>
      </c>
      <c r="AX1387" s="45">
        <v>9880000</v>
      </c>
      <c r="AZ1387" s="15">
        <f t="shared" si="97"/>
        <v>39520000</v>
      </c>
      <c r="BA1387" s="15">
        <f t="shared" si="98"/>
        <v>39520000</v>
      </c>
      <c r="BB1387" t="str">
        <f t="shared" si="99"/>
        <v>OK</v>
      </c>
      <c r="BC1387">
        <f t="shared" si="100"/>
        <v>2</v>
      </c>
    </row>
    <row r="1388" spans="2:55" hidden="1">
      <c r="B1388" t="s">
        <v>30</v>
      </c>
      <c r="C1388" t="s">
        <v>1082</v>
      </c>
      <c r="D1388" t="s">
        <v>1205</v>
      </c>
      <c r="E1388" t="s">
        <v>10</v>
      </c>
      <c r="F1388" t="s">
        <v>186</v>
      </c>
      <c r="G1388">
        <v>5911</v>
      </c>
      <c r="H1388">
        <v>20</v>
      </c>
      <c r="I1388" s="45">
        <v>15808000</v>
      </c>
      <c r="J1388" s="45">
        <v>790400</v>
      </c>
      <c r="L1388">
        <v>20</v>
      </c>
      <c r="M1388" t="s">
        <v>151</v>
      </c>
      <c r="N1388" t="s">
        <v>157</v>
      </c>
      <c r="O1388" t="s">
        <v>130</v>
      </c>
      <c r="P1388" t="s">
        <v>1181</v>
      </c>
      <c r="Q1388" t="s">
        <v>66</v>
      </c>
      <c r="R1388" t="s">
        <v>132</v>
      </c>
      <c r="S1388">
        <v>5</v>
      </c>
      <c r="T1388">
        <v>591105</v>
      </c>
      <c r="V1388" s="17">
        <v>17</v>
      </c>
      <c r="W1388" t="s">
        <v>1241</v>
      </c>
      <c r="Y1388" s="14">
        <v>44635</v>
      </c>
      <c r="Z1388" s="16">
        <v>17</v>
      </c>
      <c r="AA1388" s="14">
        <v>44652</v>
      </c>
      <c r="AB1388" s="14">
        <v>44635</v>
      </c>
      <c r="AC1388">
        <v>28</v>
      </c>
      <c r="AD1388" s="14">
        <v>44663</v>
      </c>
      <c r="AG1388" t="s">
        <v>134</v>
      </c>
      <c r="AH1388" s="14">
        <v>44693</v>
      </c>
      <c r="AI1388">
        <v>25</v>
      </c>
      <c r="AJ1388" s="14">
        <v>44718</v>
      </c>
      <c r="AK1388" s="16">
        <v>9</v>
      </c>
      <c r="AL1388" s="14">
        <v>44991</v>
      </c>
      <c r="AM1388" s="14">
        <v>45051</v>
      </c>
      <c r="AS1388" s="45">
        <v>11856000</v>
      </c>
      <c r="AX1388" s="45">
        <v>3952000</v>
      </c>
      <c r="AZ1388" s="15">
        <f t="shared" si="97"/>
        <v>15808000</v>
      </c>
      <c r="BA1388" s="15">
        <f t="shared" si="98"/>
        <v>15808000</v>
      </c>
      <c r="BB1388" t="str">
        <f t="shared" si="99"/>
        <v>OK</v>
      </c>
      <c r="BC1388">
        <f t="shared" si="100"/>
        <v>2</v>
      </c>
    </row>
    <row r="1389" spans="2:55" hidden="1">
      <c r="B1389" t="s">
        <v>30</v>
      </c>
      <c r="C1389" t="s">
        <v>1077</v>
      </c>
      <c r="D1389" t="s">
        <v>1103</v>
      </c>
      <c r="E1389" t="s">
        <v>10</v>
      </c>
      <c r="F1389" t="s">
        <v>186</v>
      </c>
      <c r="G1389">
        <v>5911</v>
      </c>
      <c r="H1389">
        <v>15</v>
      </c>
      <c r="I1389" s="45">
        <v>12810000</v>
      </c>
      <c r="J1389" s="45">
        <v>854000</v>
      </c>
      <c r="L1389">
        <v>15</v>
      </c>
      <c r="M1389" t="s">
        <v>151</v>
      </c>
      <c r="N1389" t="s">
        <v>157</v>
      </c>
      <c r="O1389" t="s">
        <v>130</v>
      </c>
      <c r="P1389" t="s">
        <v>1242</v>
      </c>
      <c r="Q1389" t="s">
        <v>65</v>
      </c>
      <c r="R1389" t="s">
        <v>132</v>
      </c>
      <c r="S1389">
        <v>6</v>
      </c>
      <c r="T1389">
        <v>591106</v>
      </c>
      <c r="V1389" s="17">
        <v>1</v>
      </c>
      <c r="W1389" t="s">
        <v>1243</v>
      </c>
      <c r="AA1389" t="s">
        <v>134</v>
      </c>
      <c r="AB1389" s="14">
        <v>44671</v>
      </c>
      <c r="AC1389">
        <v>20</v>
      </c>
      <c r="AD1389" s="14">
        <v>44691</v>
      </c>
      <c r="AG1389" t="s">
        <v>134</v>
      </c>
      <c r="AH1389" s="14">
        <v>44718</v>
      </c>
      <c r="AI1389">
        <v>10</v>
      </c>
      <c r="AJ1389" s="14">
        <v>44728</v>
      </c>
      <c r="AK1389" s="16">
        <v>7</v>
      </c>
      <c r="AL1389" s="14">
        <v>44942</v>
      </c>
      <c r="AM1389" s="14">
        <v>45002</v>
      </c>
      <c r="AS1389" s="45">
        <v>1281000</v>
      </c>
      <c r="AV1389" s="45">
        <v>11529000</v>
      </c>
      <c r="AZ1389" s="15">
        <f t="shared" si="97"/>
        <v>12810000</v>
      </c>
      <c r="BA1389" s="15">
        <f t="shared" si="98"/>
        <v>12810000</v>
      </c>
      <c r="BB1389" t="str">
        <f t="shared" si="99"/>
        <v>OK</v>
      </c>
      <c r="BC1389">
        <f t="shared" si="100"/>
        <v>2</v>
      </c>
    </row>
    <row r="1390" spans="2:55" hidden="1">
      <c r="B1390" t="s">
        <v>30</v>
      </c>
      <c r="C1390" t="s">
        <v>1032</v>
      </c>
      <c r="D1390" t="s">
        <v>1185</v>
      </c>
      <c r="E1390" t="s">
        <v>10</v>
      </c>
      <c r="F1390" t="s">
        <v>186</v>
      </c>
      <c r="G1390">
        <v>5911</v>
      </c>
      <c r="H1390">
        <v>15</v>
      </c>
      <c r="I1390" s="45">
        <v>12810000</v>
      </c>
      <c r="J1390" s="45">
        <v>854000</v>
      </c>
      <c r="L1390">
        <v>15</v>
      </c>
      <c r="M1390" t="s">
        <v>151</v>
      </c>
      <c r="N1390" t="s">
        <v>157</v>
      </c>
      <c r="O1390" t="s">
        <v>130</v>
      </c>
      <c r="P1390" t="s">
        <v>1242</v>
      </c>
      <c r="Q1390" t="s">
        <v>65</v>
      </c>
      <c r="R1390" t="s">
        <v>132</v>
      </c>
      <c r="S1390">
        <v>6</v>
      </c>
      <c r="T1390">
        <v>591106</v>
      </c>
      <c r="V1390" s="17">
        <v>1</v>
      </c>
      <c r="W1390" t="s">
        <v>1243</v>
      </c>
      <c r="AA1390" t="s">
        <v>134</v>
      </c>
      <c r="AB1390" s="14">
        <v>44671</v>
      </c>
      <c r="AC1390">
        <v>20</v>
      </c>
      <c r="AD1390" s="14">
        <v>44691</v>
      </c>
      <c r="AG1390" t="s">
        <v>134</v>
      </c>
      <c r="AH1390" s="14">
        <v>44718</v>
      </c>
      <c r="AI1390">
        <v>10</v>
      </c>
      <c r="AJ1390" s="14">
        <v>44728</v>
      </c>
      <c r="AK1390" s="16">
        <v>7</v>
      </c>
      <c r="AL1390" s="14">
        <v>44942</v>
      </c>
      <c r="AM1390" s="14">
        <v>45002</v>
      </c>
      <c r="AS1390" s="45">
        <v>1281000</v>
      </c>
      <c r="AV1390" s="45">
        <v>11529000</v>
      </c>
      <c r="AZ1390" s="15">
        <f t="shared" si="97"/>
        <v>12810000</v>
      </c>
      <c r="BA1390" s="15">
        <f t="shared" si="98"/>
        <v>12810000</v>
      </c>
      <c r="BB1390" t="str">
        <f t="shared" si="99"/>
        <v>OK</v>
      </c>
      <c r="BC1390">
        <f t="shared" si="100"/>
        <v>2</v>
      </c>
    </row>
    <row r="1391" spans="2:55" hidden="1">
      <c r="B1391" t="s">
        <v>30</v>
      </c>
      <c r="C1391" t="s">
        <v>1035</v>
      </c>
      <c r="D1391" t="s">
        <v>1185</v>
      </c>
      <c r="E1391" t="s">
        <v>10</v>
      </c>
      <c r="F1391" t="s">
        <v>186</v>
      </c>
      <c r="G1391">
        <v>5911</v>
      </c>
      <c r="H1391">
        <v>12</v>
      </c>
      <c r="I1391" s="45">
        <v>10248000</v>
      </c>
      <c r="J1391" s="45">
        <v>854000</v>
      </c>
      <c r="L1391">
        <v>12</v>
      </c>
      <c r="M1391" t="s">
        <v>151</v>
      </c>
      <c r="N1391" t="s">
        <v>157</v>
      </c>
      <c r="O1391" t="s">
        <v>130</v>
      </c>
      <c r="P1391" t="s">
        <v>1242</v>
      </c>
      <c r="Q1391" t="s">
        <v>65</v>
      </c>
      <c r="R1391" t="s">
        <v>132</v>
      </c>
      <c r="S1391">
        <v>6</v>
      </c>
      <c r="T1391">
        <v>591106</v>
      </c>
      <c r="V1391" s="17">
        <v>1</v>
      </c>
      <c r="W1391" t="s">
        <v>1243</v>
      </c>
      <c r="AA1391" t="s">
        <v>134</v>
      </c>
      <c r="AB1391" s="14">
        <v>44671</v>
      </c>
      <c r="AC1391">
        <v>20</v>
      </c>
      <c r="AD1391" s="14">
        <v>44691</v>
      </c>
      <c r="AG1391" t="s">
        <v>134</v>
      </c>
      <c r="AH1391" s="14">
        <v>44718</v>
      </c>
      <c r="AI1391">
        <v>10</v>
      </c>
      <c r="AJ1391" s="14">
        <v>44728</v>
      </c>
      <c r="AK1391" s="16">
        <v>7</v>
      </c>
      <c r="AL1391" s="14">
        <v>44942</v>
      </c>
      <c r="AM1391" s="14">
        <v>45002</v>
      </c>
      <c r="AS1391" s="45">
        <v>1024800</v>
      </c>
      <c r="AV1391" s="45">
        <v>9223200</v>
      </c>
      <c r="AZ1391" s="15">
        <f t="shared" si="97"/>
        <v>10248000</v>
      </c>
      <c r="BA1391" s="15">
        <f t="shared" si="98"/>
        <v>10248000</v>
      </c>
      <c r="BB1391" t="str">
        <f t="shared" si="99"/>
        <v>OK</v>
      </c>
      <c r="BC1391">
        <f t="shared" si="100"/>
        <v>2</v>
      </c>
    </row>
    <row r="1392" spans="2:55" hidden="1">
      <c r="B1392" t="s">
        <v>30</v>
      </c>
      <c r="C1392" t="s">
        <v>1036</v>
      </c>
      <c r="D1392" t="s">
        <v>1185</v>
      </c>
      <c r="E1392" t="s">
        <v>10</v>
      </c>
      <c r="F1392" t="s">
        <v>186</v>
      </c>
      <c r="G1392">
        <v>5911</v>
      </c>
      <c r="H1392">
        <v>8</v>
      </c>
      <c r="I1392" s="45">
        <v>6832000</v>
      </c>
      <c r="J1392" s="45">
        <v>854000</v>
      </c>
      <c r="L1392">
        <v>8</v>
      </c>
      <c r="M1392" t="s">
        <v>151</v>
      </c>
      <c r="N1392" t="s">
        <v>157</v>
      </c>
      <c r="O1392" t="s">
        <v>130</v>
      </c>
      <c r="P1392" t="s">
        <v>1242</v>
      </c>
      <c r="Q1392" t="s">
        <v>65</v>
      </c>
      <c r="R1392" t="s">
        <v>132</v>
      </c>
      <c r="S1392">
        <v>6</v>
      </c>
      <c r="T1392">
        <v>591106</v>
      </c>
      <c r="V1392" s="17">
        <v>1</v>
      </c>
      <c r="W1392" t="s">
        <v>1243</v>
      </c>
      <c r="AA1392" t="s">
        <v>134</v>
      </c>
      <c r="AB1392" s="14">
        <v>44671</v>
      </c>
      <c r="AC1392">
        <v>20</v>
      </c>
      <c r="AD1392" s="14">
        <v>44691</v>
      </c>
      <c r="AG1392" t="s">
        <v>134</v>
      </c>
      <c r="AH1392" s="14">
        <v>44718</v>
      </c>
      <c r="AI1392">
        <v>10</v>
      </c>
      <c r="AJ1392" s="14">
        <v>44728</v>
      </c>
      <c r="AK1392" s="16">
        <v>7</v>
      </c>
      <c r="AL1392" s="14">
        <v>44942</v>
      </c>
      <c r="AM1392" s="14">
        <v>45002</v>
      </c>
      <c r="AS1392" s="45">
        <v>683200</v>
      </c>
      <c r="AV1392" s="45">
        <v>6148800</v>
      </c>
      <c r="AZ1392" s="15">
        <f t="shared" si="97"/>
        <v>6832000</v>
      </c>
      <c r="BA1392" s="15">
        <f t="shared" si="98"/>
        <v>6832000</v>
      </c>
      <c r="BB1392" t="str">
        <f t="shared" si="99"/>
        <v>OK</v>
      </c>
      <c r="BC1392">
        <f t="shared" si="100"/>
        <v>2</v>
      </c>
    </row>
    <row r="1393" spans="2:55">
      <c r="B1393" t="s">
        <v>30</v>
      </c>
      <c r="C1393" t="s">
        <v>1021</v>
      </c>
      <c r="D1393" t="s">
        <v>1112</v>
      </c>
      <c r="E1393" t="s">
        <v>10</v>
      </c>
      <c r="F1393" t="s">
        <v>186</v>
      </c>
      <c r="G1393">
        <v>5911</v>
      </c>
      <c r="H1393">
        <v>35</v>
      </c>
      <c r="I1393" s="45">
        <v>29890000</v>
      </c>
      <c r="J1393" s="45">
        <v>854000</v>
      </c>
      <c r="L1393">
        <v>35</v>
      </c>
      <c r="M1393" t="s">
        <v>151</v>
      </c>
      <c r="N1393" t="s">
        <v>157</v>
      </c>
      <c r="O1393" t="s">
        <v>130</v>
      </c>
      <c r="P1393" t="s">
        <v>1242</v>
      </c>
      <c r="Q1393" t="s">
        <v>65</v>
      </c>
      <c r="R1393" t="s">
        <v>132</v>
      </c>
      <c r="S1393">
        <v>6</v>
      </c>
      <c r="T1393">
        <v>591106</v>
      </c>
      <c r="V1393" s="17">
        <v>2</v>
      </c>
      <c r="W1393" t="s">
        <v>1244</v>
      </c>
      <c r="AA1393" t="s">
        <v>134</v>
      </c>
      <c r="AB1393" s="14">
        <v>44671</v>
      </c>
      <c r="AC1393">
        <v>20</v>
      </c>
      <c r="AD1393" s="14">
        <v>44691</v>
      </c>
      <c r="AG1393" t="s">
        <v>134</v>
      </c>
      <c r="AH1393" s="14">
        <v>44718</v>
      </c>
      <c r="AI1393">
        <v>10</v>
      </c>
      <c r="AJ1393" s="14">
        <v>44728</v>
      </c>
      <c r="AK1393" s="16">
        <v>7</v>
      </c>
      <c r="AL1393" s="14">
        <v>44942</v>
      </c>
      <c r="AM1393" s="14">
        <v>45002</v>
      </c>
      <c r="AS1393" s="45">
        <v>2989000</v>
      </c>
      <c r="AV1393" s="45">
        <v>26901000</v>
      </c>
      <c r="AZ1393" s="15">
        <f t="shared" si="97"/>
        <v>29890000</v>
      </c>
      <c r="BA1393" s="15">
        <f t="shared" si="98"/>
        <v>29890000</v>
      </c>
      <c r="BB1393" t="str">
        <f t="shared" si="99"/>
        <v>OK</v>
      </c>
      <c r="BC1393">
        <f t="shared" si="100"/>
        <v>2</v>
      </c>
    </row>
    <row r="1394" spans="2:55" hidden="1">
      <c r="B1394" t="s">
        <v>30</v>
      </c>
      <c r="C1394" t="s">
        <v>1114</v>
      </c>
      <c r="D1394" t="s">
        <v>1112</v>
      </c>
      <c r="E1394" t="s">
        <v>10</v>
      </c>
      <c r="F1394" t="s">
        <v>186</v>
      </c>
      <c r="G1394">
        <v>5911</v>
      </c>
      <c r="H1394">
        <v>7</v>
      </c>
      <c r="I1394" s="45">
        <v>5978000</v>
      </c>
      <c r="J1394" s="45">
        <v>854000</v>
      </c>
      <c r="L1394">
        <v>7</v>
      </c>
      <c r="M1394" t="s">
        <v>151</v>
      </c>
      <c r="N1394" t="s">
        <v>157</v>
      </c>
      <c r="O1394" t="s">
        <v>130</v>
      </c>
      <c r="P1394" t="s">
        <v>1242</v>
      </c>
      <c r="Q1394" t="s">
        <v>65</v>
      </c>
      <c r="R1394" t="s">
        <v>132</v>
      </c>
      <c r="S1394">
        <v>6</v>
      </c>
      <c r="T1394">
        <v>591106</v>
      </c>
      <c r="V1394" s="17">
        <v>2</v>
      </c>
      <c r="W1394" t="s">
        <v>1244</v>
      </c>
      <c r="AA1394" t="s">
        <v>134</v>
      </c>
      <c r="AB1394" s="14">
        <v>44671</v>
      </c>
      <c r="AC1394">
        <v>20</v>
      </c>
      <c r="AD1394" s="14">
        <v>44691</v>
      </c>
      <c r="AG1394" t="s">
        <v>134</v>
      </c>
      <c r="AH1394" s="14">
        <v>44718</v>
      </c>
      <c r="AI1394">
        <v>10</v>
      </c>
      <c r="AJ1394" s="14">
        <v>44728</v>
      </c>
      <c r="AK1394" s="16">
        <v>7</v>
      </c>
      <c r="AL1394" s="14">
        <v>44942</v>
      </c>
      <c r="AM1394" s="14">
        <v>45002</v>
      </c>
      <c r="AS1394" s="45">
        <v>597800</v>
      </c>
      <c r="AV1394" s="45">
        <v>5380200</v>
      </c>
      <c r="AZ1394" s="15">
        <f t="shared" si="97"/>
        <v>5978000</v>
      </c>
      <c r="BA1394" s="15">
        <f t="shared" si="98"/>
        <v>5978000</v>
      </c>
      <c r="BB1394" t="str">
        <f t="shared" si="99"/>
        <v>OK</v>
      </c>
      <c r="BC1394">
        <f t="shared" si="100"/>
        <v>2</v>
      </c>
    </row>
    <row r="1395" spans="2:55" hidden="1">
      <c r="B1395" t="s">
        <v>30</v>
      </c>
      <c r="C1395" t="s">
        <v>1016</v>
      </c>
      <c r="D1395" t="s">
        <v>1112</v>
      </c>
      <c r="E1395" t="s">
        <v>10</v>
      </c>
      <c r="F1395" t="s">
        <v>186</v>
      </c>
      <c r="G1395">
        <v>5911</v>
      </c>
      <c r="H1395">
        <v>50</v>
      </c>
      <c r="I1395" s="45">
        <v>42700000</v>
      </c>
      <c r="J1395" s="45">
        <v>854000</v>
      </c>
      <c r="L1395">
        <v>50</v>
      </c>
      <c r="M1395" t="s">
        <v>151</v>
      </c>
      <c r="N1395" t="s">
        <v>157</v>
      </c>
      <c r="O1395" t="s">
        <v>130</v>
      </c>
      <c r="P1395" t="s">
        <v>1242</v>
      </c>
      <c r="Q1395" t="s">
        <v>65</v>
      </c>
      <c r="R1395" t="s">
        <v>132</v>
      </c>
      <c r="S1395">
        <v>6</v>
      </c>
      <c r="T1395">
        <v>591106</v>
      </c>
      <c r="V1395" s="17">
        <v>2</v>
      </c>
      <c r="W1395" t="s">
        <v>1244</v>
      </c>
      <c r="AA1395" t="s">
        <v>134</v>
      </c>
      <c r="AB1395" s="14">
        <v>44671</v>
      </c>
      <c r="AC1395">
        <v>20</v>
      </c>
      <c r="AD1395" s="14">
        <v>44691</v>
      </c>
      <c r="AG1395" t="s">
        <v>134</v>
      </c>
      <c r="AH1395" s="14">
        <v>44718</v>
      </c>
      <c r="AI1395">
        <v>10</v>
      </c>
      <c r="AJ1395" s="14">
        <v>44728</v>
      </c>
      <c r="AK1395" s="16">
        <v>7</v>
      </c>
      <c r="AL1395" s="14">
        <v>44942</v>
      </c>
      <c r="AM1395" s="14">
        <v>45002</v>
      </c>
      <c r="AS1395" s="45">
        <v>4270000</v>
      </c>
      <c r="AV1395" s="45">
        <v>38430000</v>
      </c>
      <c r="AZ1395" s="15">
        <f t="shared" si="97"/>
        <v>42700000</v>
      </c>
      <c r="BA1395" s="15">
        <f t="shared" si="98"/>
        <v>42700000</v>
      </c>
      <c r="BB1395" t="str">
        <f t="shared" si="99"/>
        <v>OK</v>
      </c>
      <c r="BC1395">
        <f t="shared" si="100"/>
        <v>2</v>
      </c>
    </row>
    <row r="1396" spans="2:55" hidden="1">
      <c r="B1396" t="s">
        <v>30</v>
      </c>
      <c r="C1396" t="s">
        <v>1115</v>
      </c>
      <c r="D1396" t="s">
        <v>1112</v>
      </c>
      <c r="E1396" t="s">
        <v>10</v>
      </c>
      <c r="F1396" t="s">
        <v>186</v>
      </c>
      <c r="G1396">
        <v>5911</v>
      </c>
      <c r="H1396">
        <v>5</v>
      </c>
      <c r="I1396" s="45">
        <v>4270000</v>
      </c>
      <c r="J1396" s="45">
        <v>854000</v>
      </c>
      <c r="L1396">
        <v>5</v>
      </c>
      <c r="M1396" t="s">
        <v>151</v>
      </c>
      <c r="N1396" t="s">
        <v>157</v>
      </c>
      <c r="O1396" t="s">
        <v>130</v>
      </c>
      <c r="P1396" t="s">
        <v>1242</v>
      </c>
      <c r="Q1396" t="s">
        <v>65</v>
      </c>
      <c r="R1396" t="s">
        <v>132</v>
      </c>
      <c r="S1396">
        <v>6</v>
      </c>
      <c r="T1396">
        <v>591106</v>
      </c>
      <c r="V1396" s="17">
        <v>2</v>
      </c>
      <c r="W1396" t="s">
        <v>1244</v>
      </c>
      <c r="AA1396" t="s">
        <v>134</v>
      </c>
      <c r="AB1396" s="14">
        <v>44671</v>
      </c>
      <c r="AC1396">
        <v>20</v>
      </c>
      <c r="AD1396" s="14">
        <v>44691</v>
      </c>
      <c r="AG1396" t="s">
        <v>134</v>
      </c>
      <c r="AH1396" s="14">
        <v>44718</v>
      </c>
      <c r="AI1396">
        <v>10</v>
      </c>
      <c r="AJ1396" s="14">
        <v>44728</v>
      </c>
      <c r="AK1396" s="16">
        <v>7</v>
      </c>
      <c r="AL1396" s="14">
        <v>44942</v>
      </c>
      <c r="AM1396" s="14">
        <v>45002</v>
      </c>
      <c r="AS1396" s="45">
        <v>427000</v>
      </c>
      <c r="AV1396" s="45">
        <v>3843000</v>
      </c>
      <c r="AZ1396" s="15">
        <f t="shared" si="97"/>
        <v>4270000</v>
      </c>
      <c r="BA1396" s="15">
        <f t="shared" si="98"/>
        <v>4270000</v>
      </c>
      <c r="BB1396" t="str">
        <f t="shared" si="99"/>
        <v>OK</v>
      </c>
      <c r="BC1396">
        <f t="shared" si="100"/>
        <v>2</v>
      </c>
    </row>
    <row r="1397" spans="2:55" hidden="1">
      <c r="B1397" t="s">
        <v>30</v>
      </c>
      <c r="C1397" t="s">
        <v>1056</v>
      </c>
      <c r="D1397" t="s">
        <v>1057</v>
      </c>
      <c r="E1397" t="s">
        <v>10</v>
      </c>
      <c r="F1397" t="s">
        <v>186</v>
      </c>
      <c r="G1397">
        <v>5911</v>
      </c>
      <c r="H1397">
        <v>16</v>
      </c>
      <c r="I1397" s="45">
        <v>13664000</v>
      </c>
      <c r="J1397" s="45">
        <v>854000</v>
      </c>
      <c r="L1397">
        <v>16</v>
      </c>
      <c r="M1397" t="s">
        <v>151</v>
      </c>
      <c r="N1397" t="s">
        <v>157</v>
      </c>
      <c r="O1397" t="s">
        <v>130</v>
      </c>
      <c r="P1397" t="s">
        <v>1242</v>
      </c>
      <c r="Q1397" t="s">
        <v>65</v>
      </c>
      <c r="R1397" t="s">
        <v>132</v>
      </c>
      <c r="S1397">
        <v>6</v>
      </c>
      <c r="T1397">
        <v>591106</v>
      </c>
      <c r="V1397" s="17">
        <v>3</v>
      </c>
      <c r="W1397" t="s">
        <v>1245</v>
      </c>
      <c r="AA1397" t="s">
        <v>134</v>
      </c>
      <c r="AB1397" s="14">
        <v>44671</v>
      </c>
      <c r="AC1397">
        <v>20</v>
      </c>
      <c r="AD1397" s="14">
        <v>44691</v>
      </c>
      <c r="AG1397" t="s">
        <v>134</v>
      </c>
      <c r="AH1397" s="14">
        <v>44718</v>
      </c>
      <c r="AI1397">
        <v>10</v>
      </c>
      <c r="AJ1397" s="14">
        <v>44728</v>
      </c>
      <c r="AK1397" s="16">
        <v>7</v>
      </c>
      <c r="AL1397" s="14">
        <v>44942</v>
      </c>
      <c r="AM1397" s="14">
        <v>45002</v>
      </c>
      <c r="AS1397" s="45">
        <v>1366400</v>
      </c>
      <c r="AV1397" s="45">
        <v>12297600</v>
      </c>
      <c r="AZ1397" s="15">
        <f t="shared" si="97"/>
        <v>13664000</v>
      </c>
      <c r="BA1397" s="15">
        <f t="shared" si="98"/>
        <v>13664000</v>
      </c>
      <c r="BB1397" t="str">
        <f t="shared" si="99"/>
        <v>OK</v>
      </c>
      <c r="BC1397">
        <f t="shared" si="100"/>
        <v>2</v>
      </c>
    </row>
    <row r="1398" spans="2:55" hidden="1">
      <c r="B1398" t="s">
        <v>30</v>
      </c>
      <c r="C1398" t="s">
        <v>1175</v>
      </c>
      <c r="D1398" t="s">
        <v>1057</v>
      </c>
      <c r="E1398" t="s">
        <v>10</v>
      </c>
      <c r="F1398" t="s">
        <v>186</v>
      </c>
      <c r="G1398">
        <v>5911</v>
      </c>
      <c r="H1398">
        <v>8</v>
      </c>
      <c r="I1398" s="45">
        <v>6832000</v>
      </c>
      <c r="J1398" s="45">
        <v>854000</v>
      </c>
      <c r="L1398">
        <v>8</v>
      </c>
      <c r="M1398" t="s">
        <v>151</v>
      </c>
      <c r="N1398" t="s">
        <v>157</v>
      </c>
      <c r="O1398" t="s">
        <v>130</v>
      </c>
      <c r="P1398" t="s">
        <v>1242</v>
      </c>
      <c r="Q1398" t="s">
        <v>65</v>
      </c>
      <c r="R1398" t="s">
        <v>132</v>
      </c>
      <c r="S1398">
        <v>6</v>
      </c>
      <c r="T1398">
        <v>591106</v>
      </c>
      <c r="V1398" s="17">
        <v>3</v>
      </c>
      <c r="W1398" t="s">
        <v>1245</v>
      </c>
      <c r="AA1398" t="s">
        <v>134</v>
      </c>
      <c r="AB1398" s="14">
        <v>44671</v>
      </c>
      <c r="AC1398">
        <v>20</v>
      </c>
      <c r="AD1398" s="14">
        <v>44691</v>
      </c>
      <c r="AG1398" t="s">
        <v>134</v>
      </c>
      <c r="AH1398" s="14">
        <v>44718</v>
      </c>
      <c r="AI1398">
        <v>10</v>
      </c>
      <c r="AJ1398" s="14">
        <v>44728</v>
      </c>
      <c r="AK1398" s="16">
        <v>7</v>
      </c>
      <c r="AL1398" s="14">
        <v>44942</v>
      </c>
      <c r="AM1398" s="14">
        <v>45002</v>
      </c>
      <c r="AS1398" s="45">
        <v>683200</v>
      </c>
      <c r="AV1398" s="45">
        <v>6148800</v>
      </c>
      <c r="AZ1398" s="15">
        <f t="shared" si="97"/>
        <v>6832000</v>
      </c>
      <c r="BA1398" s="15">
        <f t="shared" si="98"/>
        <v>6832000</v>
      </c>
      <c r="BB1398" t="str">
        <f t="shared" si="99"/>
        <v>OK</v>
      </c>
      <c r="BC1398">
        <f t="shared" si="100"/>
        <v>2</v>
      </c>
    </row>
    <row r="1399" spans="2:55" hidden="1">
      <c r="B1399" t="s">
        <v>30</v>
      </c>
      <c r="C1399" t="s">
        <v>1118</v>
      </c>
      <c r="D1399" t="s">
        <v>1057</v>
      </c>
      <c r="E1399" t="s">
        <v>10</v>
      </c>
      <c r="F1399" t="s">
        <v>186</v>
      </c>
      <c r="G1399">
        <v>5911</v>
      </c>
      <c r="H1399">
        <v>12</v>
      </c>
      <c r="I1399" s="45">
        <v>10248000</v>
      </c>
      <c r="J1399" s="45">
        <v>854000</v>
      </c>
      <c r="L1399">
        <v>12</v>
      </c>
      <c r="M1399" t="s">
        <v>151</v>
      </c>
      <c r="N1399" t="s">
        <v>157</v>
      </c>
      <c r="O1399" t="s">
        <v>130</v>
      </c>
      <c r="P1399" t="s">
        <v>1242</v>
      </c>
      <c r="Q1399" t="s">
        <v>65</v>
      </c>
      <c r="R1399" t="s">
        <v>132</v>
      </c>
      <c r="S1399">
        <v>6</v>
      </c>
      <c r="T1399">
        <v>591106</v>
      </c>
      <c r="V1399" s="17">
        <v>3</v>
      </c>
      <c r="W1399" t="s">
        <v>1245</v>
      </c>
      <c r="AA1399" t="s">
        <v>134</v>
      </c>
      <c r="AB1399" s="14">
        <v>44671</v>
      </c>
      <c r="AC1399">
        <v>20</v>
      </c>
      <c r="AD1399" s="14">
        <v>44691</v>
      </c>
      <c r="AG1399" t="s">
        <v>134</v>
      </c>
      <c r="AH1399" s="14">
        <v>44718</v>
      </c>
      <c r="AI1399">
        <v>10</v>
      </c>
      <c r="AJ1399" s="14">
        <v>44728</v>
      </c>
      <c r="AK1399" s="16">
        <v>7</v>
      </c>
      <c r="AL1399" s="14">
        <v>44942</v>
      </c>
      <c r="AM1399" s="14">
        <v>45002</v>
      </c>
      <c r="AS1399" s="45">
        <v>1024800</v>
      </c>
      <c r="AV1399" s="45">
        <v>9223200</v>
      </c>
      <c r="AZ1399" s="15">
        <f t="shared" si="97"/>
        <v>10248000</v>
      </c>
      <c r="BA1399" s="15">
        <f t="shared" si="98"/>
        <v>10248000</v>
      </c>
      <c r="BB1399" t="str">
        <f t="shared" si="99"/>
        <v>OK</v>
      </c>
      <c r="BC1399">
        <f t="shared" si="100"/>
        <v>2</v>
      </c>
    </row>
    <row r="1400" spans="2:55" hidden="1">
      <c r="B1400" t="s">
        <v>30</v>
      </c>
      <c r="C1400" t="s">
        <v>1097</v>
      </c>
      <c r="D1400" t="s">
        <v>1057</v>
      </c>
      <c r="E1400" t="s">
        <v>10</v>
      </c>
      <c r="F1400" t="s">
        <v>186</v>
      </c>
      <c r="G1400">
        <v>5911</v>
      </c>
      <c r="H1400">
        <v>30</v>
      </c>
      <c r="I1400" s="45">
        <v>25620000</v>
      </c>
      <c r="J1400" s="45">
        <v>854000</v>
      </c>
      <c r="L1400">
        <v>30</v>
      </c>
      <c r="M1400" t="s">
        <v>151</v>
      </c>
      <c r="N1400" t="s">
        <v>157</v>
      </c>
      <c r="O1400" t="s">
        <v>130</v>
      </c>
      <c r="P1400" t="s">
        <v>1242</v>
      </c>
      <c r="Q1400" t="s">
        <v>65</v>
      </c>
      <c r="R1400" t="s">
        <v>132</v>
      </c>
      <c r="S1400">
        <v>6</v>
      </c>
      <c r="T1400">
        <v>591106</v>
      </c>
      <c r="V1400" s="17">
        <v>3</v>
      </c>
      <c r="W1400" t="s">
        <v>1245</v>
      </c>
      <c r="AA1400" t="s">
        <v>134</v>
      </c>
      <c r="AB1400" s="14">
        <v>44671</v>
      </c>
      <c r="AC1400">
        <v>20</v>
      </c>
      <c r="AD1400" s="14">
        <v>44691</v>
      </c>
      <c r="AG1400" t="s">
        <v>134</v>
      </c>
      <c r="AH1400" s="14">
        <v>44718</v>
      </c>
      <c r="AI1400">
        <v>10</v>
      </c>
      <c r="AJ1400" s="14">
        <v>44728</v>
      </c>
      <c r="AK1400" s="16">
        <v>7</v>
      </c>
      <c r="AL1400" s="14">
        <v>44942</v>
      </c>
      <c r="AM1400" s="14">
        <v>45002</v>
      </c>
      <c r="AS1400" s="45">
        <v>2562000</v>
      </c>
      <c r="AV1400" s="45">
        <v>23058000</v>
      </c>
      <c r="AZ1400" s="15">
        <f t="shared" si="97"/>
        <v>25620000</v>
      </c>
      <c r="BA1400" s="15">
        <f t="shared" si="98"/>
        <v>25620000</v>
      </c>
      <c r="BB1400" t="str">
        <f t="shared" si="99"/>
        <v>OK</v>
      </c>
      <c r="BC1400">
        <f t="shared" si="100"/>
        <v>2</v>
      </c>
    </row>
    <row r="1401" spans="2:55" hidden="1">
      <c r="B1401" t="s">
        <v>30</v>
      </c>
      <c r="C1401" t="s">
        <v>1119</v>
      </c>
      <c r="D1401" t="s">
        <v>1052</v>
      </c>
      <c r="E1401" t="s">
        <v>10</v>
      </c>
      <c r="F1401" t="s">
        <v>186</v>
      </c>
      <c r="G1401">
        <v>5911</v>
      </c>
      <c r="H1401">
        <v>5</v>
      </c>
      <c r="I1401" s="45">
        <v>4270000</v>
      </c>
      <c r="J1401" s="45">
        <v>854000</v>
      </c>
      <c r="L1401">
        <v>5</v>
      </c>
      <c r="M1401" t="s">
        <v>151</v>
      </c>
      <c r="N1401" t="s">
        <v>157</v>
      </c>
      <c r="O1401" t="s">
        <v>130</v>
      </c>
      <c r="P1401" t="s">
        <v>1242</v>
      </c>
      <c r="Q1401" t="s">
        <v>65</v>
      </c>
      <c r="R1401" t="s">
        <v>132</v>
      </c>
      <c r="S1401">
        <v>6</v>
      </c>
      <c r="T1401">
        <v>591106</v>
      </c>
      <c r="V1401" s="17">
        <v>4</v>
      </c>
      <c r="W1401" t="s">
        <v>1246</v>
      </c>
      <c r="AA1401" t="s">
        <v>134</v>
      </c>
      <c r="AB1401" s="14">
        <v>44671</v>
      </c>
      <c r="AC1401">
        <v>20</v>
      </c>
      <c r="AD1401" s="14">
        <v>44691</v>
      </c>
      <c r="AG1401" t="s">
        <v>134</v>
      </c>
      <c r="AH1401" s="14">
        <v>44718</v>
      </c>
      <c r="AI1401">
        <v>10</v>
      </c>
      <c r="AJ1401" s="14">
        <v>44728</v>
      </c>
      <c r="AK1401" s="16">
        <v>7</v>
      </c>
      <c r="AL1401" s="14">
        <v>44942</v>
      </c>
      <c r="AM1401" s="14">
        <v>45002</v>
      </c>
      <c r="AS1401" s="45">
        <v>427000</v>
      </c>
      <c r="AV1401" s="45">
        <v>3843000</v>
      </c>
      <c r="AZ1401" s="15">
        <f t="shared" si="97"/>
        <v>4270000</v>
      </c>
      <c r="BA1401" s="15">
        <f t="shared" si="98"/>
        <v>4270000</v>
      </c>
      <c r="BB1401" t="str">
        <f t="shared" si="99"/>
        <v>OK</v>
      </c>
      <c r="BC1401">
        <f t="shared" si="100"/>
        <v>2</v>
      </c>
    </row>
    <row r="1402" spans="2:55" hidden="1">
      <c r="B1402" t="s">
        <v>30</v>
      </c>
      <c r="C1402" t="s">
        <v>1054</v>
      </c>
      <c r="D1402" t="s">
        <v>1052</v>
      </c>
      <c r="E1402" t="s">
        <v>10</v>
      </c>
      <c r="F1402" t="s">
        <v>186</v>
      </c>
      <c r="G1402">
        <v>5911</v>
      </c>
      <c r="H1402">
        <v>8</v>
      </c>
      <c r="I1402" s="45">
        <v>6832000</v>
      </c>
      <c r="J1402" s="45">
        <v>854000</v>
      </c>
      <c r="L1402">
        <v>8</v>
      </c>
      <c r="M1402" t="s">
        <v>151</v>
      </c>
      <c r="N1402" t="s">
        <v>157</v>
      </c>
      <c r="O1402" t="s">
        <v>130</v>
      </c>
      <c r="P1402" t="s">
        <v>1242</v>
      </c>
      <c r="Q1402" t="s">
        <v>65</v>
      </c>
      <c r="R1402" t="s">
        <v>132</v>
      </c>
      <c r="S1402">
        <v>6</v>
      </c>
      <c r="T1402">
        <v>591106</v>
      </c>
      <c r="V1402" s="17">
        <v>4</v>
      </c>
      <c r="W1402" t="s">
        <v>1246</v>
      </c>
      <c r="AA1402" t="s">
        <v>134</v>
      </c>
      <c r="AB1402" s="14">
        <v>44671</v>
      </c>
      <c r="AC1402">
        <v>20</v>
      </c>
      <c r="AD1402" s="14">
        <v>44691</v>
      </c>
      <c r="AG1402" t="s">
        <v>134</v>
      </c>
      <c r="AH1402" s="14">
        <v>44718</v>
      </c>
      <c r="AI1402">
        <v>10</v>
      </c>
      <c r="AJ1402" s="14">
        <v>44728</v>
      </c>
      <c r="AK1402" s="16">
        <v>7</v>
      </c>
      <c r="AL1402" s="14">
        <v>44942</v>
      </c>
      <c r="AM1402" s="14">
        <v>45002</v>
      </c>
      <c r="AS1402" s="45">
        <v>683200</v>
      </c>
      <c r="AV1402" s="45">
        <v>6148800</v>
      </c>
      <c r="AZ1402" s="15">
        <f t="shared" si="97"/>
        <v>6832000</v>
      </c>
      <c r="BA1402" s="15">
        <f t="shared" si="98"/>
        <v>6832000</v>
      </c>
      <c r="BB1402" t="str">
        <f t="shared" si="99"/>
        <v>OK</v>
      </c>
      <c r="BC1402">
        <f t="shared" si="100"/>
        <v>2</v>
      </c>
    </row>
    <row r="1403" spans="2:55" hidden="1">
      <c r="B1403" t="s">
        <v>30</v>
      </c>
      <c r="C1403" t="s">
        <v>1055</v>
      </c>
      <c r="D1403" t="s">
        <v>1052</v>
      </c>
      <c r="E1403" t="s">
        <v>10</v>
      </c>
      <c r="F1403" t="s">
        <v>186</v>
      </c>
      <c r="G1403">
        <v>5911</v>
      </c>
      <c r="H1403">
        <v>7</v>
      </c>
      <c r="I1403" s="45">
        <v>5978000</v>
      </c>
      <c r="J1403" s="45">
        <v>854000</v>
      </c>
      <c r="L1403">
        <v>7</v>
      </c>
      <c r="M1403" t="s">
        <v>151</v>
      </c>
      <c r="N1403" t="s">
        <v>157</v>
      </c>
      <c r="O1403" t="s">
        <v>130</v>
      </c>
      <c r="P1403" t="s">
        <v>1242</v>
      </c>
      <c r="Q1403" t="s">
        <v>65</v>
      </c>
      <c r="R1403" t="s">
        <v>132</v>
      </c>
      <c r="S1403">
        <v>6</v>
      </c>
      <c r="T1403">
        <v>591106</v>
      </c>
      <c r="V1403" s="17">
        <v>4</v>
      </c>
      <c r="W1403" t="s">
        <v>1246</v>
      </c>
      <c r="AA1403" t="s">
        <v>134</v>
      </c>
      <c r="AB1403" s="14">
        <v>44671</v>
      </c>
      <c r="AC1403">
        <v>20</v>
      </c>
      <c r="AD1403" s="14">
        <v>44691</v>
      </c>
      <c r="AG1403" t="s">
        <v>134</v>
      </c>
      <c r="AH1403" s="14">
        <v>44718</v>
      </c>
      <c r="AI1403">
        <v>10</v>
      </c>
      <c r="AJ1403" s="14">
        <v>44728</v>
      </c>
      <c r="AK1403" s="16">
        <v>7</v>
      </c>
      <c r="AL1403" s="14">
        <v>44942</v>
      </c>
      <c r="AM1403" s="14">
        <v>45002</v>
      </c>
      <c r="AS1403" s="45">
        <v>597800</v>
      </c>
      <c r="AV1403" s="45">
        <v>5380200</v>
      </c>
      <c r="AZ1403" s="15">
        <f t="shared" si="97"/>
        <v>5978000</v>
      </c>
      <c r="BA1403" s="15">
        <f t="shared" si="98"/>
        <v>5978000</v>
      </c>
      <c r="BB1403" t="str">
        <f t="shared" si="99"/>
        <v>OK</v>
      </c>
      <c r="BC1403">
        <f t="shared" si="100"/>
        <v>2</v>
      </c>
    </row>
    <row r="1404" spans="2:55" hidden="1">
      <c r="B1404" t="s">
        <v>30</v>
      </c>
      <c r="C1404" t="s">
        <v>1052</v>
      </c>
      <c r="D1404" t="s">
        <v>1052</v>
      </c>
      <c r="E1404" t="s">
        <v>10</v>
      </c>
      <c r="F1404" t="s">
        <v>186</v>
      </c>
      <c r="G1404">
        <v>5911</v>
      </c>
      <c r="H1404">
        <v>20</v>
      </c>
      <c r="I1404" s="45">
        <v>17080000</v>
      </c>
      <c r="J1404" s="45">
        <v>854000</v>
      </c>
      <c r="L1404">
        <v>20</v>
      </c>
      <c r="M1404" t="s">
        <v>151</v>
      </c>
      <c r="N1404" t="s">
        <v>157</v>
      </c>
      <c r="O1404" t="s">
        <v>130</v>
      </c>
      <c r="P1404" t="s">
        <v>1242</v>
      </c>
      <c r="Q1404" t="s">
        <v>65</v>
      </c>
      <c r="R1404" t="s">
        <v>132</v>
      </c>
      <c r="S1404">
        <v>6</v>
      </c>
      <c r="T1404">
        <v>591106</v>
      </c>
      <c r="V1404" s="17">
        <v>4</v>
      </c>
      <c r="W1404" t="s">
        <v>1246</v>
      </c>
      <c r="AA1404" t="s">
        <v>134</v>
      </c>
      <c r="AB1404" s="14">
        <v>44671</v>
      </c>
      <c r="AC1404">
        <v>20</v>
      </c>
      <c r="AD1404" s="14">
        <v>44691</v>
      </c>
      <c r="AG1404" t="s">
        <v>134</v>
      </c>
      <c r="AH1404" s="14">
        <v>44718</v>
      </c>
      <c r="AI1404">
        <v>10</v>
      </c>
      <c r="AJ1404" s="14">
        <v>44728</v>
      </c>
      <c r="AK1404" s="16">
        <v>7</v>
      </c>
      <c r="AL1404" s="14">
        <v>44942</v>
      </c>
      <c r="AM1404" s="14">
        <v>45002</v>
      </c>
      <c r="AS1404" s="45">
        <v>1708000</v>
      </c>
      <c r="AV1404" s="45">
        <v>15372000</v>
      </c>
      <c r="AZ1404" s="15">
        <f t="shared" si="97"/>
        <v>17080000</v>
      </c>
      <c r="BA1404" s="15">
        <f t="shared" si="98"/>
        <v>17080000</v>
      </c>
      <c r="BB1404" t="str">
        <f t="shared" si="99"/>
        <v>OK</v>
      </c>
      <c r="BC1404">
        <f t="shared" si="100"/>
        <v>2</v>
      </c>
    </row>
    <row r="1405" spans="2:55" hidden="1">
      <c r="B1405" t="s">
        <v>30</v>
      </c>
      <c r="C1405" t="s">
        <v>1051</v>
      </c>
      <c r="D1405" t="s">
        <v>1052</v>
      </c>
      <c r="E1405" t="s">
        <v>10</v>
      </c>
      <c r="F1405" t="s">
        <v>186</v>
      </c>
      <c r="G1405">
        <v>5911</v>
      </c>
      <c r="H1405">
        <v>7</v>
      </c>
      <c r="I1405" s="45">
        <v>5978000</v>
      </c>
      <c r="J1405" s="45">
        <v>854000</v>
      </c>
      <c r="L1405">
        <v>7</v>
      </c>
      <c r="M1405" t="s">
        <v>151</v>
      </c>
      <c r="N1405" t="s">
        <v>157</v>
      </c>
      <c r="O1405" t="s">
        <v>130</v>
      </c>
      <c r="P1405" t="s">
        <v>1242</v>
      </c>
      <c r="Q1405" t="s">
        <v>65</v>
      </c>
      <c r="R1405" t="s">
        <v>132</v>
      </c>
      <c r="S1405">
        <v>6</v>
      </c>
      <c r="T1405">
        <v>591106</v>
      </c>
      <c r="V1405" s="17">
        <v>4</v>
      </c>
      <c r="W1405" t="s">
        <v>1246</v>
      </c>
      <c r="AA1405" t="s">
        <v>134</v>
      </c>
      <c r="AB1405" s="14">
        <v>44671</v>
      </c>
      <c r="AC1405">
        <v>20</v>
      </c>
      <c r="AD1405" s="14">
        <v>44691</v>
      </c>
      <c r="AG1405" t="s">
        <v>134</v>
      </c>
      <c r="AH1405" s="14">
        <v>44718</v>
      </c>
      <c r="AI1405">
        <v>10</v>
      </c>
      <c r="AJ1405" s="14">
        <v>44728</v>
      </c>
      <c r="AK1405" s="16">
        <v>7</v>
      </c>
      <c r="AL1405" s="14">
        <v>44942</v>
      </c>
      <c r="AM1405" s="14">
        <v>45002</v>
      </c>
      <c r="AS1405" s="45">
        <v>597800</v>
      </c>
      <c r="AV1405" s="45">
        <v>5380200</v>
      </c>
      <c r="AZ1405" s="15">
        <f t="shared" si="97"/>
        <v>5978000</v>
      </c>
      <c r="BA1405" s="15">
        <f t="shared" si="98"/>
        <v>5978000</v>
      </c>
      <c r="BB1405" t="str">
        <f t="shared" si="99"/>
        <v>OK</v>
      </c>
      <c r="BC1405">
        <f t="shared" si="100"/>
        <v>2</v>
      </c>
    </row>
    <row r="1406" spans="2:55" hidden="1">
      <c r="B1406" t="s">
        <v>30</v>
      </c>
      <c r="C1406" t="s">
        <v>1042</v>
      </c>
      <c r="D1406" t="s">
        <v>1050</v>
      </c>
      <c r="E1406" t="s">
        <v>10</v>
      </c>
      <c r="F1406" t="s">
        <v>186</v>
      </c>
      <c r="G1406">
        <v>5911</v>
      </c>
      <c r="H1406">
        <v>10</v>
      </c>
      <c r="I1406" s="45">
        <v>8540000</v>
      </c>
      <c r="J1406" s="45">
        <v>854000</v>
      </c>
      <c r="L1406">
        <v>10</v>
      </c>
      <c r="M1406" t="s">
        <v>151</v>
      </c>
      <c r="N1406" t="s">
        <v>157</v>
      </c>
      <c r="O1406" t="s">
        <v>130</v>
      </c>
      <c r="P1406" t="s">
        <v>1242</v>
      </c>
      <c r="Q1406" t="s">
        <v>65</v>
      </c>
      <c r="R1406" t="s">
        <v>132</v>
      </c>
      <c r="S1406">
        <v>6</v>
      </c>
      <c r="T1406">
        <v>591106</v>
      </c>
      <c r="V1406" s="17">
        <v>5</v>
      </c>
      <c r="W1406" t="s">
        <v>1247</v>
      </c>
      <c r="AA1406" t="s">
        <v>134</v>
      </c>
      <c r="AB1406" s="14">
        <v>44671</v>
      </c>
      <c r="AC1406">
        <v>20</v>
      </c>
      <c r="AD1406" s="14">
        <v>44691</v>
      </c>
      <c r="AG1406" t="s">
        <v>134</v>
      </c>
      <c r="AH1406" s="14">
        <v>44718</v>
      </c>
      <c r="AI1406">
        <v>10</v>
      </c>
      <c r="AJ1406" s="14">
        <v>44728</v>
      </c>
      <c r="AK1406" s="16">
        <v>7</v>
      </c>
      <c r="AL1406" s="14">
        <v>44942</v>
      </c>
      <c r="AM1406" s="14">
        <v>45002</v>
      </c>
      <c r="AS1406" s="45">
        <v>854000</v>
      </c>
      <c r="AV1406" s="45">
        <v>7686000</v>
      </c>
      <c r="AZ1406" s="15">
        <f t="shared" si="97"/>
        <v>8540000</v>
      </c>
      <c r="BA1406" s="15">
        <f t="shared" si="98"/>
        <v>8540000</v>
      </c>
      <c r="BB1406" t="str">
        <f t="shared" si="99"/>
        <v>OK</v>
      </c>
      <c r="BC1406">
        <f t="shared" si="100"/>
        <v>2</v>
      </c>
    </row>
    <row r="1407" spans="2:55" hidden="1">
      <c r="B1407" t="s">
        <v>30</v>
      </c>
      <c r="C1407" t="s">
        <v>1171</v>
      </c>
      <c r="D1407" t="s">
        <v>1050</v>
      </c>
      <c r="E1407" t="s">
        <v>10</v>
      </c>
      <c r="F1407" t="s">
        <v>186</v>
      </c>
      <c r="G1407">
        <v>5911</v>
      </c>
      <c r="H1407">
        <v>8</v>
      </c>
      <c r="I1407" s="45">
        <v>6832000</v>
      </c>
      <c r="J1407" s="45">
        <v>854000</v>
      </c>
      <c r="L1407">
        <v>8</v>
      </c>
      <c r="M1407" t="s">
        <v>151</v>
      </c>
      <c r="N1407" t="s">
        <v>157</v>
      </c>
      <c r="O1407" t="s">
        <v>130</v>
      </c>
      <c r="P1407" t="s">
        <v>1242</v>
      </c>
      <c r="Q1407" t="s">
        <v>65</v>
      </c>
      <c r="R1407" t="s">
        <v>132</v>
      </c>
      <c r="S1407">
        <v>6</v>
      </c>
      <c r="T1407">
        <v>591106</v>
      </c>
      <c r="V1407" s="17">
        <v>5</v>
      </c>
      <c r="W1407" t="s">
        <v>1247</v>
      </c>
      <c r="AA1407" t="s">
        <v>134</v>
      </c>
      <c r="AB1407" s="14">
        <v>44671</v>
      </c>
      <c r="AC1407">
        <v>20</v>
      </c>
      <c r="AD1407" s="14">
        <v>44691</v>
      </c>
      <c r="AG1407" t="s">
        <v>134</v>
      </c>
      <c r="AH1407" s="14">
        <v>44718</v>
      </c>
      <c r="AI1407">
        <v>10</v>
      </c>
      <c r="AJ1407" s="14">
        <v>44728</v>
      </c>
      <c r="AK1407" s="16">
        <v>7</v>
      </c>
      <c r="AL1407" s="14">
        <v>44942</v>
      </c>
      <c r="AM1407" s="14">
        <v>45002</v>
      </c>
      <c r="AS1407" s="45">
        <v>683200</v>
      </c>
      <c r="AV1407" s="45">
        <v>6148800</v>
      </c>
      <c r="AZ1407" s="15">
        <f t="shared" si="97"/>
        <v>6832000</v>
      </c>
      <c r="BA1407" s="15">
        <f t="shared" si="98"/>
        <v>6832000</v>
      </c>
      <c r="BB1407" t="str">
        <f t="shared" si="99"/>
        <v>OK</v>
      </c>
      <c r="BC1407">
        <f t="shared" si="100"/>
        <v>2</v>
      </c>
    </row>
    <row r="1408" spans="2:55" hidden="1">
      <c r="B1408" t="s">
        <v>30</v>
      </c>
      <c r="C1408" t="s">
        <v>1046</v>
      </c>
      <c r="D1408" t="s">
        <v>1050</v>
      </c>
      <c r="E1408" t="s">
        <v>10</v>
      </c>
      <c r="F1408" t="s">
        <v>186</v>
      </c>
      <c r="G1408">
        <v>5911</v>
      </c>
      <c r="H1408">
        <v>12</v>
      </c>
      <c r="I1408" s="45">
        <v>10248000</v>
      </c>
      <c r="J1408" s="45">
        <v>854000</v>
      </c>
      <c r="L1408">
        <v>12</v>
      </c>
      <c r="M1408" t="s">
        <v>151</v>
      </c>
      <c r="N1408" t="s">
        <v>157</v>
      </c>
      <c r="O1408" t="s">
        <v>130</v>
      </c>
      <c r="P1408" t="s">
        <v>1242</v>
      </c>
      <c r="Q1408" t="s">
        <v>65</v>
      </c>
      <c r="R1408" t="s">
        <v>132</v>
      </c>
      <c r="S1408">
        <v>6</v>
      </c>
      <c r="T1408">
        <v>591106</v>
      </c>
      <c r="V1408" s="17">
        <v>5</v>
      </c>
      <c r="W1408" t="s">
        <v>1247</v>
      </c>
      <c r="AA1408" t="s">
        <v>134</v>
      </c>
      <c r="AB1408" s="14">
        <v>44671</v>
      </c>
      <c r="AC1408">
        <v>20</v>
      </c>
      <c r="AD1408" s="14">
        <v>44691</v>
      </c>
      <c r="AG1408" t="s">
        <v>134</v>
      </c>
      <c r="AH1408" s="14">
        <v>44718</v>
      </c>
      <c r="AI1408">
        <v>10</v>
      </c>
      <c r="AJ1408" s="14">
        <v>44728</v>
      </c>
      <c r="AK1408" s="16">
        <v>7</v>
      </c>
      <c r="AL1408" s="14">
        <v>44942</v>
      </c>
      <c r="AM1408" s="14">
        <v>45002</v>
      </c>
      <c r="AS1408" s="45">
        <v>1024800</v>
      </c>
      <c r="AV1408" s="45">
        <v>9223200</v>
      </c>
      <c r="AZ1408" s="15">
        <f t="shared" si="97"/>
        <v>10248000</v>
      </c>
      <c r="BA1408" s="15">
        <f t="shared" si="98"/>
        <v>10248000</v>
      </c>
      <c r="BB1408" t="str">
        <f t="shared" si="99"/>
        <v>OK</v>
      </c>
      <c r="BC1408">
        <f t="shared" si="100"/>
        <v>2</v>
      </c>
    </row>
    <row r="1409" spans="2:55" hidden="1">
      <c r="B1409" t="s">
        <v>30</v>
      </c>
      <c r="C1409" t="s">
        <v>1049</v>
      </c>
      <c r="D1409" t="s">
        <v>1050</v>
      </c>
      <c r="E1409" t="s">
        <v>10</v>
      </c>
      <c r="F1409" t="s">
        <v>186</v>
      </c>
      <c r="G1409">
        <v>5911</v>
      </c>
      <c r="H1409">
        <v>15</v>
      </c>
      <c r="I1409" s="45">
        <v>12810000</v>
      </c>
      <c r="J1409" s="45">
        <v>854000</v>
      </c>
      <c r="L1409">
        <v>15</v>
      </c>
      <c r="M1409" t="s">
        <v>151</v>
      </c>
      <c r="N1409" t="s">
        <v>157</v>
      </c>
      <c r="O1409" t="s">
        <v>130</v>
      </c>
      <c r="P1409" t="s">
        <v>1242</v>
      </c>
      <c r="Q1409" t="s">
        <v>65</v>
      </c>
      <c r="R1409" t="s">
        <v>132</v>
      </c>
      <c r="S1409">
        <v>6</v>
      </c>
      <c r="T1409">
        <v>591106</v>
      </c>
      <c r="V1409" s="17">
        <v>5</v>
      </c>
      <c r="W1409" t="s">
        <v>1247</v>
      </c>
      <c r="AA1409" t="s">
        <v>134</v>
      </c>
      <c r="AB1409" s="14">
        <v>44671</v>
      </c>
      <c r="AC1409">
        <v>20</v>
      </c>
      <c r="AD1409" s="14">
        <v>44691</v>
      </c>
      <c r="AG1409" t="s">
        <v>134</v>
      </c>
      <c r="AH1409" s="14">
        <v>44718</v>
      </c>
      <c r="AI1409">
        <v>10</v>
      </c>
      <c r="AJ1409" s="14">
        <v>44728</v>
      </c>
      <c r="AK1409" s="16">
        <v>7</v>
      </c>
      <c r="AL1409" s="14">
        <v>44942</v>
      </c>
      <c r="AM1409" s="14">
        <v>45002</v>
      </c>
      <c r="AS1409" s="45">
        <v>1281000</v>
      </c>
      <c r="AV1409" s="45">
        <v>11529000</v>
      </c>
      <c r="AZ1409" s="15">
        <f t="shared" si="97"/>
        <v>12810000</v>
      </c>
      <c r="BA1409" s="15">
        <f t="shared" si="98"/>
        <v>12810000</v>
      </c>
      <c r="BB1409" t="str">
        <f t="shared" si="99"/>
        <v>OK</v>
      </c>
      <c r="BC1409">
        <f t="shared" si="100"/>
        <v>2</v>
      </c>
    </row>
    <row r="1410" spans="2:55" hidden="1">
      <c r="B1410" t="s">
        <v>30</v>
      </c>
      <c r="C1410" t="s">
        <v>1050</v>
      </c>
      <c r="D1410" t="s">
        <v>1050</v>
      </c>
      <c r="E1410" t="s">
        <v>10</v>
      </c>
      <c r="F1410" t="s">
        <v>186</v>
      </c>
      <c r="G1410">
        <v>5911</v>
      </c>
      <c r="H1410">
        <v>15</v>
      </c>
      <c r="I1410" s="45">
        <v>12810000</v>
      </c>
      <c r="J1410" s="45">
        <v>854000</v>
      </c>
      <c r="L1410">
        <v>15</v>
      </c>
      <c r="M1410" t="s">
        <v>151</v>
      </c>
      <c r="N1410" t="s">
        <v>157</v>
      </c>
      <c r="O1410" t="s">
        <v>130</v>
      </c>
      <c r="P1410" t="s">
        <v>1242</v>
      </c>
      <c r="Q1410" t="s">
        <v>65</v>
      </c>
      <c r="R1410" t="s">
        <v>132</v>
      </c>
      <c r="S1410">
        <v>6</v>
      </c>
      <c r="T1410">
        <v>591106</v>
      </c>
      <c r="V1410" s="17">
        <v>5</v>
      </c>
      <c r="W1410" t="s">
        <v>1247</v>
      </c>
      <c r="AA1410" t="s">
        <v>134</v>
      </c>
      <c r="AB1410" s="14">
        <v>44671</v>
      </c>
      <c r="AC1410">
        <v>20</v>
      </c>
      <c r="AD1410" s="14">
        <v>44691</v>
      </c>
      <c r="AG1410" t="s">
        <v>134</v>
      </c>
      <c r="AH1410" s="14">
        <v>44718</v>
      </c>
      <c r="AI1410">
        <v>10</v>
      </c>
      <c r="AJ1410" s="14">
        <v>44728</v>
      </c>
      <c r="AK1410" s="16">
        <v>7</v>
      </c>
      <c r="AL1410" s="14">
        <v>44942</v>
      </c>
      <c r="AM1410" s="14">
        <v>45002</v>
      </c>
      <c r="AS1410" s="45">
        <v>1281000</v>
      </c>
      <c r="AV1410" s="45">
        <v>11529000</v>
      </c>
      <c r="AZ1410" s="15">
        <f t="shared" ref="AZ1410:AZ1473" si="101">IF((SUM(AN1410:AY1410)=0),"---",(SUM(AN1410:AY1410)))</f>
        <v>12810000</v>
      </c>
      <c r="BA1410" s="15">
        <f t="shared" ref="BA1410:BA1473" si="102">I1410</f>
        <v>12810000</v>
      </c>
      <c r="BB1410" t="str">
        <f t="shared" ref="BB1410:BB1473" si="103">IF(OR(BA1410="---",AZ1410="---"),"---",IF(BA1410-AZ1410=0,"OK","REVISAR"))</f>
        <v>OK</v>
      </c>
      <c r="BC1410">
        <f t="shared" ref="BC1410:BC1473" si="104">COUNT(AN1410:AY1410)</f>
        <v>2</v>
      </c>
    </row>
    <row r="1411" spans="2:55" hidden="1">
      <c r="B1411" t="s">
        <v>30</v>
      </c>
      <c r="C1411" t="s">
        <v>1040</v>
      </c>
      <c r="D1411" t="s">
        <v>1103</v>
      </c>
      <c r="E1411" t="s">
        <v>10</v>
      </c>
      <c r="F1411" t="s">
        <v>186</v>
      </c>
      <c r="G1411">
        <v>5911</v>
      </c>
      <c r="H1411">
        <v>16</v>
      </c>
      <c r="I1411" s="45">
        <v>13664000</v>
      </c>
      <c r="J1411" s="45">
        <v>854000</v>
      </c>
      <c r="L1411">
        <v>16</v>
      </c>
      <c r="M1411" t="s">
        <v>151</v>
      </c>
      <c r="N1411" t="s">
        <v>157</v>
      </c>
      <c r="O1411" t="s">
        <v>130</v>
      </c>
      <c r="P1411" t="s">
        <v>1242</v>
      </c>
      <c r="Q1411" t="s">
        <v>65</v>
      </c>
      <c r="R1411" t="s">
        <v>132</v>
      </c>
      <c r="S1411">
        <v>6</v>
      </c>
      <c r="T1411">
        <v>591106</v>
      </c>
      <c r="V1411" s="17">
        <v>6</v>
      </c>
      <c r="W1411" t="s">
        <v>1248</v>
      </c>
      <c r="AA1411" t="s">
        <v>134</v>
      </c>
      <c r="AB1411" s="14">
        <v>44671</v>
      </c>
      <c r="AC1411">
        <v>20</v>
      </c>
      <c r="AD1411" s="14">
        <v>44691</v>
      </c>
      <c r="AG1411" t="s">
        <v>134</v>
      </c>
      <c r="AH1411" s="14">
        <v>44718</v>
      </c>
      <c r="AI1411">
        <v>10</v>
      </c>
      <c r="AJ1411" s="14">
        <v>44728</v>
      </c>
      <c r="AK1411" s="16">
        <v>7</v>
      </c>
      <c r="AL1411" s="14">
        <v>44942</v>
      </c>
      <c r="AM1411" s="14">
        <v>45002</v>
      </c>
      <c r="AS1411" s="45">
        <v>1366400</v>
      </c>
      <c r="AV1411" s="45">
        <v>12297600</v>
      </c>
      <c r="AZ1411" s="15">
        <f t="shared" si="101"/>
        <v>13664000</v>
      </c>
      <c r="BA1411" s="15">
        <f t="shared" si="102"/>
        <v>13664000</v>
      </c>
      <c r="BB1411" t="str">
        <f t="shared" si="103"/>
        <v>OK</v>
      </c>
      <c r="BC1411">
        <f t="shared" si="104"/>
        <v>2</v>
      </c>
    </row>
    <row r="1412" spans="2:55" hidden="1">
      <c r="B1412" t="s">
        <v>30</v>
      </c>
      <c r="C1412" t="s">
        <v>1073</v>
      </c>
      <c r="D1412" t="s">
        <v>1103</v>
      </c>
      <c r="E1412" t="s">
        <v>10</v>
      </c>
      <c r="F1412" t="s">
        <v>186</v>
      </c>
      <c r="G1412">
        <v>5911</v>
      </c>
      <c r="H1412">
        <v>15</v>
      </c>
      <c r="I1412" s="45">
        <v>12810000</v>
      </c>
      <c r="J1412" s="45">
        <v>854000</v>
      </c>
      <c r="L1412">
        <v>15</v>
      </c>
      <c r="M1412" t="s">
        <v>151</v>
      </c>
      <c r="N1412" t="s">
        <v>157</v>
      </c>
      <c r="O1412" t="s">
        <v>130</v>
      </c>
      <c r="P1412" t="s">
        <v>1242</v>
      </c>
      <c r="Q1412" t="s">
        <v>65</v>
      </c>
      <c r="R1412" t="s">
        <v>132</v>
      </c>
      <c r="S1412">
        <v>6</v>
      </c>
      <c r="T1412">
        <v>591106</v>
      </c>
      <c r="V1412" s="17">
        <v>6</v>
      </c>
      <c r="W1412" t="s">
        <v>1248</v>
      </c>
      <c r="AA1412" t="s">
        <v>134</v>
      </c>
      <c r="AB1412" s="14">
        <v>44671</v>
      </c>
      <c r="AC1412">
        <v>20</v>
      </c>
      <c r="AD1412" s="14">
        <v>44691</v>
      </c>
      <c r="AG1412" t="s">
        <v>134</v>
      </c>
      <c r="AH1412" s="14">
        <v>44718</v>
      </c>
      <c r="AI1412">
        <v>10</v>
      </c>
      <c r="AJ1412" s="14">
        <v>44728</v>
      </c>
      <c r="AK1412" s="16">
        <v>7</v>
      </c>
      <c r="AL1412" s="14">
        <v>44942</v>
      </c>
      <c r="AM1412" s="14">
        <v>45002</v>
      </c>
      <c r="AS1412" s="45">
        <v>1281000</v>
      </c>
      <c r="AV1412" s="45">
        <v>11529000</v>
      </c>
      <c r="AZ1412" s="15">
        <f t="shared" si="101"/>
        <v>12810000</v>
      </c>
      <c r="BA1412" s="15">
        <f t="shared" si="102"/>
        <v>12810000</v>
      </c>
      <c r="BB1412" t="str">
        <f t="shared" si="103"/>
        <v>OK</v>
      </c>
      <c r="BC1412">
        <f t="shared" si="104"/>
        <v>2</v>
      </c>
    </row>
    <row r="1413" spans="2:55" hidden="1">
      <c r="B1413" t="s">
        <v>30</v>
      </c>
      <c r="C1413" t="s">
        <v>1076</v>
      </c>
      <c r="D1413" t="s">
        <v>1103</v>
      </c>
      <c r="E1413" t="s">
        <v>10</v>
      </c>
      <c r="F1413" t="s">
        <v>186</v>
      </c>
      <c r="G1413">
        <v>5911</v>
      </c>
      <c r="H1413">
        <v>10</v>
      </c>
      <c r="I1413" s="45">
        <v>8540000</v>
      </c>
      <c r="J1413" s="45">
        <v>854000</v>
      </c>
      <c r="L1413">
        <v>10</v>
      </c>
      <c r="M1413" t="s">
        <v>151</v>
      </c>
      <c r="N1413" t="s">
        <v>157</v>
      </c>
      <c r="O1413" t="s">
        <v>130</v>
      </c>
      <c r="P1413" t="s">
        <v>1242</v>
      </c>
      <c r="Q1413" t="s">
        <v>65</v>
      </c>
      <c r="R1413" t="s">
        <v>132</v>
      </c>
      <c r="S1413">
        <v>6</v>
      </c>
      <c r="T1413">
        <v>591106</v>
      </c>
      <c r="V1413" s="17">
        <v>6</v>
      </c>
      <c r="W1413" t="s">
        <v>1248</v>
      </c>
      <c r="AA1413" t="s">
        <v>134</v>
      </c>
      <c r="AB1413" s="14">
        <v>44671</v>
      </c>
      <c r="AC1413">
        <v>20</v>
      </c>
      <c r="AD1413" s="14">
        <v>44691</v>
      </c>
      <c r="AG1413" t="s">
        <v>134</v>
      </c>
      <c r="AH1413" s="14">
        <v>44718</v>
      </c>
      <c r="AI1413">
        <v>10</v>
      </c>
      <c r="AJ1413" s="14">
        <v>44728</v>
      </c>
      <c r="AK1413" s="16">
        <v>7</v>
      </c>
      <c r="AL1413" s="14">
        <v>44942</v>
      </c>
      <c r="AM1413" s="14">
        <v>45002</v>
      </c>
      <c r="AS1413" s="45">
        <v>854000</v>
      </c>
      <c r="AV1413" s="45">
        <v>7686000</v>
      </c>
      <c r="AZ1413" s="15">
        <f t="shared" si="101"/>
        <v>8540000</v>
      </c>
      <c r="BA1413" s="15">
        <f t="shared" si="102"/>
        <v>8540000</v>
      </c>
      <c r="BB1413" t="str">
        <f t="shared" si="103"/>
        <v>OK</v>
      </c>
      <c r="BC1413">
        <f t="shared" si="104"/>
        <v>2</v>
      </c>
    </row>
    <row r="1414" spans="2:55" hidden="1">
      <c r="B1414" t="s">
        <v>30</v>
      </c>
      <c r="C1414" t="s">
        <v>1109</v>
      </c>
      <c r="D1414" t="s">
        <v>1103</v>
      </c>
      <c r="E1414" t="s">
        <v>10</v>
      </c>
      <c r="F1414" t="s">
        <v>186</v>
      </c>
      <c r="G1414">
        <v>5911</v>
      </c>
      <c r="H1414">
        <v>5</v>
      </c>
      <c r="I1414" s="45">
        <v>4270000</v>
      </c>
      <c r="J1414" s="45">
        <v>854000</v>
      </c>
      <c r="L1414">
        <v>5</v>
      </c>
      <c r="M1414" t="s">
        <v>151</v>
      </c>
      <c r="N1414" t="s">
        <v>157</v>
      </c>
      <c r="O1414" t="s">
        <v>130</v>
      </c>
      <c r="P1414" t="s">
        <v>1242</v>
      </c>
      <c r="Q1414" t="s">
        <v>65</v>
      </c>
      <c r="R1414" t="s">
        <v>132</v>
      </c>
      <c r="S1414">
        <v>6</v>
      </c>
      <c r="T1414">
        <v>591106</v>
      </c>
      <c r="V1414" s="17">
        <v>6</v>
      </c>
      <c r="W1414" t="s">
        <v>1248</v>
      </c>
      <c r="AA1414" t="s">
        <v>134</v>
      </c>
      <c r="AB1414" s="14">
        <v>44671</v>
      </c>
      <c r="AC1414">
        <v>20</v>
      </c>
      <c r="AD1414" s="14">
        <v>44691</v>
      </c>
      <c r="AG1414" t="s">
        <v>134</v>
      </c>
      <c r="AH1414" s="14">
        <v>44718</v>
      </c>
      <c r="AI1414">
        <v>10</v>
      </c>
      <c r="AJ1414" s="14">
        <v>44728</v>
      </c>
      <c r="AK1414" s="16">
        <v>7</v>
      </c>
      <c r="AL1414" s="14">
        <v>44942</v>
      </c>
      <c r="AM1414" s="14">
        <v>45002</v>
      </c>
      <c r="AS1414" s="45">
        <v>427000</v>
      </c>
      <c r="AV1414" s="45">
        <v>3843000</v>
      </c>
      <c r="AZ1414" s="15">
        <f t="shared" si="101"/>
        <v>4270000</v>
      </c>
      <c r="BA1414" s="15">
        <f t="shared" si="102"/>
        <v>4270000</v>
      </c>
      <c r="BB1414" t="str">
        <f t="shared" si="103"/>
        <v>OK</v>
      </c>
      <c r="BC1414">
        <f t="shared" si="104"/>
        <v>2</v>
      </c>
    </row>
    <row r="1415" spans="2:55" hidden="1">
      <c r="B1415" t="s">
        <v>30</v>
      </c>
      <c r="C1415" t="s">
        <v>1037</v>
      </c>
      <c r="D1415" t="s">
        <v>1103</v>
      </c>
      <c r="E1415" t="s">
        <v>10</v>
      </c>
      <c r="F1415" t="s">
        <v>186</v>
      </c>
      <c r="G1415">
        <v>5911</v>
      </c>
      <c r="H1415">
        <v>20</v>
      </c>
      <c r="I1415" s="45">
        <v>17080000</v>
      </c>
      <c r="J1415" s="45">
        <v>854000</v>
      </c>
      <c r="L1415">
        <v>20</v>
      </c>
      <c r="M1415" t="s">
        <v>151</v>
      </c>
      <c r="N1415" t="s">
        <v>157</v>
      </c>
      <c r="O1415" t="s">
        <v>130</v>
      </c>
      <c r="P1415" t="s">
        <v>1242</v>
      </c>
      <c r="Q1415" t="s">
        <v>65</v>
      </c>
      <c r="R1415" t="s">
        <v>132</v>
      </c>
      <c r="S1415">
        <v>6</v>
      </c>
      <c r="T1415">
        <v>591106</v>
      </c>
      <c r="V1415" s="17">
        <v>6</v>
      </c>
      <c r="W1415" t="s">
        <v>1248</v>
      </c>
      <c r="AA1415" t="s">
        <v>134</v>
      </c>
      <c r="AB1415" s="14">
        <v>44671</v>
      </c>
      <c r="AC1415">
        <v>20</v>
      </c>
      <c r="AD1415" s="14">
        <v>44691</v>
      </c>
      <c r="AG1415" t="s">
        <v>134</v>
      </c>
      <c r="AH1415" s="14">
        <v>44718</v>
      </c>
      <c r="AI1415">
        <v>10</v>
      </c>
      <c r="AJ1415" s="14">
        <v>44728</v>
      </c>
      <c r="AK1415" s="16">
        <v>7</v>
      </c>
      <c r="AL1415" s="14">
        <v>44942</v>
      </c>
      <c r="AM1415" s="14">
        <v>45002</v>
      </c>
      <c r="AS1415" s="45">
        <v>1708000</v>
      </c>
      <c r="AV1415" s="45">
        <v>15372000</v>
      </c>
      <c r="AZ1415" s="15">
        <f t="shared" si="101"/>
        <v>17080000</v>
      </c>
      <c r="BA1415" s="15">
        <f t="shared" si="102"/>
        <v>17080000</v>
      </c>
      <c r="BB1415" t="str">
        <f t="shared" si="103"/>
        <v>OK</v>
      </c>
      <c r="BC1415">
        <f t="shared" si="104"/>
        <v>2</v>
      </c>
    </row>
    <row r="1416" spans="2:55" hidden="1">
      <c r="B1416" t="s">
        <v>30</v>
      </c>
      <c r="C1416" t="s">
        <v>1041</v>
      </c>
      <c r="D1416" t="s">
        <v>1103</v>
      </c>
      <c r="E1416" t="s">
        <v>10</v>
      </c>
      <c r="F1416" t="s">
        <v>186</v>
      </c>
      <c r="G1416">
        <v>5911</v>
      </c>
      <c r="H1416">
        <v>23</v>
      </c>
      <c r="I1416" s="45">
        <v>19642000</v>
      </c>
      <c r="J1416" s="45">
        <v>854000</v>
      </c>
      <c r="L1416">
        <v>23</v>
      </c>
      <c r="M1416" t="s">
        <v>151</v>
      </c>
      <c r="N1416" t="s">
        <v>157</v>
      </c>
      <c r="O1416" t="s">
        <v>130</v>
      </c>
      <c r="P1416" t="s">
        <v>1242</v>
      </c>
      <c r="Q1416" t="s">
        <v>65</v>
      </c>
      <c r="R1416" t="s">
        <v>132</v>
      </c>
      <c r="S1416">
        <v>6</v>
      </c>
      <c r="T1416">
        <v>591106</v>
      </c>
      <c r="V1416" s="17">
        <v>6</v>
      </c>
      <c r="W1416" t="s">
        <v>1248</v>
      </c>
      <c r="AA1416" t="s">
        <v>134</v>
      </c>
      <c r="AB1416" s="14">
        <v>44671</v>
      </c>
      <c r="AC1416">
        <v>20</v>
      </c>
      <c r="AD1416" s="14">
        <v>44691</v>
      </c>
      <c r="AG1416" t="s">
        <v>134</v>
      </c>
      <c r="AH1416" s="14">
        <v>44718</v>
      </c>
      <c r="AI1416">
        <v>10</v>
      </c>
      <c r="AJ1416" s="14">
        <v>44728</v>
      </c>
      <c r="AK1416" s="16">
        <v>7</v>
      </c>
      <c r="AL1416" s="14">
        <v>44942</v>
      </c>
      <c r="AM1416" s="14">
        <v>45002</v>
      </c>
      <c r="AS1416" s="45">
        <v>1964200</v>
      </c>
      <c r="AV1416" s="45">
        <v>17677800</v>
      </c>
      <c r="AZ1416" s="15">
        <f t="shared" si="101"/>
        <v>19642000</v>
      </c>
      <c r="BA1416" s="15">
        <f t="shared" si="102"/>
        <v>19642000</v>
      </c>
      <c r="BB1416" t="str">
        <f t="shared" si="103"/>
        <v>OK</v>
      </c>
      <c r="BC1416">
        <f t="shared" si="104"/>
        <v>2</v>
      </c>
    </row>
    <row r="1417" spans="2:55" hidden="1">
      <c r="B1417" t="s">
        <v>30</v>
      </c>
      <c r="C1417" t="s">
        <v>1090</v>
      </c>
      <c r="D1417" t="s">
        <v>1107</v>
      </c>
      <c r="E1417" t="s">
        <v>10</v>
      </c>
      <c r="F1417" t="s">
        <v>186</v>
      </c>
      <c r="G1417">
        <v>5911</v>
      </c>
      <c r="H1417">
        <v>30</v>
      </c>
      <c r="I1417" s="45">
        <v>25620000</v>
      </c>
      <c r="J1417" s="45">
        <v>854000</v>
      </c>
      <c r="L1417">
        <v>30</v>
      </c>
      <c r="M1417" t="s">
        <v>151</v>
      </c>
      <c r="N1417" t="s">
        <v>157</v>
      </c>
      <c r="O1417" t="s">
        <v>130</v>
      </c>
      <c r="P1417" t="s">
        <v>1242</v>
      </c>
      <c r="Q1417" t="s">
        <v>65</v>
      </c>
      <c r="R1417" t="s">
        <v>132</v>
      </c>
      <c r="S1417">
        <v>6</v>
      </c>
      <c r="T1417">
        <v>591106</v>
      </c>
      <c r="V1417" s="17">
        <v>7</v>
      </c>
      <c r="W1417" t="s">
        <v>1249</v>
      </c>
      <c r="AA1417" t="s">
        <v>134</v>
      </c>
      <c r="AB1417" s="14">
        <v>44671</v>
      </c>
      <c r="AC1417">
        <v>20</v>
      </c>
      <c r="AD1417" s="14">
        <v>44691</v>
      </c>
      <c r="AG1417" t="s">
        <v>134</v>
      </c>
      <c r="AH1417" s="14">
        <v>44718</v>
      </c>
      <c r="AI1417">
        <v>10</v>
      </c>
      <c r="AJ1417" s="14">
        <v>44728</v>
      </c>
      <c r="AK1417" s="16">
        <v>7</v>
      </c>
      <c r="AL1417" s="14">
        <v>44942</v>
      </c>
      <c r="AM1417" s="14">
        <v>45002</v>
      </c>
      <c r="AS1417" s="45">
        <v>2562000</v>
      </c>
      <c r="AV1417" s="45">
        <v>23058000</v>
      </c>
      <c r="AZ1417" s="15">
        <f t="shared" si="101"/>
        <v>25620000</v>
      </c>
      <c r="BA1417" s="15">
        <f t="shared" si="102"/>
        <v>25620000</v>
      </c>
      <c r="BB1417" t="str">
        <f t="shared" si="103"/>
        <v>OK</v>
      </c>
      <c r="BC1417">
        <f t="shared" si="104"/>
        <v>2</v>
      </c>
    </row>
    <row r="1418" spans="2:55" hidden="1">
      <c r="B1418" t="s">
        <v>30</v>
      </c>
      <c r="C1418" t="s">
        <v>1066</v>
      </c>
      <c r="D1418" t="s">
        <v>1107</v>
      </c>
      <c r="E1418" t="s">
        <v>10</v>
      </c>
      <c r="F1418" t="s">
        <v>186</v>
      </c>
      <c r="G1418">
        <v>5911</v>
      </c>
      <c r="H1418">
        <v>20</v>
      </c>
      <c r="I1418" s="45">
        <v>17080000</v>
      </c>
      <c r="J1418" s="45">
        <v>854000</v>
      </c>
      <c r="L1418">
        <v>20</v>
      </c>
      <c r="M1418" t="s">
        <v>151</v>
      </c>
      <c r="N1418" t="s">
        <v>157</v>
      </c>
      <c r="O1418" t="s">
        <v>130</v>
      </c>
      <c r="P1418" t="s">
        <v>1242</v>
      </c>
      <c r="Q1418" t="s">
        <v>65</v>
      </c>
      <c r="R1418" t="s">
        <v>132</v>
      </c>
      <c r="S1418">
        <v>6</v>
      </c>
      <c r="T1418">
        <v>591106</v>
      </c>
      <c r="V1418" s="17">
        <v>7</v>
      </c>
      <c r="W1418" t="s">
        <v>1249</v>
      </c>
      <c r="AA1418" t="s">
        <v>134</v>
      </c>
      <c r="AB1418" s="14">
        <v>44671</v>
      </c>
      <c r="AC1418">
        <v>20</v>
      </c>
      <c r="AD1418" s="14">
        <v>44691</v>
      </c>
      <c r="AG1418" t="s">
        <v>134</v>
      </c>
      <c r="AH1418" s="14">
        <v>44718</v>
      </c>
      <c r="AI1418">
        <v>10</v>
      </c>
      <c r="AJ1418" s="14">
        <v>44728</v>
      </c>
      <c r="AK1418" s="16">
        <v>7</v>
      </c>
      <c r="AL1418" s="14">
        <v>44942</v>
      </c>
      <c r="AM1418" s="14">
        <v>45002</v>
      </c>
      <c r="AS1418" s="45">
        <v>1708000</v>
      </c>
      <c r="AV1418" s="45">
        <v>15372000</v>
      </c>
      <c r="AZ1418" s="15">
        <f t="shared" si="101"/>
        <v>17080000</v>
      </c>
      <c r="BA1418" s="15">
        <f t="shared" si="102"/>
        <v>17080000</v>
      </c>
      <c r="BB1418" t="str">
        <f t="shared" si="103"/>
        <v>OK</v>
      </c>
      <c r="BC1418">
        <f t="shared" si="104"/>
        <v>2</v>
      </c>
    </row>
    <row r="1419" spans="2:55" hidden="1">
      <c r="B1419" t="s">
        <v>30</v>
      </c>
      <c r="C1419" t="s">
        <v>1071</v>
      </c>
      <c r="D1419" t="s">
        <v>1107</v>
      </c>
      <c r="E1419" t="s">
        <v>10</v>
      </c>
      <c r="F1419" t="s">
        <v>186</v>
      </c>
      <c r="G1419">
        <v>5911</v>
      </c>
      <c r="H1419">
        <v>15</v>
      </c>
      <c r="I1419" s="45">
        <v>12810000</v>
      </c>
      <c r="J1419" s="45">
        <v>854000</v>
      </c>
      <c r="L1419">
        <v>15</v>
      </c>
      <c r="M1419" t="s">
        <v>151</v>
      </c>
      <c r="N1419" t="s">
        <v>157</v>
      </c>
      <c r="O1419" t="s">
        <v>130</v>
      </c>
      <c r="P1419" t="s">
        <v>1242</v>
      </c>
      <c r="Q1419" t="s">
        <v>65</v>
      </c>
      <c r="R1419" t="s">
        <v>132</v>
      </c>
      <c r="S1419">
        <v>6</v>
      </c>
      <c r="T1419">
        <v>591106</v>
      </c>
      <c r="V1419" s="17">
        <v>7</v>
      </c>
      <c r="W1419" t="s">
        <v>1249</v>
      </c>
      <c r="AA1419" t="s">
        <v>134</v>
      </c>
      <c r="AB1419" s="14">
        <v>44671</v>
      </c>
      <c r="AC1419">
        <v>20</v>
      </c>
      <c r="AD1419" s="14">
        <v>44691</v>
      </c>
      <c r="AG1419" t="s">
        <v>134</v>
      </c>
      <c r="AH1419" s="14">
        <v>44718</v>
      </c>
      <c r="AI1419">
        <v>10</v>
      </c>
      <c r="AJ1419" s="14">
        <v>44728</v>
      </c>
      <c r="AK1419" s="16">
        <v>7</v>
      </c>
      <c r="AL1419" s="14">
        <v>44942</v>
      </c>
      <c r="AM1419" s="14">
        <v>45002</v>
      </c>
      <c r="AS1419" s="45">
        <v>1281000</v>
      </c>
      <c r="AV1419" s="45">
        <v>11529000</v>
      </c>
      <c r="AZ1419" s="15">
        <f t="shared" si="101"/>
        <v>12810000</v>
      </c>
      <c r="BA1419" s="15">
        <f t="shared" si="102"/>
        <v>12810000</v>
      </c>
      <c r="BB1419" t="str">
        <f t="shared" si="103"/>
        <v>OK</v>
      </c>
      <c r="BC1419">
        <f t="shared" si="104"/>
        <v>2</v>
      </c>
    </row>
    <row r="1420" spans="2:55" hidden="1">
      <c r="B1420" t="s">
        <v>30</v>
      </c>
      <c r="C1420" t="s">
        <v>1123</v>
      </c>
      <c r="D1420" t="s">
        <v>1107</v>
      </c>
      <c r="E1420" t="s">
        <v>10</v>
      </c>
      <c r="F1420" t="s">
        <v>186</v>
      </c>
      <c r="G1420">
        <v>5911</v>
      </c>
      <c r="H1420">
        <v>7</v>
      </c>
      <c r="I1420" s="45">
        <v>5978000</v>
      </c>
      <c r="J1420" s="45">
        <v>854000</v>
      </c>
      <c r="L1420">
        <v>7</v>
      </c>
      <c r="M1420" t="s">
        <v>151</v>
      </c>
      <c r="N1420" t="s">
        <v>157</v>
      </c>
      <c r="O1420" t="s">
        <v>130</v>
      </c>
      <c r="P1420" t="s">
        <v>1242</v>
      </c>
      <c r="Q1420" t="s">
        <v>65</v>
      </c>
      <c r="R1420" t="s">
        <v>132</v>
      </c>
      <c r="S1420">
        <v>6</v>
      </c>
      <c r="T1420">
        <v>591106</v>
      </c>
      <c r="V1420" s="17">
        <v>8</v>
      </c>
      <c r="W1420" t="s">
        <v>1250</v>
      </c>
      <c r="AA1420" t="s">
        <v>134</v>
      </c>
      <c r="AB1420" s="14">
        <v>44671</v>
      </c>
      <c r="AC1420">
        <v>20</v>
      </c>
      <c r="AD1420" s="14">
        <v>44691</v>
      </c>
      <c r="AG1420" t="s">
        <v>134</v>
      </c>
      <c r="AH1420" s="14">
        <v>44718</v>
      </c>
      <c r="AI1420">
        <v>10</v>
      </c>
      <c r="AJ1420" s="14">
        <v>44728</v>
      </c>
      <c r="AK1420" s="16">
        <v>7</v>
      </c>
      <c r="AL1420" s="14">
        <v>44942</v>
      </c>
      <c r="AM1420" s="14">
        <v>45002</v>
      </c>
      <c r="AS1420" s="45">
        <v>597800</v>
      </c>
      <c r="AV1420" s="45">
        <v>5380200</v>
      </c>
      <c r="AZ1420" s="15">
        <f t="shared" si="101"/>
        <v>5978000</v>
      </c>
      <c r="BA1420" s="15">
        <f t="shared" si="102"/>
        <v>5978000</v>
      </c>
      <c r="BB1420" t="str">
        <f t="shared" si="103"/>
        <v>OK</v>
      </c>
      <c r="BC1420">
        <f t="shared" si="104"/>
        <v>2</v>
      </c>
    </row>
    <row r="1421" spans="2:55" hidden="1">
      <c r="B1421" t="s">
        <v>30</v>
      </c>
      <c r="C1421" t="s">
        <v>1106</v>
      </c>
      <c r="D1421" t="s">
        <v>1107</v>
      </c>
      <c r="E1421" t="s">
        <v>10</v>
      </c>
      <c r="F1421" t="s">
        <v>186</v>
      </c>
      <c r="G1421">
        <v>5911</v>
      </c>
      <c r="H1421">
        <v>5</v>
      </c>
      <c r="I1421" s="45">
        <v>4270000</v>
      </c>
      <c r="J1421" s="45">
        <v>854000</v>
      </c>
      <c r="L1421">
        <v>5</v>
      </c>
      <c r="M1421" t="s">
        <v>151</v>
      </c>
      <c r="N1421" t="s">
        <v>157</v>
      </c>
      <c r="O1421" t="s">
        <v>130</v>
      </c>
      <c r="P1421" t="s">
        <v>1242</v>
      </c>
      <c r="Q1421" t="s">
        <v>65</v>
      </c>
      <c r="R1421" t="s">
        <v>132</v>
      </c>
      <c r="S1421">
        <v>6</v>
      </c>
      <c r="T1421">
        <v>591106</v>
      </c>
      <c r="V1421" s="17">
        <v>8</v>
      </c>
      <c r="W1421" t="s">
        <v>1250</v>
      </c>
      <c r="AA1421" t="s">
        <v>134</v>
      </c>
      <c r="AB1421" s="14">
        <v>44671</v>
      </c>
      <c r="AC1421">
        <v>20</v>
      </c>
      <c r="AD1421" s="14">
        <v>44691</v>
      </c>
      <c r="AG1421" t="s">
        <v>134</v>
      </c>
      <c r="AH1421" s="14">
        <v>44718</v>
      </c>
      <c r="AI1421">
        <v>10</v>
      </c>
      <c r="AJ1421" s="14">
        <v>44728</v>
      </c>
      <c r="AK1421" s="16">
        <v>7</v>
      </c>
      <c r="AL1421" s="14">
        <v>44942</v>
      </c>
      <c r="AM1421" s="14">
        <v>45002</v>
      </c>
      <c r="AS1421" s="45">
        <v>427000</v>
      </c>
      <c r="AV1421" s="45">
        <v>3843000</v>
      </c>
      <c r="AZ1421" s="15">
        <f t="shared" si="101"/>
        <v>4270000</v>
      </c>
      <c r="BA1421" s="15">
        <f t="shared" si="102"/>
        <v>4270000</v>
      </c>
      <c r="BB1421" t="str">
        <f t="shared" si="103"/>
        <v>OK</v>
      </c>
      <c r="BC1421">
        <f t="shared" si="104"/>
        <v>2</v>
      </c>
    </row>
    <row r="1422" spans="2:55" hidden="1">
      <c r="B1422" t="s">
        <v>30</v>
      </c>
      <c r="C1422" t="s">
        <v>1072</v>
      </c>
      <c r="D1422" t="s">
        <v>1107</v>
      </c>
      <c r="E1422" t="s">
        <v>10</v>
      </c>
      <c r="F1422" t="s">
        <v>186</v>
      </c>
      <c r="G1422">
        <v>5911</v>
      </c>
      <c r="H1422">
        <v>7</v>
      </c>
      <c r="I1422" s="45">
        <v>5978000</v>
      </c>
      <c r="J1422" s="45">
        <v>854000</v>
      </c>
      <c r="L1422">
        <v>7</v>
      </c>
      <c r="M1422" t="s">
        <v>151</v>
      </c>
      <c r="N1422" t="s">
        <v>157</v>
      </c>
      <c r="O1422" t="s">
        <v>130</v>
      </c>
      <c r="P1422" t="s">
        <v>1242</v>
      </c>
      <c r="Q1422" t="s">
        <v>65</v>
      </c>
      <c r="R1422" t="s">
        <v>132</v>
      </c>
      <c r="S1422">
        <v>6</v>
      </c>
      <c r="T1422">
        <v>591106</v>
      </c>
      <c r="V1422" s="17">
        <v>8</v>
      </c>
      <c r="W1422" t="s">
        <v>1250</v>
      </c>
      <c r="AA1422" t="s">
        <v>134</v>
      </c>
      <c r="AB1422" s="14">
        <v>44671</v>
      </c>
      <c r="AC1422">
        <v>20</v>
      </c>
      <c r="AD1422" s="14">
        <v>44691</v>
      </c>
      <c r="AG1422" t="s">
        <v>134</v>
      </c>
      <c r="AH1422" s="14">
        <v>44718</v>
      </c>
      <c r="AI1422">
        <v>10</v>
      </c>
      <c r="AJ1422" s="14">
        <v>44728</v>
      </c>
      <c r="AK1422" s="16">
        <v>7</v>
      </c>
      <c r="AL1422" s="14">
        <v>44942</v>
      </c>
      <c r="AM1422" s="14">
        <v>45002</v>
      </c>
      <c r="AS1422" s="45">
        <v>597800</v>
      </c>
      <c r="AV1422" s="45">
        <v>5380200</v>
      </c>
      <c r="AZ1422" s="15">
        <f t="shared" si="101"/>
        <v>5978000</v>
      </c>
      <c r="BA1422" s="15">
        <f t="shared" si="102"/>
        <v>5978000</v>
      </c>
      <c r="BB1422" t="str">
        <f t="shared" si="103"/>
        <v>OK</v>
      </c>
      <c r="BC1422">
        <f t="shared" si="104"/>
        <v>2</v>
      </c>
    </row>
    <row r="1423" spans="2:55" hidden="1">
      <c r="B1423" t="s">
        <v>30</v>
      </c>
      <c r="C1423" t="s">
        <v>1069</v>
      </c>
      <c r="D1423" t="s">
        <v>1107</v>
      </c>
      <c r="E1423" t="s">
        <v>10</v>
      </c>
      <c r="F1423" t="s">
        <v>186</v>
      </c>
      <c r="G1423">
        <v>5911</v>
      </c>
      <c r="H1423">
        <v>25</v>
      </c>
      <c r="I1423" s="45">
        <v>21350000</v>
      </c>
      <c r="J1423" s="45">
        <v>854000</v>
      </c>
      <c r="L1423">
        <v>25</v>
      </c>
      <c r="M1423" t="s">
        <v>151</v>
      </c>
      <c r="N1423" t="s">
        <v>157</v>
      </c>
      <c r="O1423" t="s">
        <v>130</v>
      </c>
      <c r="P1423" t="s">
        <v>1242</v>
      </c>
      <c r="Q1423" t="s">
        <v>65</v>
      </c>
      <c r="R1423" t="s">
        <v>132</v>
      </c>
      <c r="S1423">
        <v>6</v>
      </c>
      <c r="T1423">
        <v>591106</v>
      </c>
      <c r="V1423" s="17">
        <v>8</v>
      </c>
      <c r="W1423" t="s">
        <v>1250</v>
      </c>
      <c r="AA1423" t="s">
        <v>134</v>
      </c>
      <c r="AB1423" s="14">
        <v>44671</v>
      </c>
      <c r="AC1423">
        <v>20</v>
      </c>
      <c r="AD1423" s="14">
        <v>44691</v>
      </c>
      <c r="AG1423" t="s">
        <v>134</v>
      </c>
      <c r="AH1423" s="14">
        <v>44718</v>
      </c>
      <c r="AI1423">
        <v>10</v>
      </c>
      <c r="AJ1423" s="14">
        <v>44728</v>
      </c>
      <c r="AK1423" s="16">
        <v>7</v>
      </c>
      <c r="AL1423" s="14">
        <v>44942</v>
      </c>
      <c r="AM1423" s="14">
        <v>45002</v>
      </c>
      <c r="AS1423" s="45">
        <v>2135000</v>
      </c>
      <c r="AV1423" s="45">
        <v>19215000</v>
      </c>
      <c r="AZ1423" s="15">
        <f t="shared" si="101"/>
        <v>21350000</v>
      </c>
      <c r="BA1423" s="15">
        <f t="shared" si="102"/>
        <v>21350000</v>
      </c>
      <c r="BB1423" t="str">
        <f t="shared" si="103"/>
        <v>OK</v>
      </c>
      <c r="BC1423">
        <f t="shared" si="104"/>
        <v>2</v>
      </c>
    </row>
    <row r="1424" spans="2:55" hidden="1">
      <c r="B1424" t="s">
        <v>30</v>
      </c>
      <c r="C1424" t="s">
        <v>1124</v>
      </c>
      <c r="D1424" t="s">
        <v>1107</v>
      </c>
      <c r="E1424" t="s">
        <v>10</v>
      </c>
      <c r="F1424" t="s">
        <v>186</v>
      </c>
      <c r="G1424">
        <v>5911</v>
      </c>
      <c r="H1424">
        <v>5</v>
      </c>
      <c r="I1424" s="45">
        <v>4270000</v>
      </c>
      <c r="J1424" s="45">
        <v>854000</v>
      </c>
      <c r="L1424">
        <v>5</v>
      </c>
      <c r="M1424" t="s">
        <v>151</v>
      </c>
      <c r="N1424" t="s">
        <v>157</v>
      </c>
      <c r="O1424" t="s">
        <v>130</v>
      </c>
      <c r="P1424" t="s">
        <v>1242</v>
      </c>
      <c r="Q1424" t="s">
        <v>65</v>
      </c>
      <c r="R1424" t="s">
        <v>132</v>
      </c>
      <c r="S1424">
        <v>6</v>
      </c>
      <c r="T1424">
        <v>591106</v>
      </c>
      <c r="V1424" s="17">
        <v>8</v>
      </c>
      <c r="W1424" t="s">
        <v>1250</v>
      </c>
      <c r="AA1424" t="s">
        <v>134</v>
      </c>
      <c r="AB1424" s="14">
        <v>44671</v>
      </c>
      <c r="AC1424">
        <v>20</v>
      </c>
      <c r="AD1424" s="14">
        <v>44691</v>
      </c>
      <c r="AG1424" t="s">
        <v>134</v>
      </c>
      <c r="AH1424" s="14">
        <v>44718</v>
      </c>
      <c r="AI1424">
        <v>10</v>
      </c>
      <c r="AJ1424" s="14">
        <v>44728</v>
      </c>
      <c r="AK1424" s="16">
        <v>7</v>
      </c>
      <c r="AL1424" s="14">
        <v>44942</v>
      </c>
      <c r="AM1424" s="14">
        <v>45002</v>
      </c>
      <c r="AS1424" s="45">
        <v>427000</v>
      </c>
      <c r="AV1424" s="45">
        <v>3843000</v>
      </c>
      <c r="AZ1424" s="15">
        <f t="shared" si="101"/>
        <v>4270000</v>
      </c>
      <c r="BA1424" s="15">
        <f t="shared" si="102"/>
        <v>4270000</v>
      </c>
      <c r="BB1424" t="str">
        <f t="shared" si="103"/>
        <v>OK</v>
      </c>
      <c r="BC1424">
        <f t="shared" si="104"/>
        <v>2</v>
      </c>
    </row>
    <row r="1425" spans="1:57" hidden="1">
      <c r="B1425" t="s">
        <v>30</v>
      </c>
      <c r="C1425" t="s">
        <v>1070</v>
      </c>
      <c r="D1425" t="s">
        <v>1107</v>
      </c>
      <c r="E1425" t="s">
        <v>10</v>
      </c>
      <c r="F1425" t="s">
        <v>186</v>
      </c>
      <c r="G1425">
        <v>5911</v>
      </c>
      <c r="H1425">
        <v>18</v>
      </c>
      <c r="I1425" s="45">
        <v>15372000</v>
      </c>
      <c r="J1425" s="45">
        <v>854000</v>
      </c>
      <c r="L1425">
        <v>18</v>
      </c>
      <c r="M1425" t="s">
        <v>151</v>
      </c>
      <c r="N1425" t="s">
        <v>157</v>
      </c>
      <c r="O1425" t="s">
        <v>130</v>
      </c>
      <c r="P1425" t="s">
        <v>1242</v>
      </c>
      <c r="Q1425" t="s">
        <v>65</v>
      </c>
      <c r="R1425" t="s">
        <v>132</v>
      </c>
      <c r="S1425">
        <v>6</v>
      </c>
      <c r="T1425">
        <v>591106</v>
      </c>
      <c r="V1425" s="17">
        <v>8</v>
      </c>
      <c r="W1425" t="s">
        <v>1250</v>
      </c>
      <c r="AA1425" t="s">
        <v>134</v>
      </c>
      <c r="AB1425" s="14">
        <v>44671</v>
      </c>
      <c r="AC1425">
        <v>20</v>
      </c>
      <c r="AD1425" s="14">
        <v>44691</v>
      </c>
      <c r="AG1425" t="s">
        <v>134</v>
      </c>
      <c r="AH1425" s="14">
        <v>44718</v>
      </c>
      <c r="AI1425">
        <v>10</v>
      </c>
      <c r="AJ1425" s="14">
        <v>44728</v>
      </c>
      <c r="AK1425" s="16">
        <v>7</v>
      </c>
      <c r="AL1425" s="14">
        <v>44942</v>
      </c>
      <c r="AM1425" s="14">
        <v>45002</v>
      </c>
      <c r="AS1425" s="45">
        <v>1537200</v>
      </c>
      <c r="AV1425" s="45">
        <v>13834800</v>
      </c>
      <c r="AZ1425" s="15">
        <f t="shared" si="101"/>
        <v>15372000</v>
      </c>
      <c r="BA1425" s="15">
        <f t="shared" si="102"/>
        <v>15372000</v>
      </c>
      <c r="BB1425" t="str">
        <f t="shared" si="103"/>
        <v>OK</v>
      </c>
      <c r="BC1425">
        <f t="shared" si="104"/>
        <v>2</v>
      </c>
    </row>
    <row r="1426" spans="1:57" hidden="1">
      <c r="B1426" t="s">
        <v>30</v>
      </c>
      <c r="C1426" t="s">
        <v>1061</v>
      </c>
      <c r="D1426" t="s">
        <v>1099</v>
      </c>
      <c r="E1426" t="s">
        <v>10</v>
      </c>
      <c r="F1426" t="s">
        <v>186</v>
      </c>
      <c r="G1426">
        <v>5911</v>
      </c>
      <c r="H1426">
        <v>30</v>
      </c>
      <c r="I1426" s="45">
        <v>25620000</v>
      </c>
      <c r="J1426" s="45">
        <v>854000</v>
      </c>
      <c r="L1426">
        <v>30</v>
      </c>
      <c r="M1426" t="s">
        <v>151</v>
      </c>
      <c r="N1426" t="s">
        <v>157</v>
      </c>
      <c r="O1426" t="s">
        <v>130</v>
      </c>
      <c r="P1426" t="s">
        <v>1242</v>
      </c>
      <c r="Q1426" t="s">
        <v>65</v>
      </c>
      <c r="R1426" t="s">
        <v>132</v>
      </c>
      <c r="S1426">
        <v>6</v>
      </c>
      <c r="T1426">
        <v>591106</v>
      </c>
      <c r="V1426" s="17">
        <v>9</v>
      </c>
      <c r="W1426" t="s">
        <v>1251</v>
      </c>
      <c r="AA1426" t="s">
        <v>134</v>
      </c>
      <c r="AB1426" s="14">
        <v>44671</v>
      </c>
      <c r="AC1426">
        <v>20</v>
      </c>
      <c r="AD1426" s="14">
        <v>44691</v>
      </c>
      <c r="AG1426" t="s">
        <v>134</v>
      </c>
      <c r="AH1426" s="14">
        <v>44718</v>
      </c>
      <c r="AI1426">
        <v>10</v>
      </c>
      <c r="AJ1426" s="14">
        <v>44728</v>
      </c>
      <c r="AK1426" s="16">
        <v>7</v>
      </c>
      <c r="AL1426" s="14">
        <v>44942</v>
      </c>
      <c r="AM1426" s="14">
        <v>45002</v>
      </c>
      <c r="AS1426" s="45">
        <v>2562000</v>
      </c>
      <c r="AV1426" s="45">
        <v>23058000</v>
      </c>
      <c r="AZ1426" s="15">
        <f t="shared" si="101"/>
        <v>25620000</v>
      </c>
      <c r="BA1426" s="15">
        <f t="shared" si="102"/>
        <v>25620000</v>
      </c>
      <c r="BB1426" t="str">
        <f t="shared" si="103"/>
        <v>OK</v>
      </c>
      <c r="BC1426">
        <f t="shared" si="104"/>
        <v>2</v>
      </c>
    </row>
    <row r="1427" spans="1:57" hidden="1">
      <c r="B1427" t="s">
        <v>30</v>
      </c>
      <c r="C1427" t="s">
        <v>1027</v>
      </c>
      <c r="D1427" t="s">
        <v>1099</v>
      </c>
      <c r="E1427" t="s">
        <v>10</v>
      </c>
      <c r="F1427" t="s">
        <v>186</v>
      </c>
      <c r="G1427">
        <v>5911</v>
      </c>
      <c r="H1427">
        <v>15</v>
      </c>
      <c r="I1427" s="45">
        <v>12810000</v>
      </c>
      <c r="J1427" s="45">
        <v>854000</v>
      </c>
      <c r="L1427">
        <v>15</v>
      </c>
      <c r="M1427" t="s">
        <v>151</v>
      </c>
      <c r="N1427" t="s">
        <v>157</v>
      </c>
      <c r="O1427" t="s">
        <v>130</v>
      </c>
      <c r="P1427" t="s">
        <v>1242</v>
      </c>
      <c r="Q1427" t="s">
        <v>65</v>
      </c>
      <c r="R1427" t="s">
        <v>132</v>
      </c>
      <c r="S1427">
        <v>6</v>
      </c>
      <c r="T1427">
        <v>591106</v>
      </c>
      <c r="V1427" s="17">
        <v>9</v>
      </c>
      <c r="W1427" t="s">
        <v>1251</v>
      </c>
      <c r="AA1427" t="s">
        <v>134</v>
      </c>
      <c r="AB1427" s="14">
        <v>44671</v>
      </c>
      <c r="AC1427">
        <v>20</v>
      </c>
      <c r="AD1427" s="14">
        <v>44691</v>
      </c>
      <c r="AG1427" t="s">
        <v>134</v>
      </c>
      <c r="AH1427" s="14">
        <v>44718</v>
      </c>
      <c r="AI1427">
        <v>10</v>
      </c>
      <c r="AJ1427" s="14">
        <v>44728</v>
      </c>
      <c r="AK1427" s="16">
        <v>7</v>
      </c>
      <c r="AL1427" s="14">
        <v>44942</v>
      </c>
      <c r="AM1427" s="14">
        <v>45002</v>
      </c>
      <c r="AS1427" s="45">
        <v>1281000</v>
      </c>
      <c r="AV1427" s="45">
        <v>11529000</v>
      </c>
      <c r="AZ1427" s="15">
        <f t="shared" si="101"/>
        <v>12810000</v>
      </c>
      <c r="BA1427" s="15">
        <f t="shared" si="102"/>
        <v>12810000</v>
      </c>
      <c r="BB1427" t="str">
        <f t="shared" si="103"/>
        <v>OK</v>
      </c>
      <c r="BC1427">
        <f t="shared" si="104"/>
        <v>2</v>
      </c>
    </row>
    <row r="1428" spans="1:57" hidden="1">
      <c r="B1428" t="s">
        <v>30</v>
      </c>
      <c r="C1428" t="s">
        <v>1031</v>
      </c>
      <c r="D1428" t="s">
        <v>1099</v>
      </c>
      <c r="E1428" t="s">
        <v>10</v>
      </c>
      <c r="F1428" t="s">
        <v>186</v>
      </c>
      <c r="G1428">
        <v>5911</v>
      </c>
      <c r="H1428">
        <v>15</v>
      </c>
      <c r="I1428" s="45">
        <v>12810000</v>
      </c>
      <c r="J1428" s="45">
        <v>854000</v>
      </c>
      <c r="L1428">
        <v>15</v>
      </c>
      <c r="M1428" t="s">
        <v>151</v>
      </c>
      <c r="N1428" t="s">
        <v>157</v>
      </c>
      <c r="O1428" t="s">
        <v>130</v>
      </c>
      <c r="P1428" t="s">
        <v>1242</v>
      </c>
      <c r="Q1428" t="s">
        <v>65</v>
      </c>
      <c r="R1428" t="s">
        <v>132</v>
      </c>
      <c r="S1428">
        <v>6</v>
      </c>
      <c r="T1428">
        <v>591106</v>
      </c>
      <c r="V1428" s="17">
        <v>9</v>
      </c>
      <c r="W1428" t="s">
        <v>1251</v>
      </c>
      <c r="AA1428" t="s">
        <v>134</v>
      </c>
      <c r="AB1428" s="14">
        <v>44671</v>
      </c>
      <c r="AC1428">
        <v>20</v>
      </c>
      <c r="AD1428" s="14">
        <v>44691</v>
      </c>
      <c r="AG1428" t="s">
        <v>134</v>
      </c>
      <c r="AH1428" s="14">
        <v>44718</v>
      </c>
      <c r="AI1428">
        <v>10</v>
      </c>
      <c r="AJ1428" s="14">
        <v>44728</v>
      </c>
      <c r="AK1428" s="16">
        <v>7</v>
      </c>
      <c r="AL1428" s="14">
        <v>44942</v>
      </c>
      <c r="AM1428" s="14">
        <v>45002</v>
      </c>
      <c r="AS1428" s="45">
        <v>1281000</v>
      </c>
      <c r="AV1428" s="45">
        <v>11529000</v>
      </c>
      <c r="AZ1428" s="15">
        <f t="shared" si="101"/>
        <v>12810000</v>
      </c>
      <c r="BA1428" s="15">
        <f t="shared" si="102"/>
        <v>12810000</v>
      </c>
      <c r="BB1428" t="str">
        <f t="shared" si="103"/>
        <v>OK</v>
      </c>
      <c r="BC1428">
        <f t="shared" si="104"/>
        <v>2</v>
      </c>
    </row>
    <row r="1429" spans="1:57" hidden="1">
      <c r="B1429" t="s">
        <v>30</v>
      </c>
      <c r="C1429" t="s">
        <v>1030</v>
      </c>
      <c r="D1429" t="s">
        <v>1099</v>
      </c>
      <c r="E1429" t="s">
        <v>10</v>
      </c>
      <c r="F1429" t="s">
        <v>186</v>
      </c>
      <c r="G1429">
        <v>5911</v>
      </c>
      <c r="H1429">
        <v>20</v>
      </c>
      <c r="I1429" s="45">
        <v>17080000</v>
      </c>
      <c r="J1429" s="45">
        <v>854000</v>
      </c>
      <c r="L1429">
        <v>20</v>
      </c>
      <c r="M1429" t="s">
        <v>151</v>
      </c>
      <c r="N1429" t="s">
        <v>157</v>
      </c>
      <c r="O1429" t="s">
        <v>130</v>
      </c>
      <c r="P1429" t="s">
        <v>1242</v>
      </c>
      <c r="Q1429" t="s">
        <v>65</v>
      </c>
      <c r="R1429" t="s">
        <v>132</v>
      </c>
      <c r="S1429">
        <v>6</v>
      </c>
      <c r="T1429">
        <v>591106</v>
      </c>
      <c r="V1429" s="17">
        <v>10</v>
      </c>
      <c r="W1429" t="s">
        <v>1252</v>
      </c>
      <c r="AA1429" t="s">
        <v>134</v>
      </c>
      <c r="AB1429" s="14">
        <v>44671</v>
      </c>
      <c r="AC1429">
        <v>20</v>
      </c>
      <c r="AD1429" s="14">
        <v>44691</v>
      </c>
      <c r="AG1429" t="s">
        <v>134</v>
      </c>
      <c r="AH1429" s="14">
        <v>44718</v>
      </c>
      <c r="AI1429">
        <v>10</v>
      </c>
      <c r="AJ1429" s="14">
        <v>44728</v>
      </c>
      <c r="AK1429" s="16">
        <v>7</v>
      </c>
      <c r="AL1429" s="14">
        <v>44942</v>
      </c>
      <c r="AM1429" s="14">
        <v>45002</v>
      </c>
      <c r="AS1429" s="45">
        <v>1708000</v>
      </c>
      <c r="AV1429" s="45">
        <v>15372000</v>
      </c>
      <c r="AZ1429" s="15">
        <f t="shared" si="101"/>
        <v>17080000</v>
      </c>
      <c r="BA1429" s="15">
        <f t="shared" si="102"/>
        <v>17080000</v>
      </c>
      <c r="BB1429" t="str">
        <f t="shared" si="103"/>
        <v>OK</v>
      </c>
      <c r="BC1429">
        <f t="shared" si="104"/>
        <v>2</v>
      </c>
    </row>
    <row r="1430" spans="1:57" hidden="1">
      <c r="B1430" t="s">
        <v>30</v>
      </c>
      <c r="C1430" t="s">
        <v>1065</v>
      </c>
      <c r="D1430" t="s">
        <v>1099</v>
      </c>
      <c r="E1430" t="s">
        <v>10</v>
      </c>
      <c r="F1430" t="s">
        <v>186</v>
      </c>
      <c r="G1430">
        <v>5911</v>
      </c>
      <c r="H1430">
        <v>20</v>
      </c>
      <c r="I1430" s="45">
        <v>17080000</v>
      </c>
      <c r="J1430" s="45">
        <v>854000</v>
      </c>
      <c r="L1430">
        <v>20</v>
      </c>
      <c r="M1430" t="s">
        <v>151</v>
      </c>
      <c r="N1430" t="s">
        <v>157</v>
      </c>
      <c r="O1430" t="s">
        <v>130</v>
      </c>
      <c r="P1430" t="s">
        <v>1242</v>
      </c>
      <c r="Q1430" t="s">
        <v>65</v>
      </c>
      <c r="R1430" t="s">
        <v>132</v>
      </c>
      <c r="S1430">
        <v>6</v>
      </c>
      <c r="T1430">
        <v>591106</v>
      </c>
      <c r="V1430" s="17">
        <v>10</v>
      </c>
      <c r="W1430" t="s">
        <v>1252</v>
      </c>
      <c r="AA1430" t="s">
        <v>134</v>
      </c>
      <c r="AB1430" s="14">
        <v>44671</v>
      </c>
      <c r="AC1430">
        <v>20</v>
      </c>
      <c r="AD1430" s="14">
        <v>44691</v>
      </c>
      <c r="AG1430" t="s">
        <v>134</v>
      </c>
      <c r="AH1430" s="14">
        <v>44718</v>
      </c>
      <c r="AI1430">
        <v>10</v>
      </c>
      <c r="AJ1430" s="14">
        <v>44728</v>
      </c>
      <c r="AK1430" s="16">
        <v>7</v>
      </c>
      <c r="AL1430" s="14">
        <v>44942</v>
      </c>
      <c r="AM1430" s="14">
        <v>45002</v>
      </c>
      <c r="AS1430" s="45">
        <v>1708000</v>
      </c>
      <c r="AV1430" s="45">
        <v>15372000</v>
      </c>
      <c r="AZ1430" s="15">
        <f t="shared" si="101"/>
        <v>17080000</v>
      </c>
      <c r="BA1430" s="15">
        <f t="shared" si="102"/>
        <v>17080000</v>
      </c>
      <c r="BB1430" t="str">
        <f t="shared" si="103"/>
        <v>OK</v>
      </c>
      <c r="BC1430">
        <f t="shared" si="104"/>
        <v>2</v>
      </c>
    </row>
    <row r="1431" spans="1:57" hidden="1">
      <c r="B1431" t="s">
        <v>30</v>
      </c>
      <c r="C1431" t="s">
        <v>1064</v>
      </c>
      <c r="D1431" t="s">
        <v>1099</v>
      </c>
      <c r="E1431" t="s">
        <v>10</v>
      </c>
      <c r="F1431" t="s">
        <v>186</v>
      </c>
      <c r="G1431">
        <v>5911</v>
      </c>
      <c r="H1431">
        <v>25</v>
      </c>
      <c r="I1431" s="45">
        <v>21350000</v>
      </c>
      <c r="J1431" s="45">
        <v>854000</v>
      </c>
      <c r="L1431">
        <v>25</v>
      </c>
      <c r="M1431" t="s">
        <v>151</v>
      </c>
      <c r="N1431" t="s">
        <v>157</v>
      </c>
      <c r="O1431" t="s">
        <v>130</v>
      </c>
      <c r="P1431" t="s">
        <v>1242</v>
      </c>
      <c r="Q1431" t="s">
        <v>65</v>
      </c>
      <c r="R1431" t="s">
        <v>132</v>
      </c>
      <c r="S1431">
        <v>6</v>
      </c>
      <c r="T1431">
        <v>591106</v>
      </c>
      <c r="V1431" s="17">
        <v>10</v>
      </c>
      <c r="W1431" t="s">
        <v>1252</v>
      </c>
      <c r="AA1431" t="s">
        <v>134</v>
      </c>
      <c r="AB1431" s="14">
        <v>44671</v>
      </c>
      <c r="AC1431">
        <v>20</v>
      </c>
      <c r="AD1431" s="14">
        <v>44691</v>
      </c>
      <c r="AG1431" t="s">
        <v>134</v>
      </c>
      <c r="AH1431" s="14">
        <v>44718</v>
      </c>
      <c r="AI1431">
        <v>10</v>
      </c>
      <c r="AJ1431" s="14">
        <v>44728</v>
      </c>
      <c r="AK1431" s="16">
        <v>7</v>
      </c>
      <c r="AL1431" s="14">
        <v>44942</v>
      </c>
      <c r="AM1431" s="14">
        <v>45002</v>
      </c>
      <c r="AS1431" s="45">
        <v>2135000</v>
      </c>
      <c r="AV1431" s="45">
        <v>19215000</v>
      </c>
      <c r="AZ1431" s="15">
        <f t="shared" si="101"/>
        <v>21350000</v>
      </c>
      <c r="BA1431" s="15">
        <f t="shared" si="102"/>
        <v>21350000</v>
      </c>
      <c r="BB1431" t="str">
        <f t="shared" si="103"/>
        <v>OK</v>
      </c>
      <c r="BC1431">
        <f t="shared" si="104"/>
        <v>2</v>
      </c>
    </row>
    <row r="1432" spans="1:57" hidden="1">
      <c r="B1432" t="s">
        <v>30</v>
      </c>
      <c r="C1432" t="s">
        <v>1026</v>
      </c>
      <c r="D1432" t="s">
        <v>1205</v>
      </c>
      <c r="E1432" t="s">
        <v>10</v>
      </c>
      <c r="F1432" t="s">
        <v>186</v>
      </c>
      <c r="G1432">
        <v>5911</v>
      </c>
      <c r="H1432">
        <v>13</v>
      </c>
      <c r="I1432" s="45">
        <v>11102000</v>
      </c>
      <c r="J1432" s="45">
        <v>854000</v>
      </c>
      <c r="L1432">
        <v>13</v>
      </c>
      <c r="M1432" t="s">
        <v>151</v>
      </c>
      <c r="N1432" t="s">
        <v>157</v>
      </c>
      <c r="O1432" t="s">
        <v>130</v>
      </c>
      <c r="P1432" t="s">
        <v>1242</v>
      </c>
      <c r="Q1432" t="s">
        <v>65</v>
      </c>
      <c r="R1432" t="s">
        <v>132</v>
      </c>
      <c r="S1432">
        <v>6</v>
      </c>
      <c r="T1432">
        <v>591106</v>
      </c>
      <c r="V1432" s="17">
        <v>11</v>
      </c>
      <c r="W1432" t="s">
        <v>1253</v>
      </c>
      <c r="AA1432" t="s">
        <v>134</v>
      </c>
      <c r="AB1432" s="14">
        <v>44671</v>
      </c>
      <c r="AC1432">
        <v>20</v>
      </c>
      <c r="AD1432" s="14">
        <v>44691</v>
      </c>
      <c r="AG1432" t="s">
        <v>134</v>
      </c>
      <c r="AH1432" s="14">
        <v>44718</v>
      </c>
      <c r="AI1432">
        <v>10</v>
      </c>
      <c r="AJ1432" s="14">
        <v>44728</v>
      </c>
      <c r="AK1432" s="16">
        <v>7</v>
      </c>
      <c r="AL1432" s="14">
        <v>44942</v>
      </c>
      <c r="AM1432" s="14">
        <v>45002</v>
      </c>
      <c r="AS1432" s="45">
        <v>1110200</v>
      </c>
      <c r="AV1432" s="45">
        <v>9991800</v>
      </c>
      <c r="AZ1432" s="15">
        <f t="shared" si="101"/>
        <v>11102000</v>
      </c>
      <c r="BA1432" s="15">
        <f t="shared" si="102"/>
        <v>11102000</v>
      </c>
      <c r="BB1432" t="str">
        <f t="shared" si="103"/>
        <v>OK</v>
      </c>
      <c r="BC1432">
        <f t="shared" si="104"/>
        <v>2</v>
      </c>
    </row>
    <row r="1433" spans="1:57" hidden="1">
      <c r="B1433" t="s">
        <v>30</v>
      </c>
      <c r="C1433" t="s">
        <v>1022</v>
      </c>
      <c r="D1433" t="s">
        <v>1205</v>
      </c>
      <c r="E1433" t="s">
        <v>10</v>
      </c>
      <c r="F1433" t="s">
        <v>186</v>
      </c>
      <c r="G1433">
        <v>5911</v>
      </c>
      <c r="H1433">
        <v>25</v>
      </c>
      <c r="I1433" s="45">
        <v>21350000</v>
      </c>
      <c r="J1433" s="45">
        <v>854000</v>
      </c>
      <c r="L1433">
        <v>25</v>
      </c>
      <c r="M1433" t="s">
        <v>151</v>
      </c>
      <c r="N1433" t="s">
        <v>157</v>
      </c>
      <c r="O1433" t="s">
        <v>130</v>
      </c>
      <c r="P1433" t="s">
        <v>1242</v>
      </c>
      <c r="Q1433" t="s">
        <v>65</v>
      </c>
      <c r="R1433" t="s">
        <v>132</v>
      </c>
      <c r="S1433">
        <v>6</v>
      </c>
      <c r="T1433">
        <v>591106</v>
      </c>
      <c r="V1433" s="17">
        <v>11</v>
      </c>
      <c r="W1433" t="s">
        <v>1253</v>
      </c>
      <c r="AA1433" t="s">
        <v>134</v>
      </c>
      <c r="AB1433" s="14">
        <v>44671</v>
      </c>
      <c r="AC1433">
        <v>20</v>
      </c>
      <c r="AD1433" s="14">
        <v>44691</v>
      </c>
      <c r="AG1433" t="s">
        <v>134</v>
      </c>
      <c r="AH1433" s="14">
        <v>44718</v>
      </c>
      <c r="AI1433">
        <v>10</v>
      </c>
      <c r="AJ1433" s="14">
        <v>44728</v>
      </c>
      <c r="AK1433" s="16">
        <v>7</v>
      </c>
      <c r="AL1433" s="14">
        <v>44942</v>
      </c>
      <c r="AM1433" s="14">
        <v>45002</v>
      </c>
      <c r="AS1433" s="45">
        <v>2135000</v>
      </c>
      <c r="AV1433" s="45">
        <v>19215000</v>
      </c>
      <c r="AZ1433" s="15">
        <f t="shared" si="101"/>
        <v>21350000</v>
      </c>
      <c r="BA1433" s="15">
        <f t="shared" si="102"/>
        <v>21350000</v>
      </c>
      <c r="BB1433" t="str">
        <f t="shared" si="103"/>
        <v>OK</v>
      </c>
      <c r="BC1433">
        <f t="shared" si="104"/>
        <v>2</v>
      </c>
    </row>
    <row r="1434" spans="1:57" hidden="1">
      <c r="B1434" t="s">
        <v>30</v>
      </c>
      <c r="C1434" t="s">
        <v>1085</v>
      </c>
      <c r="D1434" t="s">
        <v>1205</v>
      </c>
      <c r="E1434" t="s">
        <v>10</v>
      </c>
      <c r="F1434" t="s">
        <v>186</v>
      </c>
      <c r="G1434">
        <v>5911</v>
      </c>
      <c r="H1434">
        <v>12</v>
      </c>
      <c r="I1434" s="45">
        <v>10248000</v>
      </c>
      <c r="J1434" s="45">
        <v>854000</v>
      </c>
      <c r="L1434">
        <v>12</v>
      </c>
      <c r="M1434" t="s">
        <v>151</v>
      </c>
      <c r="N1434" t="s">
        <v>157</v>
      </c>
      <c r="O1434" t="s">
        <v>130</v>
      </c>
      <c r="P1434" t="s">
        <v>1242</v>
      </c>
      <c r="Q1434" t="s">
        <v>65</v>
      </c>
      <c r="R1434" t="s">
        <v>132</v>
      </c>
      <c r="S1434">
        <v>6</v>
      </c>
      <c r="T1434">
        <v>591106</v>
      </c>
      <c r="V1434" s="17">
        <v>11</v>
      </c>
      <c r="W1434" t="s">
        <v>1253</v>
      </c>
      <c r="AA1434" t="s">
        <v>134</v>
      </c>
      <c r="AB1434" s="14">
        <v>44671</v>
      </c>
      <c r="AC1434">
        <v>20</v>
      </c>
      <c r="AD1434" s="14">
        <v>44691</v>
      </c>
      <c r="AG1434" t="s">
        <v>134</v>
      </c>
      <c r="AH1434" s="14">
        <v>44718</v>
      </c>
      <c r="AI1434">
        <v>10</v>
      </c>
      <c r="AJ1434" s="14">
        <v>44728</v>
      </c>
      <c r="AK1434" s="16">
        <v>7</v>
      </c>
      <c r="AL1434" s="14">
        <v>44942</v>
      </c>
      <c r="AM1434" s="14">
        <v>45002</v>
      </c>
      <c r="AS1434" s="45">
        <v>1024800</v>
      </c>
      <c r="AV1434" s="45">
        <v>9223200</v>
      </c>
      <c r="AZ1434" s="15">
        <f t="shared" si="101"/>
        <v>10248000</v>
      </c>
      <c r="BA1434" s="15">
        <f t="shared" si="102"/>
        <v>10248000</v>
      </c>
      <c r="BB1434" t="str">
        <f t="shared" si="103"/>
        <v>OK</v>
      </c>
      <c r="BC1434">
        <f t="shared" si="104"/>
        <v>2</v>
      </c>
    </row>
    <row r="1435" spans="1:57" hidden="1">
      <c r="B1435" t="s">
        <v>30</v>
      </c>
      <c r="C1435" t="s">
        <v>1081</v>
      </c>
      <c r="D1435" t="s">
        <v>1205</v>
      </c>
      <c r="E1435" t="s">
        <v>10</v>
      </c>
      <c r="F1435" t="s">
        <v>186</v>
      </c>
      <c r="G1435">
        <v>5911</v>
      </c>
      <c r="H1435">
        <v>20</v>
      </c>
      <c r="I1435" s="45">
        <v>17080000</v>
      </c>
      <c r="J1435" s="45">
        <v>854000</v>
      </c>
      <c r="L1435">
        <v>20</v>
      </c>
      <c r="M1435" t="s">
        <v>151</v>
      </c>
      <c r="N1435" t="s">
        <v>157</v>
      </c>
      <c r="O1435" t="s">
        <v>130</v>
      </c>
      <c r="P1435" t="s">
        <v>1242</v>
      </c>
      <c r="Q1435" t="s">
        <v>65</v>
      </c>
      <c r="R1435" t="s">
        <v>132</v>
      </c>
      <c r="S1435">
        <v>6</v>
      </c>
      <c r="T1435">
        <v>591106</v>
      </c>
      <c r="V1435" s="17">
        <v>11</v>
      </c>
      <c r="W1435" t="s">
        <v>1253</v>
      </c>
      <c r="AA1435" t="s">
        <v>134</v>
      </c>
      <c r="AB1435" s="14">
        <v>44671</v>
      </c>
      <c r="AC1435">
        <v>20</v>
      </c>
      <c r="AD1435" s="14">
        <v>44691</v>
      </c>
      <c r="AG1435" t="s">
        <v>134</v>
      </c>
      <c r="AH1435" s="14">
        <v>44718</v>
      </c>
      <c r="AI1435">
        <v>10</v>
      </c>
      <c r="AJ1435" s="14">
        <v>44728</v>
      </c>
      <c r="AK1435" s="16">
        <v>7</v>
      </c>
      <c r="AL1435" s="14">
        <v>44942</v>
      </c>
      <c r="AM1435" s="14">
        <v>45002</v>
      </c>
      <c r="AS1435" s="45">
        <v>1708000</v>
      </c>
      <c r="AV1435" s="45">
        <v>15372000</v>
      </c>
      <c r="AZ1435" s="15">
        <f t="shared" si="101"/>
        <v>17080000</v>
      </c>
      <c r="BA1435" s="15">
        <f t="shared" si="102"/>
        <v>17080000</v>
      </c>
      <c r="BB1435" t="str">
        <f t="shared" si="103"/>
        <v>OK</v>
      </c>
      <c r="BC1435">
        <f t="shared" si="104"/>
        <v>2</v>
      </c>
    </row>
    <row r="1436" spans="1:57" hidden="1">
      <c r="B1436" t="s">
        <v>30</v>
      </c>
      <c r="C1436" t="s">
        <v>1078</v>
      </c>
      <c r="D1436" t="s">
        <v>1205</v>
      </c>
      <c r="E1436" t="s">
        <v>10</v>
      </c>
      <c r="F1436" t="s">
        <v>186</v>
      </c>
      <c r="G1436">
        <v>5911</v>
      </c>
      <c r="H1436">
        <v>25</v>
      </c>
      <c r="I1436" s="45">
        <v>21350000</v>
      </c>
      <c r="J1436" s="45">
        <v>854000</v>
      </c>
      <c r="L1436">
        <v>25</v>
      </c>
      <c r="M1436" t="s">
        <v>151</v>
      </c>
      <c r="N1436" t="s">
        <v>157</v>
      </c>
      <c r="O1436" t="s">
        <v>130</v>
      </c>
      <c r="P1436" t="s">
        <v>1242</v>
      </c>
      <c r="Q1436" t="s">
        <v>65</v>
      </c>
      <c r="R1436" t="s">
        <v>132</v>
      </c>
      <c r="S1436">
        <v>6</v>
      </c>
      <c r="T1436">
        <v>591106</v>
      </c>
      <c r="V1436" s="17">
        <v>12</v>
      </c>
      <c r="W1436" t="s">
        <v>1254</v>
      </c>
      <c r="AA1436" t="s">
        <v>134</v>
      </c>
      <c r="AB1436" s="14">
        <v>44671</v>
      </c>
      <c r="AC1436">
        <v>20</v>
      </c>
      <c r="AD1436" s="14">
        <v>44691</v>
      </c>
      <c r="AG1436" t="s">
        <v>134</v>
      </c>
      <c r="AH1436" s="14">
        <v>44718</v>
      </c>
      <c r="AI1436">
        <v>10</v>
      </c>
      <c r="AJ1436" s="14">
        <v>44728</v>
      </c>
      <c r="AK1436" s="16">
        <v>7</v>
      </c>
      <c r="AL1436" s="14">
        <v>44942</v>
      </c>
      <c r="AM1436" s="14">
        <v>45002</v>
      </c>
      <c r="AS1436" s="45">
        <v>2135000</v>
      </c>
      <c r="AV1436" s="45">
        <v>19215000</v>
      </c>
      <c r="AZ1436" s="15">
        <f t="shared" si="101"/>
        <v>21350000</v>
      </c>
      <c r="BA1436" s="15">
        <f t="shared" si="102"/>
        <v>21350000</v>
      </c>
      <c r="BB1436" t="str">
        <f t="shared" si="103"/>
        <v>OK</v>
      </c>
      <c r="BC1436">
        <f t="shared" si="104"/>
        <v>2</v>
      </c>
    </row>
    <row r="1437" spans="1:57" hidden="1">
      <c r="B1437" t="s">
        <v>30</v>
      </c>
      <c r="C1437" t="s">
        <v>1025</v>
      </c>
      <c r="D1437" t="s">
        <v>1205</v>
      </c>
      <c r="E1437" t="s">
        <v>10</v>
      </c>
      <c r="F1437" t="s">
        <v>186</v>
      </c>
      <c r="G1437">
        <v>5911</v>
      </c>
      <c r="H1437">
        <v>18</v>
      </c>
      <c r="I1437" s="45">
        <v>15372000</v>
      </c>
      <c r="J1437" s="45">
        <v>854000</v>
      </c>
      <c r="L1437">
        <v>18</v>
      </c>
      <c r="M1437" t="s">
        <v>151</v>
      </c>
      <c r="N1437" t="s">
        <v>157</v>
      </c>
      <c r="O1437" t="s">
        <v>130</v>
      </c>
      <c r="P1437" t="s">
        <v>1242</v>
      </c>
      <c r="Q1437" t="s">
        <v>65</v>
      </c>
      <c r="R1437" t="s">
        <v>132</v>
      </c>
      <c r="S1437">
        <v>6</v>
      </c>
      <c r="T1437">
        <v>591106</v>
      </c>
      <c r="V1437" s="17">
        <v>12</v>
      </c>
      <c r="W1437" t="s">
        <v>1254</v>
      </c>
      <c r="AA1437" t="s">
        <v>134</v>
      </c>
      <c r="AB1437" s="14">
        <v>44671</v>
      </c>
      <c r="AC1437">
        <v>20</v>
      </c>
      <c r="AD1437" s="14">
        <v>44691</v>
      </c>
      <c r="AG1437" t="s">
        <v>134</v>
      </c>
      <c r="AH1437" s="14">
        <v>44718</v>
      </c>
      <c r="AI1437">
        <v>10</v>
      </c>
      <c r="AJ1437" s="14">
        <v>44728</v>
      </c>
      <c r="AK1437" s="16">
        <v>7</v>
      </c>
      <c r="AL1437" s="14">
        <v>44942</v>
      </c>
      <c r="AM1437" s="14">
        <v>45002</v>
      </c>
      <c r="AS1437" s="45">
        <v>1537200</v>
      </c>
      <c r="AV1437" s="45">
        <v>13834800</v>
      </c>
      <c r="AZ1437" s="15">
        <f t="shared" si="101"/>
        <v>15372000</v>
      </c>
      <c r="BA1437" s="15">
        <f t="shared" si="102"/>
        <v>15372000</v>
      </c>
      <c r="BB1437" t="str">
        <f t="shared" si="103"/>
        <v>OK</v>
      </c>
      <c r="BC1437">
        <f t="shared" si="104"/>
        <v>2</v>
      </c>
    </row>
    <row r="1438" spans="1:57" hidden="1">
      <c r="B1438" t="s">
        <v>30</v>
      </c>
      <c r="C1438" t="s">
        <v>1086</v>
      </c>
      <c r="D1438" t="s">
        <v>1205</v>
      </c>
      <c r="E1438" t="s">
        <v>10</v>
      </c>
      <c r="F1438" t="s">
        <v>186</v>
      </c>
      <c r="G1438">
        <v>5911</v>
      </c>
      <c r="H1438">
        <v>12</v>
      </c>
      <c r="I1438" s="45">
        <v>10248000</v>
      </c>
      <c r="J1438" s="45">
        <v>854000</v>
      </c>
      <c r="L1438">
        <v>12</v>
      </c>
      <c r="M1438" t="s">
        <v>151</v>
      </c>
      <c r="N1438" t="s">
        <v>157</v>
      </c>
      <c r="O1438" t="s">
        <v>130</v>
      </c>
      <c r="P1438" t="s">
        <v>1242</v>
      </c>
      <c r="Q1438" t="s">
        <v>65</v>
      </c>
      <c r="R1438" t="s">
        <v>132</v>
      </c>
      <c r="S1438">
        <v>6</v>
      </c>
      <c r="T1438">
        <v>591106</v>
      </c>
      <c r="V1438" s="17">
        <v>12</v>
      </c>
      <c r="W1438" t="s">
        <v>1254</v>
      </c>
      <c r="AA1438" t="s">
        <v>134</v>
      </c>
      <c r="AB1438" s="14">
        <v>44671</v>
      </c>
      <c r="AC1438">
        <v>20</v>
      </c>
      <c r="AD1438" s="14">
        <v>44691</v>
      </c>
      <c r="AG1438" t="s">
        <v>134</v>
      </c>
      <c r="AH1438" s="14">
        <v>44718</v>
      </c>
      <c r="AI1438">
        <v>10</v>
      </c>
      <c r="AJ1438" s="14">
        <v>44728</v>
      </c>
      <c r="AK1438" s="16">
        <v>7</v>
      </c>
      <c r="AL1438" s="14">
        <v>44942</v>
      </c>
      <c r="AM1438" s="14">
        <v>45002</v>
      </c>
      <c r="AS1438" s="45">
        <v>1024800</v>
      </c>
      <c r="AV1438" s="45">
        <v>9223200</v>
      </c>
      <c r="AZ1438" s="15">
        <f t="shared" si="101"/>
        <v>10248000</v>
      </c>
      <c r="BA1438" s="15">
        <f t="shared" si="102"/>
        <v>10248000</v>
      </c>
      <c r="BB1438" t="str">
        <f t="shared" si="103"/>
        <v>OK</v>
      </c>
      <c r="BC1438">
        <f t="shared" si="104"/>
        <v>2</v>
      </c>
    </row>
    <row r="1439" spans="1:57" hidden="1">
      <c r="B1439" t="s">
        <v>30</v>
      </c>
      <c r="C1439" t="s">
        <v>1082</v>
      </c>
      <c r="D1439" t="s">
        <v>1205</v>
      </c>
      <c r="E1439" t="s">
        <v>10</v>
      </c>
      <c r="F1439" t="s">
        <v>186</v>
      </c>
      <c r="G1439">
        <v>5911</v>
      </c>
      <c r="H1439">
        <v>20</v>
      </c>
      <c r="I1439" s="45">
        <v>17080000</v>
      </c>
      <c r="J1439" s="45">
        <v>854000</v>
      </c>
      <c r="L1439">
        <v>20</v>
      </c>
      <c r="M1439" t="s">
        <v>151</v>
      </c>
      <c r="N1439" t="s">
        <v>157</v>
      </c>
      <c r="O1439" t="s">
        <v>130</v>
      </c>
      <c r="P1439" t="s">
        <v>1242</v>
      </c>
      <c r="Q1439" t="s">
        <v>65</v>
      </c>
      <c r="R1439" t="s">
        <v>132</v>
      </c>
      <c r="S1439">
        <v>6</v>
      </c>
      <c r="T1439">
        <v>591106</v>
      </c>
      <c r="V1439" s="17">
        <v>12</v>
      </c>
      <c r="W1439" t="s">
        <v>1254</v>
      </c>
      <c r="AA1439" t="s">
        <v>134</v>
      </c>
      <c r="AB1439" s="14">
        <v>44671</v>
      </c>
      <c r="AC1439">
        <v>20</v>
      </c>
      <c r="AD1439" s="14">
        <v>44691</v>
      </c>
      <c r="AG1439" t="s">
        <v>134</v>
      </c>
      <c r="AH1439" s="14">
        <v>44718</v>
      </c>
      <c r="AI1439">
        <v>10</v>
      </c>
      <c r="AJ1439" s="14">
        <v>44728</v>
      </c>
      <c r="AK1439" s="16">
        <v>7</v>
      </c>
      <c r="AL1439" s="14">
        <v>44942</v>
      </c>
      <c r="AM1439" s="14">
        <v>45002</v>
      </c>
      <c r="AS1439" s="45">
        <v>1708000</v>
      </c>
      <c r="AV1439" s="45">
        <v>15372000</v>
      </c>
      <c r="AZ1439" s="15">
        <f t="shared" si="101"/>
        <v>17080000</v>
      </c>
      <c r="BA1439" s="15">
        <f t="shared" si="102"/>
        <v>17080000</v>
      </c>
      <c r="BB1439" t="str">
        <f t="shared" si="103"/>
        <v>OK</v>
      </c>
      <c r="BC1439">
        <f t="shared" si="104"/>
        <v>2</v>
      </c>
    </row>
    <row r="1440" spans="1:57" hidden="1">
      <c r="A1440" s="17"/>
      <c r="B1440" s="17" t="s">
        <v>31</v>
      </c>
      <c r="C1440" s="17" t="s">
        <v>1255</v>
      </c>
      <c r="D1440" s="17" t="s">
        <v>1256</v>
      </c>
      <c r="E1440" s="17" t="s">
        <v>5</v>
      </c>
      <c r="F1440" s="17" t="s">
        <v>127</v>
      </c>
      <c r="G1440">
        <v>3882</v>
      </c>
      <c r="H1440">
        <v>45</v>
      </c>
      <c r="I1440" s="19">
        <v>22141202</v>
      </c>
      <c r="J1440" s="15">
        <v>492026.7111111111</v>
      </c>
      <c r="K1440" s="17">
        <v>45</v>
      </c>
      <c r="L1440" s="17"/>
      <c r="M1440" s="17" t="s">
        <v>128</v>
      </c>
      <c r="N1440" s="17" t="s">
        <v>129</v>
      </c>
      <c r="O1440" s="17" t="s">
        <v>130</v>
      </c>
      <c r="P1440" s="17" t="s">
        <v>1257</v>
      </c>
      <c r="Q1440" s="17" t="s">
        <v>64</v>
      </c>
      <c r="R1440" s="17" t="s">
        <v>132</v>
      </c>
      <c r="S1440" s="17" t="s">
        <v>253</v>
      </c>
      <c r="T1440" t="str">
        <f t="shared" ref="T1440:T1471" si="105">CONCATENATE(G1440,S1440)</f>
        <v>388201</v>
      </c>
      <c r="U1440" t="s">
        <v>1258</v>
      </c>
      <c r="V1440" s="17" t="s">
        <v>254</v>
      </c>
      <c r="W1440" t="str">
        <f t="shared" ref="W1440:W1471" si="106">CONCATENATE(U1440,"-",T1440,"-",V1440,"-22")</f>
        <v>14-388201-03-22</v>
      </c>
      <c r="X1440" s="17"/>
      <c r="Y1440" s="20"/>
      <c r="Z1440" s="21"/>
      <c r="AA1440" s="14" t="s">
        <v>134</v>
      </c>
      <c r="AB1440" s="20">
        <v>44579</v>
      </c>
      <c r="AC1440" s="21">
        <v>21</v>
      </c>
      <c r="AD1440" s="14">
        <v>44600</v>
      </c>
      <c r="AE1440" s="20">
        <v>44602</v>
      </c>
      <c r="AF1440" s="21">
        <v>21</v>
      </c>
      <c r="AG1440" s="14">
        <v>44623</v>
      </c>
      <c r="AH1440" s="20">
        <v>44627</v>
      </c>
      <c r="AI1440" s="21">
        <v>21</v>
      </c>
      <c r="AJ1440" s="14">
        <v>44648</v>
      </c>
      <c r="AK1440" s="21">
        <v>10</v>
      </c>
      <c r="AL1440" s="14">
        <v>44954</v>
      </c>
      <c r="AM1440" s="14">
        <v>45014</v>
      </c>
      <c r="AN1440" s="19"/>
      <c r="AO1440" s="19"/>
      <c r="AP1440" s="19"/>
      <c r="AQ1440" s="19">
        <v>3321180.3</v>
      </c>
      <c r="AR1440" s="19"/>
      <c r="AS1440" s="19"/>
      <c r="AT1440" s="19"/>
      <c r="AU1440" s="19">
        <v>18820021.699999999</v>
      </c>
      <c r="AV1440" s="19"/>
      <c r="AW1440" s="19"/>
      <c r="AX1440" s="19"/>
      <c r="AY1440" s="19"/>
      <c r="AZ1440" s="15">
        <f t="shared" si="101"/>
        <v>22141202</v>
      </c>
      <c r="BA1440" s="15">
        <f t="shared" si="102"/>
        <v>22141202</v>
      </c>
      <c r="BB1440" t="str">
        <f t="shared" si="103"/>
        <v>OK</v>
      </c>
      <c r="BC1440">
        <f t="shared" si="104"/>
        <v>2</v>
      </c>
      <c r="BE1440" s="17"/>
    </row>
    <row r="1441" spans="1:57" hidden="1">
      <c r="A1441" s="17"/>
      <c r="B1441" s="17" t="s">
        <v>31</v>
      </c>
      <c r="C1441" s="17" t="s">
        <v>1259</v>
      </c>
      <c r="D1441" s="17" t="s">
        <v>1260</v>
      </c>
      <c r="E1441" s="17" t="s">
        <v>5</v>
      </c>
      <c r="F1441" s="17" t="s">
        <v>137</v>
      </c>
      <c r="G1441">
        <v>3881</v>
      </c>
      <c r="H1441">
        <v>25</v>
      </c>
      <c r="I1441" s="19">
        <v>16250000</v>
      </c>
      <c r="J1441" s="15">
        <v>650000</v>
      </c>
      <c r="K1441" s="17">
        <v>25</v>
      </c>
      <c r="L1441" s="17"/>
      <c r="M1441" s="17" t="s">
        <v>128</v>
      </c>
      <c r="N1441" s="17" t="s">
        <v>129</v>
      </c>
      <c r="O1441" s="17" t="s">
        <v>237</v>
      </c>
      <c r="P1441" s="17" t="s">
        <v>1261</v>
      </c>
      <c r="Q1441" s="17" t="s">
        <v>64</v>
      </c>
      <c r="R1441" s="17" t="s">
        <v>132</v>
      </c>
      <c r="S1441" s="17" t="s">
        <v>271</v>
      </c>
      <c r="T1441" t="str">
        <f t="shared" si="105"/>
        <v>388102</v>
      </c>
      <c r="U1441" t="s">
        <v>1258</v>
      </c>
      <c r="V1441" s="17" t="s">
        <v>1006</v>
      </c>
      <c r="W1441" t="str">
        <f t="shared" si="106"/>
        <v>14-388102-04-22</v>
      </c>
      <c r="X1441" s="17"/>
      <c r="Y1441" s="20"/>
      <c r="Z1441" s="21"/>
      <c r="AA1441" s="14" t="s">
        <v>134</v>
      </c>
      <c r="AB1441" s="20">
        <v>44613</v>
      </c>
      <c r="AC1441" s="21">
        <v>21</v>
      </c>
      <c r="AD1441" s="14">
        <v>44634</v>
      </c>
      <c r="AE1441" s="20">
        <v>44636</v>
      </c>
      <c r="AF1441" s="21">
        <v>21</v>
      </c>
      <c r="AG1441" s="14">
        <v>44657</v>
      </c>
      <c r="AH1441" s="20">
        <v>44659</v>
      </c>
      <c r="AI1441" s="21">
        <v>21</v>
      </c>
      <c r="AJ1441" s="14">
        <v>44680</v>
      </c>
      <c r="AK1441" s="21">
        <v>10</v>
      </c>
      <c r="AL1441" s="14">
        <v>44985</v>
      </c>
      <c r="AM1441" s="14">
        <v>45045</v>
      </c>
      <c r="AN1441" s="19"/>
      <c r="AO1441" s="19"/>
      <c r="AP1441" s="19"/>
      <c r="AQ1441" s="19">
        <v>2437500</v>
      </c>
      <c r="AR1441" s="19"/>
      <c r="AS1441" s="19"/>
      <c r="AT1441" s="19"/>
      <c r="AU1441" s="19">
        <v>13812500</v>
      </c>
      <c r="AV1441" s="19"/>
      <c r="AW1441" s="19"/>
      <c r="AX1441" s="19"/>
      <c r="AY1441" s="19"/>
      <c r="AZ1441" s="15">
        <f t="shared" si="101"/>
        <v>16250000</v>
      </c>
      <c r="BA1441" s="15">
        <f t="shared" si="102"/>
        <v>16250000</v>
      </c>
      <c r="BB1441" t="str">
        <f t="shared" si="103"/>
        <v>OK</v>
      </c>
      <c r="BC1441">
        <f t="shared" si="104"/>
        <v>2</v>
      </c>
      <c r="BE1441" s="17"/>
    </row>
    <row r="1442" spans="1:57" hidden="1">
      <c r="A1442" s="17"/>
      <c r="B1442" s="17" t="s">
        <v>31</v>
      </c>
      <c r="C1442" s="17" t="s">
        <v>1262</v>
      </c>
      <c r="D1442" s="17" t="s">
        <v>1263</v>
      </c>
      <c r="E1442" s="17" t="s">
        <v>5</v>
      </c>
      <c r="F1442" s="17" t="s">
        <v>137</v>
      </c>
      <c r="G1442">
        <v>3881</v>
      </c>
      <c r="H1442">
        <v>56</v>
      </c>
      <c r="I1442" s="19">
        <v>37250000</v>
      </c>
      <c r="J1442" s="15">
        <v>665178.57142857148</v>
      </c>
      <c r="K1442" s="17"/>
      <c r="L1442" s="17">
        <v>56</v>
      </c>
      <c r="M1442" s="17" t="s">
        <v>128</v>
      </c>
      <c r="N1442" s="17" t="s">
        <v>129</v>
      </c>
      <c r="O1442" s="17" t="s">
        <v>130</v>
      </c>
      <c r="P1442" s="17" t="s">
        <v>1264</v>
      </c>
      <c r="Q1442" s="17" t="s">
        <v>64</v>
      </c>
      <c r="R1442" s="17" t="s">
        <v>132</v>
      </c>
      <c r="S1442" s="17" t="s">
        <v>271</v>
      </c>
      <c r="T1442" t="str">
        <f t="shared" si="105"/>
        <v>388102</v>
      </c>
      <c r="U1442" t="s">
        <v>1258</v>
      </c>
      <c r="V1442" s="17" t="s">
        <v>1006</v>
      </c>
      <c r="W1442" t="str">
        <f t="shared" si="106"/>
        <v>14-388102-04-22</v>
      </c>
      <c r="X1442" s="17"/>
      <c r="Y1442" s="20"/>
      <c r="Z1442" s="21"/>
      <c r="AA1442" s="14" t="s">
        <v>134</v>
      </c>
      <c r="AB1442" s="20">
        <v>44613</v>
      </c>
      <c r="AC1442" s="21">
        <v>21</v>
      </c>
      <c r="AD1442" s="14">
        <v>44634</v>
      </c>
      <c r="AE1442" s="20">
        <v>44636</v>
      </c>
      <c r="AF1442" s="21">
        <v>21</v>
      </c>
      <c r="AG1442" s="14">
        <v>44657</v>
      </c>
      <c r="AH1442" s="20">
        <v>44659</v>
      </c>
      <c r="AI1442" s="21">
        <v>21</v>
      </c>
      <c r="AJ1442" s="14">
        <v>44680</v>
      </c>
      <c r="AK1442" s="21">
        <v>10</v>
      </c>
      <c r="AL1442" s="14">
        <v>44985</v>
      </c>
      <c r="AM1442" s="14">
        <v>45045</v>
      </c>
      <c r="AN1442" s="19"/>
      <c r="AO1442" s="19"/>
      <c r="AP1442" s="19"/>
      <c r="AQ1442" s="19">
        <v>5587500</v>
      </c>
      <c r="AR1442" s="19"/>
      <c r="AS1442" s="19"/>
      <c r="AT1442" s="19"/>
      <c r="AU1442" s="19">
        <v>31662500</v>
      </c>
      <c r="AV1442" s="19"/>
      <c r="AW1442" s="19"/>
      <c r="AX1442" s="19"/>
      <c r="AY1442" s="19"/>
      <c r="AZ1442" s="15">
        <f t="shared" si="101"/>
        <v>37250000</v>
      </c>
      <c r="BA1442" s="15">
        <f t="shared" si="102"/>
        <v>37250000</v>
      </c>
      <c r="BB1442" t="str">
        <f t="shared" si="103"/>
        <v>OK</v>
      </c>
      <c r="BC1442">
        <f t="shared" si="104"/>
        <v>2</v>
      </c>
      <c r="BE1442" s="17"/>
    </row>
    <row r="1443" spans="1:57" hidden="1">
      <c r="A1443" s="17"/>
      <c r="B1443" s="17" t="s">
        <v>31</v>
      </c>
      <c r="C1443" s="17" t="s">
        <v>170</v>
      </c>
      <c r="D1443" s="17" t="s">
        <v>1265</v>
      </c>
      <c r="E1443" s="17" t="s">
        <v>140</v>
      </c>
      <c r="F1443" s="17" t="s">
        <v>141</v>
      </c>
      <c r="G1443">
        <v>3701</v>
      </c>
      <c r="H1443">
        <v>3</v>
      </c>
      <c r="I1443" s="19">
        <v>6264000</v>
      </c>
      <c r="J1443" s="15">
        <v>2088000</v>
      </c>
      <c r="K1443" s="17">
        <v>3</v>
      </c>
      <c r="L1443" s="17"/>
      <c r="M1443" s="17" t="s">
        <v>128</v>
      </c>
      <c r="N1443" s="17" t="s">
        <v>142</v>
      </c>
      <c r="O1443" s="17" t="s">
        <v>130</v>
      </c>
      <c r="P1443" s="17" t="s">
        <v>1266</v>
      </c>
      <c r="Q1443" s="17" t="s">
        <v>63</v>
      </c>
      <c r="R1443" s="17" t="s">
        <v>132</v>
      </c>
      <c r="S1443" s="17" t="s">
        <v>253</v>
      </c>
      <c r="T1443" t="str">
        <f t="shared" si="105"/>
        <v>370101</v>
      </c>
      <c r="U1443" t="s">
        <v>1258</v>
      </c>
      <c r="V1443" s="17" t="s">
        <v>253</v>
      </c>
      <c r="W1443" t="str">
        <f t="shared" si="106"/>
        <v>14-370101-01-22</v>
      </c>
      <c r="X1443" s="17"/>
      <c r="Y1443" s="20"/>
      <c r="Z1443" s="21"/>
      <c r="AA1443" s="14" t="s">
        <v>134</v>
      </c>
      <c r="AB1443" s="20">
        <v>44655</v>
      </c>
      <c r="AC1443" s="21">
        <v>30</v>
      </c>
      <c r="AD1443" s="14">
        <v>44685</v>
      </c>
      <c r="AE1443" s="20">
        <v>44687</v>
      </c>
      <c r="AF1443" s="21">
        <v>14</v>
      </c>
      <c r="AG1443" s="14">
        <v>44701</v>
      </c>
      <c r="AH1443" s="20">
        <v>44704</v>
      </c>
      <c r="AI1443" s="21">
        <v>21</v>
      </c>
      <c r="AJ1443" s="14">
        <v>44725</v>
      </c>
      <c r="AK1443" s="21">
        <v>6</v>
      </c>
      <c r="AL1443" s="14">
        <v>44908</v>
      </c>
      <c r="AM1443" s="14">
        <v>44968</v>
      </c>
      <c r="AN1443" s="19"/>
      <c r="AO1443" s="19"/>
      <c r="AP1443" s="19"/>
      <c r="AQ1443" s="19"/>
      <c r="AR1443" s="19"/>
      <c r="AS1443" s="19">
        <v>6264000</v>
      </c>
      <c r="AT1443" s="19"/>
      <c r="AU1443" s="19"/>
      <c r="AV1443" s="19"/>
      <c r="AW1443" s="19"/>
      <c r="AX1443" s="19"/>
      <c r="AY1443" s="19"/>
      <c r="AZ1443" s="15">
        <f t="shared" si="101"/>
        <v>6264000</v>
      </c>
      <c r="BA1443" s="15">
        <f t="shared" si="102"/>
        <v>6264000</v>
      </c>
      <c r="BB1443" t="str">
        <f t="shared" si="103"/>
        <v>OK</v>
      </c>
      <c r="BC1443">
        <f t="shared" si="104"/>
        <v>1</v>
      </c>
      <c r="BE1443" s="17"/>
    </row>
    <row r="1444" spans="1:57" hidden="1">
      <c r="A1444" s="17"/>
      <c r="B1444" s="17" t="s">
        <v>31</v>
      </c>
      <c r="C1444" s="17" t="s">
        <v>1267</v>
      </c>
      <c r="D1444" s="17" t="s">
        <v>1268</v>
      </c>
      <c r="E1444" s="17" t="s">
        <v>6</v>
      </c>
      <c r="F1444" s="17" t="s">
        <v>150</v>
      </c>
      <c r="G1444">
        <v>7233</v>
      </c>
      <c r="H1444">
        <v>1</v>
      </c>
      <c r="I1444" s="19">
        <v>35700000</v>
      </c>
      <c r="J1444" s="15">
        <v>35700000</v>
      </c>
      <c r="K1444" s="17">
        <v>1</v>
      </c>
      <c r="L1444" s="17"/>
      <c r="M1444" s="17" t="s">
        <v>151</v>
      </c>
      <c r="N1444" s="17" t="s">
        <v>152</v>
      </c>
      <c r="O1444" s="17" t="s">
        <v>247</v>
      </c>
      <c r="P1444" s="17" t="s">
        <v>1269</v>
      </c>
      <c r="Q1444" s="17" t="s">
        <v>64</v>
      </c>
      <c r="R1444" s="17" t="s">
        <v>132</v>
      </c>
      <c r="S1444" s="17" t="s">
        <v>253</v>
      </c>
      <c r="T1444" t="str">
        <f t="shared" si="105"/>
        <v>723301</v>
      </c>
      <c r="U1444" t="s">
        <v>1258</v>
      </c>
      <c r="V1444" s="17" t="s">
        <v>271</v>
      </c>
      <c r="W1444" t="str">
        <f t="shared" si="106"/>
        <v>14-723301-02-22</v>
      </c>
      <c r="X1444" s="17"/>
      <c r="Y1444" s="20"/>
      <c r="Z1444" s="21"/>
      <c r="AA1444" s="14" t="s">
        <v>134</v>
      </c>
      <c r="AB1444" s="20">
        <v>44616</v>
      </c>
      <c r="AC1444" s="21">
        <v>21</v>
      </c>
      <c r="AD1444" s="14">
        <v>44637</v>
      </c>
      <c r="AE1444" s="20">
        <v>44638</v>
      </c>
      <c r="AF1444" s="21">
        <v>19</v>
      </c>
      <c r="AG1444" s="14">
        <v>44657</v>
      </c>
      <c r="AH1444" s="20">
        <v>44659</v>
      </c>
      <c r="AI1444" s="21">
        <v>21</v>
      </c>
      <c r="AJ1444" s="14">
        <v>44680</v>
      </c>
      <c r="AK1444" s="21">
        <v>11</v>
      </c>
      <c r="AL1444" s="14">
        <v>45014</v>
      </c>
      <c r="AM1444" s="14">
        <v>45074</v>
      </c>
      <c r="AN1444" s="19"/>
      <c r="AO1444" s="19"/>
      <c r="AP1444" s="19"/>
      <c r="AQ1444" s="19">
        <v>5355000</v>
      </c>
      <c r="AR1444" s="19"/>
      <c r="AS1444" s="19"/>
      <c r="AT1444" s="19"/>
      <c r="AU1444" s="19">
        <v>30345000</v>
      </c>
      <c r="AV1444" s="19"/>
      <c r="AW1444" s="19"/>
      <c r="AX1444" s="19"/>
      <c r="AY1444" s="19"/>
      <c r="AZ1444" s="15">
        <f t="shared" si="101"/>
        <v>35700000</v>
      </c>
      <c r="BA1444" s="15">
        <f t="shared" si="102"/>
        <v>35700000</v>
      </c>
      <c r="BB1444" t="str">
        <f t="shared" si="103"/>
        <v>OK</v>
      </c>
      <c r="BC1444">
        <f t="shared" si="104"/>
        <v>2</v>
      </c>
      <c r="BE1444" s="17"/>
    </row>
    <row r="1445" spans="1:57" hidden="1">
      <c r="A1445" s="17"/>
      <c r="B1445" s="17" t="s">
        <v>31</v>
      </c>
      <c r="C1445" s="17" t="s">
        <v>1255</v>
      </c>
      <c r="D1445" s="17" t="s">
        <v>1270</v>
      </c>
      <c r="E1445" s="17" t="s">
        <v>7</v>
      </c>
      <c r="F1445" s="17" t="s">
        <v>299</v>
      </c>
      <c r="G1445">
        <v>8913</v>
      </c>
      <c r="H1445">
        <v>24</v>
      </c>
      <c r="I1445" s="19">
        <v>15264000</v>
      </c>
      <c r="J1445" s="15">
        <v>636000</v>
      </c>
      <c r="K1445" s="17"/>
      <c r="L1445" s="17">
        <v>24</v>
      </c>
      <c r="M1445" s="17" t="s">
        <v>151</v>
      </c>
      <c r="N1445" s="17" t="s">
        <v>157</v>
      </c>
      <c r="O1445" s="17" t="s">
        <v>130</v>
      </c>
      <c r="P1445" s="17" t="s">
        <v>1271</v>
      </c>
      <c r="Q1445" s="17" t="s">
        <v>65</v>
      </c>
      <c r="R1445" s="17" t="s">
        <v>132</v>
      </c>
      <c r="S1445" s="17" t="s">
        <v>253</v>
      </c>
      <c r="T1445" t="str">
        <f t="shared" si="105"/>
        <v>891301</v>
      </c>
      <c r="U1445" t="s">
        <v>1258</v>
      </c>
      <c r="V1445" s="17" t="s">
        <v>437</v>
      </c>
      <c r="W1445" t="str">
        <f t="shared" si="106"/>
        <v>14-891301-05-22</v>
      </c>
      <c r="X1445" s="17"/>
      <c r="Y1445" s="20"/>
      <c r="Z1445" s="21"/>
      <c r="AA1445" s="14" t="s">
        <v>134</v>
      </c>
      <c r="AB1445" s="20">
        <v>44585</v>
      </c>
      <c r="AC1445" s="21">
        <v>21</v>
      </c>
      <c r="AD1445" s="14">
        <v>44606</v>
      </c>
      <c r="AE1445" s="20">
        <v>44608</v>
      </c>
      <c r="AF1445" s="21">
        <v>21</v>
      </c>
      <c r="AG1445" s="14">
        <v>44629</v>
      </c>
      <c r="AH1445" s="20">
        <v>44634</v>
      </c>
      <c r="AI1445" s="21">
        <v>21</v>
      </c>
      <c r="AJ1445" s="14">
        <v>44655</v>
      </c>
      <c r="AK1445" s="21">
        <v>8</v>
      </c>
      <c r="AL1445" s="14">
        <v>44899</v>
      </c>
      <c r="AM1445" s="14">
        <v>44959</v>
      </c>
      <c r="AN1445" s="19"/>
      <c r="AO1445" s="19"/>
      <c r="AP1445" s="19"/>
      <c r="AQ1445" s="19">
        <v>2289600</v>
      </c>
      <c r="AR1445" s="19"/>
      <c r="AS1445" s="19"/>
      <c r="AT1445" s="19">
        <v>12974400</v>
      </c>
      <c r="AU1445" s="19"/>
      <c r="AV1445" s="19"/>
      <c r="AW1445" s="19"/>
      <c r="AX1445" s="19"/>
      <c r="AY1445" s="19"/>
      <c r="AZ1445" s="15">
        <f t="shared" si="101"/>
        <v>15264000</v>
      </c>
      <c r="BA1445" s="15">
        <f t="shared" si="102"/>
        <v>15264000</v>
      </c>
      <c r="BB1445" t="str">
        <f t="shared" si="103"/>
        <v>OK</v>
      </c>
      <c r="BC1445">
        <f t="shared" si="104"/>
        <v>2</v>
      </c>
      <c r="BE1445" s="17"/>
    </row>
    <row r="1446" spans="1:57" hidden="1">
      <c r="A1446" s="17"/>
      <c r="B1446" s="17" t="s">
        <v>31</v>
      </c>
      <c r="C1446" s="17" t="s">
        <v>1262</v>
      </c>
      <c r="D1446" s="17" t="s">
        <v>1270</v>
      </c>
      <c r="E1446" s="17" t="s">
        <v>7</v>
      </c>
      <c r="F1446" s="17" t="s">
        <v>299</v>
      </c>
      <c r="G1446">
        <v>8913</v>
      </c>
      <c r="H1446">
        <v>5</v>
      </c>
      <c r="I1446" s="19">
        <v>3180000</v>
      </c>
      <c r="J1446" s="15">
        <v>636000</v>
      </c>
      <c r="K1446" s="17"/>
      <c r="L1446" s="17">
        <v>5</v>
      </c>
      <c r="M1446" s="17" t="s">
        <v>151</v>
      </c>
      <c r="N1446" s="17" t="s">
        <v>157</v>
      </c>
      <c r="O1446" s="17" t="s">
        <v>130</v>
      </c>
      <c r="P1446" s="17" t="s">
        <v>1271</v>
      </c>
      <c r="Q1446" s="17" t="s">
        <v>65</v>
      </c>
      <c r="R1446" s="17" t="s">
        <v>132</v>
      </c>
      <c r="S1446" s="17" t="s">
        <v>253</v>
      </c>
      <c r="T1446" t="str">
        <f t="shared" si="105"/>
        <v>891301</v>
      </c>
      <c r="U1446" t="s">
        <v>1258</v>
      </c>
      <c r="V1446" s="17" t="s">
        <v>437</v>
      </c>
      <c r="W1446" t="str">
        <f t="shared" si="106"/>
        <v>14-891301-05-22</v>
      </c>
      <c r="X1446" s="17"/>
      <c r="Y1446" s="20"/>
      <c r="Z1446" s="21"/>
      <c r="AA1446" s="14" t="s">
        <v>134</v>
      </c>
      <c r="AB1446" s="20">
        <v>44585</v>
      </c>
      <c r="AC1446" s="21">
        <v>21</v>
      </c>
      <c r="AD1446" s="14">
        <v>44606</v>
      </c>
      <c r="AE1446" s="20">
        <v>44608</v>
      </c>
      <c r="AF1446" s="21">
        <v>21</v>
      </c>
      <c r="AG1446" s="14">
        <v>44629</v>
      </c>
      <c r="AH1446" s="20">
        <v>44634</v>
      </c>
      <c r="AI1446" s="21">
        <v>21</v>
      </c>
      <c r="AJ1446" s="14">
        <v>44655</v>
      </c>
      <c r="AK1446" s="21">
        <v>8</v>
      </c>
      <c r="AL1446" s="14">
        <v>44899</v>
      </c>
      <c r="AM1446" s="14">
        <v>44959</v>
      </c>
      <c r="AN1446" s="19"/>
      <c r="AO1446" s="19"/>
      <c r="AP1446" s="19"/>
      <c r="AQ1446" s="19">
        <v>477000</v>
      </c>
      <c r="AR1446" s="19"/>
      <c r="AS1446" s="19"/>
      <c r="AT1446" s="19">
        <v>2703000</v>
      </c>
      <c r="AU1446" s="19"/>
      <c r="AV1446" s="19"/>
      <c r="AW1446" s="19"/>
      <c r="AX1446" s="19"/>
      <c r="AY1446" s="19"/>
      <c r="AZ1446" s="15">
        <f t="shared" si="101"/>
        <v>3180000</v>
      </c>
      <c r="BA1446" s="15">
        <f t="shared" si="102"/>
        <v>3180000</v>
      </c>
      <c r="BB1446" t="str">
        <f t="shared" si="103"/>
        <v>OK</v>
      </c>
      <c r="BC1446">
        <f t="shared" si="104"/>
        <v>2</v>
      </c>
      <c r="BE1446" s="17"/>
    </row>
    <row r="1447" spans="1:57" hidden="1">
      <c r="A1447" s="17"/>
      <c r="B1447" s="17" t="s">
        <v>31</v>
      </c>
      <c r="C1447" s="17" t="s">
        <v>1272</v>
      </c>
      <c r="D1447" s="17" t="s">
        <v>1270</v>
      </c>
      <c r="E1447" s="17" t="s">
        <v>7</v>
      </c>
      <c r="F1447" s="17" t="s">
        <v>299</v>
      </c>
      <c r="G1447">
        <v>8913</v>
      </c>
      <c r="H1447">
        <v>10</v>
      </c>
      <c r="I1447" s="19">
        <v>6360000</v>
      </c>
      <c r="J1447" s="15">
        <v>636000</v>
      </c>
      <c r="K1447" s="17"/>
      <c r="L1447" s="17">
        <v>10</v>
      </c>
      <c r="M1447" s="17" t="s">
        <v>151</v>
      </c>
      <c r="N1447" s="17" t="s">
        <v>157</v>
      </c>
      <c r="O1447" s="17" t="s">
        <v>130</v>
      </c>
      <c r="P1447" s="17" t="s">
        <v>1271</v>
      </c>
      <c r="Q1447" s="17" t="s">
        <v>65</v>
      </c>
      <c r="R1447" s="17" t="s">
        <v>132</v>
      </c>
      <c r="S1447" s="17" t="s">
        <v>253</v>
      </c>
      <c r="T1447" t="str">
        <f t="shared" si="105"/>
        <v>891301</v>
      </c>
      <c r="U1447" t="s">
        <v>1258</v>
      </c>
      <c r="V1447" s="17" t="s">
        <v>437</v>
      </c>
      <c r="W1447" t="str">
        <f t="shared" si="106"/>
        <v>14-891301-05-22</v>
      </c>
      <c r="X1447" s="17"/>
      <c r="Y1447" s="20"/>
      <c r="Z1447" s="21"/>
      <c r="AA1447" s="14" t="s">
        <v>134</v>
      </c>
      <c r="AB1447" s="20">
        <v>44585</v>
      </c>
      <c r="AC1447" s="21">
        <v>21</v>
      </c>
      <c r="AD1447" s="14">
        <v>44606</v>
      </c>
      <c r="AE1447" s="20">
        <v>44608</v>
      </c>
      <c r="AF1447" s="21">
        <v>21</v>
      </c>
      <c r="AG1447" s="14">
        <v>44629</v>
      </c>
      <c r="AH1447" s="20">
        <v>44634</v>
      </c>
      <c r="AI1447" s="21">
        <v>21</v>
      </c>
      <c r="AJ1447" s="14">
        <v>44655</v>
      </c>
      <c r="AK1447" s="21">
        <v>8</v>
      </c>
      <c r="AL1447" s="14">
        <v>44899</v>
      </c>
      <c r="AM1447" s="14">
        <v>44959</v>
      </c>
      <c r="AN1447" s="19"/>
      <c r="AO1447" s="19"/>
      <c r="AP1447" s="19"/>
      <c r="AQ1447" s="19">
        <v>954000</v>
      </c>
      <c r="AR1447" s="19"/>
      <c r="AS1447" s="19"/>
      <c r="AT1447" s="19">
        <v>5406000</v>
      </c>
      <c r="AU1447" s="19"/>
      <c r="AV1447" s="19"/>
      <c r="AW1447" s="19"/>
      <c r="AX1447" s="19"/>
      <c r="AY1447" s="19"/>
      <c r="AZ1447" s="15">
        <f t="shared" si="101"/>
        <v>6360000</v>
      </c>
      <c r="BA1447" s="15">
        <f t="shared" si="102"/>
        <v>6360000</v>
      </c>
      <c r="BB1447" t="str">
        <f t="shared" si="103"/>
        <v>OK</v>
      </c>
      <c r="BC1447">
        <f t="shared" si="104"/>
        <v>2</v>
      </c>
      <c r="BE1447" s="17"/>
    </row>
    <row r="1448" spans="1:57" hidden="1">
      <c r="A1448" s="17"/>
      <c r="B1448" s="17" t="s">
        <v>31</v>
      </c>
      <c r="C1448" s="17" t="s">
        <v>170</v>
      </c>
      <c r="D1448" s="17" t="s">
        <v>1273</v>
      </c>
      <c r="E1448" s="17" t="s">
        <v>7</v>
      </c>
      <c r="F1448" s="17" t="s">
        <v>299</v>
      </c>
      <c r="G1448">
        <v>8913</v>
      </c>
      <c r="H1448">
        <v>3</v>
      </c>
      <c r="I1448" s="19">
        <v>1908000</v>
      </c>
      <c r="J1448" s="15">
        <v>636000</v>
      </c>
      <c r="K1448" s="17"/>
      <c r="L1448" s="17">
        <v>3</v>
      </c>
      <c r="M1448" s="17" t="s">
        <v>151</v>
      </c>
      <c r="N1448" s="17" t="s">
        <v>157</v>
      </c>
      <c r="O1448" s="17" t="s">
        <v>130</v>
      </c>
      <c r="P1448" s="17" t="s">
        <v>1274</v>
      </c>
      <c r="Q1448" s="17" t="s">
        <v>65</v>
      </c>
      <c r="R1448" s="17" t="s">
        <v>132</v>
      </c>
      <c r="S1448" s="17" t="s">
        <v>253</v>
      </c>
      <c r="T1448" t="str">
        <f t="shared" si="105"/>
        <v>891301</v>
      </c>
      <c r="U1448" t="s">
        <v>1258</v>
      </c>
      <c r="V1448" s="17" t="s">
        <v>437</v>
      </c>
      <c r="W1448" t="str">
        <f t="shared" si="106"/>
        <v>14-891301-05-22</v>
      </c>
      <c r="X1448" s="17"/>
      <c r="Y1448" s="20"/>
      <c r="Z1448" s="21"/>
      <c r="AA1448" s="14" t="s">
        <v>134</v>
      </c>
      <c r="AB1448" s="20">
        <v>44585</v>
      </c>
      <c r="AC1448" s="21">
        <v>21</v>
      </c>
      <c r="AD1448" s="14">
        <v>44606</v>
      </c>
      <c r="AE1448" s="20">
        <v>44608</v>
      </c>
      <c r="AF1448" s="21">
        <v>21</v>
      </c>
      <c r="AG1448" s="14">
        <v>44629</v>
      </c>
      <c r="AH1448" s="20">
        <v>44634</v>
      </c>
      <c r="AI1448" s="21">
        <v>21</v>
      </c>
      <c r="AJ1448" s="14">
        <v>44655</v>
      </c>
      <c r="AK1448" s="21">
        <v>8</v>
      </c>
      <c r="AL1448" s="14">
        <v>44899</v>
      </c>
      <c r="AM1448" s="14">
        <v>44959</v>
      </c>
      <c r="AN1448" s="19"/>
      <c r="AO1448" s="19"/>
      <c r="AP1448" s="19"/>
      <c r="AQ1448" s="19">
        <v>286200</v>
      </c>
      <c r="AR1448" s="19"/>
      <c r="AS1448" s="19"/>
      <c r="AT1448" s="19">
        <v>1621800</v>
      </c>
      <c r="AU1448" s="19"/>
      <c r="AV1448" s="19"/>
      <c r="AW1448" s="19"/>
      <c r="AX1448" s="19"/>
      <c r="AY1448" s="19"/>
      <c r="AZ1448" s="15">
        <f t="shared" si="101"/>
        <v>1908000</v>
      </c>
      <c r="BA1448" s="15">
        <f t="shared" si="102"/>
        <v>1908000</v>
      </c>
      <c r="BB1448" t="str">
        <f t="shared" si="103"/>
        <v>OK</v>
      </c>
      <c r="BC1448">
        <f t="shared" si="104"/>
        <v>2</v>
      </c>
      <c r="BE1448" s="17"/>
    </row>
    <row r="1449" spans="1:57" hidden="1">
      <c r="A1449" s="17"/>
      <c r="B1449" s="17" t="s">
        <v>31</v>
      </c>
      <c r="C1449" s="17" t="s">
        <v>1275</v>
      </c>
      <c r="D1449" s="17" t="s">
        <v>1270</v>
      </c>
      <c r="E1449" s="17" t="s">
        <v>8</v>
      </c>
      <c r="F1449" s="17" t="s">
        <v>156</v>
      </c>
      <c r="G1449">
        <v>4883</v>
      </c>
      <c r="H1449">
        <v>6</v>
      </c>
      <c r="I1449" s="19">
        <v>5865000</v>
      </c>
      <c r="J1449" s="15">
        <v>977500</v>
      </c>
      <c r="K1449" s="17">
        <v>6</v>
      </c>
      <c r="L1449" s="17"/>
      <c r="M1449" s="17" t="s">
        <v>128</v>
      </c>
      <c r="N1449" s="17" t="s">
        <v>157</v>
      </c>
      <c r="O1449" s="17" t="s">
        <v>130</v>
      </c>
      <c r="P1449" s="17" t="s">
        <v>1276</v>
      </c>
      <c r="Q1449" s="17" t="s">
        <v>66</v>
      </c>
      <c r="R1449" s="17" t="s">
        <v>132</v>
      </c>
      <c r="S1449" s="17" t="s">
        <v>253</v>
      </c>
      <c r="T1449" t="str">
        <f t="shared" si="105"/>
        <v>488301</v>
      </c>
      <c r="U1449" t="s">
        <v>1258</v>
      </c>
      <c r="V1449" s="17" t="s">
        <v>1277</v>
      </c>
      <c r="W1449" t="str">
        <f t="shared" si="106"/>
        <v>14-488301-15-22</v>
      </c>
      <c r="X1449" s="17"/>
      <c r="Y1449" s="20">
        <v>44276</v>
      </c>
      <c r="Z1449" s="21">
        <v>20</v>
      </c>
      <c r="AA1449" s="14">
        <v>44296</v>
      </c>
      <c r="AB1449" s="20">
        <v>44587</v>
      </c>
      <c r="AC1449" s="21">
        <v>21</v>
      </c>
      <c r="AD1449" s="14">
        <v>44608</v>
      </c>
      <c r="AE1449" s="20">
        <v>44610</v>
      </c>
      <c r="AF1449" s="21">
        <v>21</v>
      </c>
      <c r="AG1449" s="14">
        <v>44631</v>
      </c>
      <c r="AH1449" s="20">
        <v>44648</v>
      </c>
      <c r="AI1449" s="21">
        <v>21</v>
      </c>
      <c r="AJ1449" s="14">
        <v>44669</v>
      </c>
      <c r="AK1449" s="21">
        <v>8</v>
      </c>
      <c r="AL1449" s="14">
        <v>44913</v>
      </c>
      <c r="AM1449" s="14">
        <v>44973</v>
      </c>
      <c r="AN1449" s="19"/>
      <c r="AO1449" s="19"/>
      <c r="AP1449" s="19"/>
      <c r="AQ1449" s="19">
        <v>879750</v>
      </c>
      <c r="AR1449" s="19"/>
      <c r="AS1449" s="19"/>
      <c r="AT1449" s="19"/>
      <c r="AU1449" s="19">
        <v>4985250</v>
      </c>
      <c r="AV1449" s="19"/>
      <c r="AW1449" s="19"/>
      <c r="AX1449" s="19"/>
      <c r="AY1449" s="19"/>
      <c r="AZ1449" s="15">
        <f t="shared" si="101"/>
        <v>5865000</v>
      </c>
      <c r="BA1449" s="15">
        <f t="shared" si="102"/>
        <v>5865000</v>
      </c>
      <c r="BB1449" t="str">
        <f t="shared" si="103"/>
        <v>OK</v>
      </c>
      <c r="BC1449">
        <f t="shared" si="104"/>
        <v>2</v>
      </c>
      <c r="BE1449" s="17"/>
    </row>
    <row r="1450" spans="1:57" hidden="1">
      <c r="A1450" s="17"/>
      <c r="B1450" s="17" t="s">
        <v>31</v>
      </c>
      <c r="C1450" s="17" t="s">
        <v>1278</v>
      </c>
      <c r="D1450" s="17" t="s">
        <v>1270</v>
      </c>
      <c r="E1450" s="17" t="s">
        <v>8</v>
      </c>
      <c r="F1450" s="17" t="s">
        <v>156</v>
      </c>
      <c r="G1450">
        <v>4883</v>
      </c>
      <c r="H1450">
        <v>6</v>
      </c>
      <c r="I1450" s="19">
        <v>5865000</v>
      </c>
      <c r="J1450" s="15">
        <v>977500</v>
      </c>
      <c r="K1450" s="17">
        <v>6</v>
      </c>
      <c r="L1450" s="17"/>
      <c r="M1450" s="17" t="s">
        <v>128</v>
      </c>
      <c r="N1450" s="17" t="s">
        <v>157</v>
      </c>
      <c r="O1450" s="17" t="s">
        <v>130</v>
      </c>
      <c r="P1450" s="17" t="s">
        <v>1276</v>
      </c>
      <c r="Q1450" s="17" t="s">
        <v>66</v>
      </c>
      <c r="R1450" s="17" t="s">
        <v>132</v>
      </c>
      <c r="S1450" s="17" t="s">
        <v>253</v>
      </c>
      <c r="T1450" t="str">
        <f t="shared" si="105"/>
        <v>488301</v>
      </c>
      <c r="U1450" t="s">
        <v>1258</v>
      </c>
      <c r="V1450" s="17" t="s">
        <v>1277</v>
      </c>
      <c r="W1450" t="str">
        <f t="shared" si="106"/>
        <v>14-488301-15-22</v>
      </c>
      <c r="X1450" s="17"/>
      <c r="Y1450" s="20">
        <v>44276</v>
      </c>
      <c r="Z1450" s="21">
        <v>20</v>
      </c>
      <c r="AA1450" s="14">
        <v>44296</v>
      </c>
      <c r="AB1450" s="20">
        <v>44587</v>
      </c>
      <c r="AC1450" s="21">
        <v>21</v>
      </c>
      <c r="AD1450" s="14">
        <v>44608</v>
      </c>
      <c r="AE1450" s="20">
        <v>44610</v>
      </c>
      <c r="AF1450" s="21">
        <v>21</v>
      </c>
      <c r="AG1450" s="14">
        <v>44631</v>
      </c>
      <c r="AH1450" s="20">
        <v>44648</v>
      </c>
      <c r="AI1450" s="21">
        <v>21</v>
      </c>
      <c r="AJ1450" s="14">
        <v>44669</v>
      </c>
      <c r="AK1450" s="21">
        <v>8</v>
      </c>
      <c r="AL1450" s="14">
        <v>44913</v>
      </c>
      <c r="AM1450" s="14">
        <v>44973</v>
      </c>
      <c r="AN1450" s="19"/>
      <c r="AO1450" s="19"/>
      <c r="AP1450" s="19"/>
      <c r="AQ1450" s="19">
        <v>879750</v>
      </c>
      <c r="AR1450" s="19"/>
      <c r="AS1450" s="19"/>
      <c r="AT1450" s="19"/>
      <c r="AU1450" s="19">
        <v>4985250</v>
      </c>
      <c r="AV1450" s="19"/>
      <c r="AW1450" s="19"/>
      <c r="AX1450" s="19"/>
      <c r="AY1450" s="19"/>
      <c r="AZ1450" s="15">
        <f t="shared" si="101"/>
        <v>5865000</v>
      </c>
      <c r="BA1450" s="15">
        <f t="shared" si="102"/>
        <v>5865000</v>
      </c>
      <c r="BB1450" t="str">
        <f t="shared" si="103"/>
        <v>OK</v>
      </c>
      <c r="BC1450">
        <f t="shared" si="104"/>
        <v>2</v>
      </c>
      <c r="BE1450" s="17"/>
    </row>
    <row r="1451" spans="1:57" hidden="1">
      <c r="A1451" s="17"/>
      <c r="B1451" s="17" t="s">
        <v>31</v>
      </c>
      <c r="C1451" s="17" t="s">
        <v>1279</v>
      </c>
      <c r="D1451" s="17" t="s">
        <v>1270</v>
      </c>
      <c r="E1451" s="17" t="s">
        <v>8</v>
      </c>
      <c r="F1451" s="17" t="s">
        <v>156</v>
      </c>
      <c r="G1451">
        <v>4883</v>
      </c>
      <c r="H1451">
        <v>6</v>
      </c>
      <c r="I1451" s="19">
        <v>5865000</v>
      </c>
      <c r="J1451" s="15">
        <v>977500</v>
      </c>
      <c r="K1451" s="17">
        <v>6</v>
      </c>
      <c r="L1451" s="17"/>
      <c r="M1451" s="17" t="s">
        <v>128</v>
      </c>
      <c r="N1451" s="17" t="s">
        <v>157</v>
      </c>
      <c r="O1451" s="17" t="s">
        <v>130</v>
      </c>
      <c r="P1451" s="17" t="s">
        <v>1276</v>
      </c>
      <c r="Q1451" s="17" t="s">
        <v>66</v>
      </c>
      <c r="R1451" s="17" t="s">
        <v>132</v>
      </c>
      <c r="S1451" s="17" t="s">
        <v>253</v>
      </c>
      <c r="T1451" t="str">
        <f t="shared" si="105"/>
        <v>488301</v>
      </c>
      <c r="U1451" t="s">
        <v>1258</v>
      </c>
      <c r="V1451" s="17" t="s">
        <v>1277</v>
      </c>
      <c r="W1451" t="str">
        <f t="shared" si="106"/>
        <v>14-488301-15-22</v>
      </c>
      <c r="X1451" s="17"/>
      <c r="Y1451" s="20">
        <v>44276</v>
      </c>
      <c r="Z1451" s="21">
        <v>20</v>
      </c>
      <c r="AA1451" s="14">
        <v>44296</v>
      </c>
      <c r="AB1451" s="20">
        <v>44587</v>
      </c>
      <c r="AC1451" s="21">
        <v>21</v>
      </c>
      <c r="AD1451" s="14">
        <v>44608</v>
      </c>
      <c r="AE1451" s="20">
        <v>44610</v>
      </c>
      <c r="AF1451" s="21">
        <v>21</v>
      </c>
      <c r="AG1451" s="14">
        <v>44631</v>
      </c>
      <c r="AH1451" s="20">
        <v>44648</v>
      </c>
      <c r="AI1451" s="21">
        <v>21</v>
      </c>
      <c r="AJ1451" s="14">
        <v>44669</v>
      </c>
      <c r="AK1451" s="21">
        <v>8</v>
      </c>
      <c r="AL1451" s="14">
        <v>44913</v>
      </c>
      <c r="AM1451" s="14">
        <v>44973</v>
      </c>
      <c r="AN1451" s="19"/>
      <c r="AO1451" s="19"/>
      <c r="AP1451" s="19"/>
      <c r="AQ1451" s="19">
        <v>879750</v>
      </c>
      <c r="AR1451" s="19"/>
      <c r="AS1451" s="19"/>
      <c r="AT1451" s="19"/>
      <c r="AU1451" s="19">
        <v>4985250</v>
      </c>
      <c r="AV1451" s="19"/>
      <c r="AW1451" s="19"/>
      <c r="AX1451" s="19"/>
      <c r="AY1451" s="19"/>
      <c r="AZ1451" s="15">
        <f t="shared" si="101"/>
        <v>5865000</v>
      </c>
      <c r="BA1451" s="15">
        <f t="shared" si="102"/>
        <v>5865000</v>
      </c>
      <c r="BB1451" t="str">
        <f t="shared" si="103"/>
        <v>OK</v>
      </c>
      <c r="BC1451">
        <f t="shared" si="104"/>
        <v>2</v>
      </c>
      <c r="BE1451" s="17"/>
    </row>
    <row r="1452" spans="1:57" hidden="1">
      <c r="A1452" s="17"/>
      <c r="B1452" s="17" t="s">
        <v>31</v>
      </c>
      <c r="C1452" s="17" t="s">
        <v>1280</v>
      </c>
      <c r="D1452" s="17" t="s">
        <v>1270</v>
      </c>
      <c r="E1452" s="17" t="s">
        <v>8</v>
      </c>
      <c r="F1452" s="17" t="s">
        <v>156</v>
      </c>
      <c r="G1452">
        <v>4883</v>
      </c>
      <c r="H1452">
        <v>6</v>
      </c>
      <c r="I1452" s="19">
        <v>5865000</v>
      </c>
      <c r="J1452" s="15">
        <v>977500</v>
      </c>
      <c r="K1452" s="17">
        <v>6</v>
      </c>
      <c r="L1452" s="17"/>
      <c r="M1452" s="17" t="s">
        <v>128</v>
      </c>
      <c r="N1452" s="17" t="s">
        <v>157</v>
      </c>
      <c r="O1452" s="17" t="s">
        <v>130</v>
      </c>
      <c r="P1452" s="17" t="s">
        <v>1276</v>
      </c>
      <c r="Q1452" s="17" t="s">
        <v>66</v>
      </c>
      <c r="R1452" s="17" t="s">
        <v>132</v>
      </c>
      <c r="S1452" s="17" t="s">
        <v>253</v>
      </c>
      <c r="T1452" t="str">
        <f t="shared" si="105"/>
        <v>488301</v>
      </c>
      <c r="U1452" t="s">
        <v>1258</v>
      </c>
      <c r="V1452" s="17" t="s">
        <v>1277</v>
      </c>
      <c r="W1452" t="str">
        <f t="shared" si="106"/>
        <v>14-488301-15-22</v>
      </c>
      <c r="X1452" s="17"/>
      <c r="Y1452" s="20">
        <v>44276</v>
      </c>
      <c r="Z1452" s="21">
        <v>20</v>
      </c>
      <c r="AA1452" s="14">
        <v>44296</v>
      </c>
      <c r="AB1452" s="20">
        <v>44587</v>
      </c>
      <c r="AC1452" s="21">
        <v>21</v>
      </c>
      <c r="AD1452" s="14">
        <v>44608</v>
      </c>
      <c r="AE1452" s="20">
        <v>44610</v>
      </c>
      <c r="AF1452" s="21">
        <v>21</v>
      </c>
      <c r="AG1452" s="14">
        <v>44631</v>
      </c>
      <c r="AH1452" s="20">
        <v>44648</v>
      </c>
      <c r="AI1452" s="21">
        <v>21</v>
      </c>
      <c r="AJ1452" s="14">
        <v>44669</v>
      </c>
      <c r="AK1452" s="21">
        <v>8</v>
      </c>
      <c r="AL1452" s="14">
        <v>44913</v>
      </c>
      <c r="AM1452" s="14">
        <v>44973</v>
      </c>
      <c r="AN1452" s="19"/>
      <c r="AO1452" s="19"/>
      <c r="AP1452" s="19"/>
      <c r="AQ1452" s="19">
        <v>879750</v>
      </c>
      <c r="AR1452" s="19"/>
      <c r="AS1452" s="19"/>
      <c r="AT1452" s="19"/>
      <c r="AU1452" s="19">
        <v>4985250</v>
      </c>
      <c r="AV1452" s="19"/>
      <c r="AW1452" s="19"/>
      <c r="AX1452" s="19"/>
      <c r="AY1452" s="19"/>
      <c r="AZ1452" s="15">
        <f t="shared" si="101"/>
        <v>5865000</v>
      </c>
      <c r="BA1452" s="15">
        <f t="shared" si="102"/>
        <v>5865000</v>
      </c>
      <c r="BB1452" t="str">
        <f t="shared" si="103"/>
        <v>OK</v>
      </c>
      <c r="BC1452">
        <f t="shared" si="104"/>
        <v>2</v>
      </c>
      <c r="BE1452" s="17"/>
    </row>
    <row r="1453" spans="1:57" hidden="1">
      <c r="A1453" s="17"/>
      <c r="B1453" s="17" t="s">
        <v>31</v>
      </c>
      <c r="C1453" s="17" t="s">
        <v>1267</v>
      </c>
      <c r="D1453" s="17" t="s">
        <v>1270</v>
      </c>
      <c r="E1453" s="17" t="s">
        <v>8</v>
      </c>
      <c r="F1453" s="17" t="s">
        <v>156</v>
      </c>
      <c r="G1453">
        <v>4883</v>
      </c>
      <c r="H1453">
        <v>6</v>
      </c>
      <c r="I1453" s="19">
        <v>5865000</v>
      </c>
      <c r="J1453" s="15">
        <v>977500</v>
      </c>
      <c r="K1453" s="17">
        <v>6</v>
      </c>
      <c r="L1453" s="17"/>
      <c r="M1453" s="17" t="s">
        <v>128</v>
      </c>
      <c r="N1453" s="17" t="s">
        <v>157</v>
      </c>
      <c r="O1453" s="17" t="s">
        <v>130</v>
      </c>
      <c r="P1453" s="17" t="s">
        <v>1276</v>
      </c>
      <c r="Q1453" s="17" t="s">
        <v>66</v>
      </c>
      <c r="R1453" s="17" t="s">
        <v>132</v>
      </c>
      <c r="S1453" s="17" t="s">
        <v>253</v>
      </c>
      <c r="T1453" t="str">
        <f t="shared" si="105"/>
        <v>488301</v>
      </c>
      <c r="U1453" t="s">
        <v>1258</v>
      </c>
      <c r="V1453" s="17">
        <v>17</v>
      </c>
      <c r="W1453" t="str">
        <f t="shared" si="106"/>
        <v>14-488301-17-22</v>
      </c>
      <c r="X1453" s="17"/>
      <c r="Y1453" s="20">
        <v>44276</v>
      </c>
      <c r="Z1453" s="21">
        <v>20</v>
      </c>
      <c r="AA1453" s="14">
        <v>44296</v>
      </c>
      <c r="AB1453" s="20">
        <v>44587</v>
      </c>
      <c r="AC1453" s="21">
        <v>21</v>
      </c>
      <c r="AD1453" s="14">
        <v>44608</v>
      </c>
      <c r="AE1453" s="20">
        <v>44610</v>
      </c>
      <c r="AF1453" s="21">
        <v>21</v>
      </c>
      <c r="AG1453" s="14">
        <v>44631</v>
      </c>
      <c r="AH1453" s="20">
        <v>44648</v>
      </c>
      <c r="AI1453" s="21">
        <v>21</v>
      </c>
      <c r="AJ1453" s="14">
        <v>44669</v>
      </c>
      <c r="AK1453" s="21">
        <v>8</v>
      </c>
      <c r="AL1453" s="14">
        <v>44913</v>
      </c>
      <c r="AM1453" s="14">
        <v>44973</v>
      </c>
      <c r="AN1453" s="19"/>
      <c r="AO1453" s="19"/>
      <c r="AP1453" s="19"/>
      <c r="AQ1453" s="19">
        <v>879750</v>
      </c>
      <c r="AR1453" s="19"/>
      <c r="AS1453" s="19"/>
      <c r="AT1453" s="19"/>
      <c r="AU1453" s="19">
        <v>4985250</v>
      </c>
      <c r="AV1453" s="19"/>
      <c r="AW1453" s="19"/>
      <c r="AX1453" s="19"/>
      <c r="AY1453" s="19"/>
      <c r="AZ1453" s="15">
        <f t="shared" si="101"/>
        <v>5865000</v>
      </c>
      <c r="BA1453" s="15">
        <f t="shared" si="102"/>
        <v>5865000</v>
      </c>
      <c r="BB1453" t="str">
        <f t="shared" si="103"/>
        <v>OK</v>
      </c>
      <c r="BC1453">
        <f t="shared" si="104"/>
        <v>2</v>
      </c>
      <c r="BE1453" s="17"/>
    </row>
    <row r="1454" spans="1:57" hidden="1">
      <c r="A1454" s="17"/>
      <c r="B1454" s="17" t="s">
        <v>31</v>
      </c>
      <c r="C1454" s="17" t="s">
        <v>1281</v>
      </c>
      <c r="D1454" s="17" t="s">
        <v>1270</v>
      </c>
      <c r="E1454" s="17" t="s">
        <v>8</v>
      </c>
      <c r="F1454" s="17" t="s">
        <v>156</v>
      </c>
      <c r="G1454">
        <v>4883</v>
      </c>
      <c r="H1454">
        <v>6</v>
      </c>
      <c r="I1454" s="19">
        <v>5865000</v>
      </c>
      <c r="J1454" s="15">
        <v>977500</v>
      </c>
      <c r="K1454" s="17">
        <v>6</v>
      </c>
      <c r="L1454" s="17"/>
      <c r="M1454" s="17" t="s">
        <v>128</v>
      </c>
      <c r="N1454" s="17" t="s">
        <v>157</v>
      </c>
      <c r="O1454" s="17" t="s">
        <v>130</v>
      </c>
      <c r="P1454" s="17" t="s">
        <v>1276</v>
      </c>
      <c r="Q1454" s="17" t="s">
        <v>66</v>
      </c>
      <c r="R1454" s="17" t="s">
        <v>132</v>
      </c>
      <c r="S1454" s="17" t="s">
        <v>253</v>
      </c>
      <c r="T1454" t="str">
        <f t="shared" si="105"/>
        <v>488301</v>
      </c>
      <c r="U1454" t="s">
        <v>1258</v>
      </c>
      <c r="V1454" s="17">
        <v>17</v>
      </c>
      <c r="W1454" t="str">
        <f t="shared" si="106"/>
        <v>14-488301-17-22</v>
      </c>
      <c r="X1454" s="17"/>
      <c r="Y1454" s="20">
        <v>44276</v>
      </c>
      <c r="Z1454" s="21">
        <v>20</v>
      </c>
      <c r="AA1454" s="14">
        <v>44296</v>
      </c>
      <c r="AB1454" s="20">
        <v>44587</v>
      </c>
      <c r="AC1454" s="21">
        <v>21</v>
      </c>
      <c r="AD1454" s="14">
        <v>44608</v>
      </c>
      <c r="AE1454" s="20">
        <v>44610</v>
      </c>
      <c r="AF1454" s="21">
        <v>21</v>
      </c>
      <c r="AG1454" s="14">
        <v>44631</v>
      </c>
      <c r="AH1454" s="20">
        <v>44648</v>
      </c>
      <c r="AI1454" s="21">
        <v>21</v>
      </c>
      <c r="AJ1454" s="14">
        <v>44669</v>
      </c>
      <c r="AK1454" s="21">
        <v>8</v>
      </c>
      <c r="AL1454" s="14">
        <v>44913</v>
      </c>
      <c r="AM1454" s="14">
        <v>44973</v>
      </c>
      <c r="AN1454" s="19"/>
      <c r="AO1454" s="19"/>
      <c r="AP1454" s="19"/>
      <c r="AQ1454" s="19">
        <v>879750</v>
      </c>
      <c r="AR1454" s="19"/>
      <c r="AS1454" s="19"/>
      <c r="AT1454" s="19"/>
      <c r="AU1454" s="19">
        <v>4985250</v>
      </c>
      <c r="AV1454" s="19"/>
      <c r="AW1454" s="19"/>
      <c r="AX1454" s="19"/>
      <c r="AY1454" s="19"/>
      <c r="AZ1454" s="15">
        <f t="shared" si="101"/>
        <v>5865000</v>
      </c>
      <c r="BA1454" s="15">
        <f t="shared" si="102"/>
        <v>5865000</v>
      </c>
      <c r="BB1454" t="str">
        <f t="shared" si="103"/>
        <v>OK</v>
      </c>
      <c r="BC1454">
        <f t="shared" si="104"/>
        <v>2</v>
      </c>
      <c r="BE1454" s="17"/>
    </row>
    <row r="1455" spans="1:57" hidden="1">
      <c r="A1455" s="17"/>
      <c r="B1455" s="17" t="s">
        <v>31</v>
      </c>
      <c r="C1455" s="17" t="s">
        <v>1282</v>
      </c>
      <c r="D1455" s="17" t="s">
        <v>1270</v>
      </c>
      <c r="E1455" s="17" t="s">
        <v>8</v>
      </c>
      <c r="F1455" s="17" t="s">
        <v>156</v>
      </c>
      <c r="G1455">
        <v>4883</v>
      </c>
      <c r="H1455">
        <v>6</v>
      </c>
      <c r="I1455" s="19">
        <v>5865000</v>
      </c>
      <c r="J1455" s="15">
        <v>977500</v>
      </c>
      <c r="K1455" s="17">
        <v>6</v>
      </c>
      <c r="L1455" s="17"/>
      <c r="M1455" s="17" t="s">
        <v>128</v>
      </c>
      <c r="N1455" s="17" t="s">
        <v>157</v>
      </c>
      <c r="O1455" s="17" t="s">
        <v>130</v>
      </c>
      <c r="P1455" s="17" t="s">
        <v>1276</v>
      </c>
      <c r="Q1455" s="17" t="s">
        <v>66</v>
      </c>
      <c r="R1455" s="17" t="s">
        <v>132</v>
      </c>
      <c r="S1455" s="17" t="s">
        <v>253</v>
      </c>
      <c r="T1455" t="str">
        <f t="shared" si="105"/>
        <v>488301</v>
      </c>
      <c r="U1455" t="s">
        <v>1258</v>
      </c>
      <c r="V1455" s="17">
        <v>17</v>
      </c>
      <c r="W1455" t="str">
        <f t="shared" si="106"/>
        <v>14-488301-17-22</v>
      </c>
      <c r="X1455" s="17"/>
      <c r="Y1455" s="20">
        <v>44276</v>
      </c>
      <c r="Z1455" s="21">
        <v>20</v>
      </c>
      <c r="AA1455" s="14">
        <v>44296</v>
      </c>
      <c r="AB1455" s="20">
        <v>44587</v>
      </c>
      <c r="AC1455" s="21">
        <v>21</v>
      </c>
      <c r="AD1455" s="14">
        <v>44608</v>
      </c>
      <c r="AE1455" s="20">
        <v>44610</v>
      </c>
      <c r="AF1455" s="21">
        <v>21</v>
      </c>
      <c r="AG1455" s="14">
        <v>44631</v>
      </c>
      <c r="AH1455" s="20">
        <v>44648</v>
      </c>
      <c r="AI1455" s="21">
        <v>21</v>
      </c>
      <c r="AJ1455" s="14">
        <v>44669</v>
      </c>
      <c r="AK1455" s="21">
        <v>8</v>
      </c>
      <c r="AL1455" s="14">
        <v>44913</v>
      </c>
      <c r="AM1455" s="14">
        <v>44973</v>
      </c>
      <c r="AN1455" s="19"/>
      <c r="AO1455" s="19"/>
      <c r="AP1455" s="19"/>
      <c r="AQ1455" s="19">
        <v>879750</v>
      </c>
      <c r="AR1455" s="19"/>
      <c r="AS1455" s="19"/>
      <c r="AT1455" s="19"/>
      <c r="AU1455" s="19">
        <v>4985250</v>
      </c>
      <c r="AV1455" s="19"/>
      <c r="AW1455" s="19"/>
      <c r="AX1455" s="19"/>
      <c r="AY1455" s="19"/>
      <c r="AZ1455" s="15">
        <f t="shared" si="101"/>
        <v>5865000</v>
      </c>
      <c r="BA1455" s="15">
        <f t="shared" si="102"/>
        <v>5865000</v>
      </c>
      <c r="BB1455" t="str">
        <f t="shared" si="103"/>
        <v>OK</v>
      </c>
      <c r="BC1455">
        <f t="shared" si="104"/>
        <v>2</v>
      </c>
      <c r="BE1455" s="17"/>
    </row>
    <row r="1456" spans="1:57" hidden="1">
      <c r="A1456" s="17"/>
      <c r="B1456" s="17" t="s">
        <v>31</v>
      </c>
      <c r="C1456" s="17" t="s">
        <v>1259</v>
      </c>
      <c r="D1456" s="17" t="s">
        <v>1270</v>
      </c>
      <c r="E1456" s="17" t="s">
        <v>8</v>
      </c>
      <c r="F1456" s="17" t="s">
        <v>156</v>
      </c>
      <c r="G1456">
        <v>4883</v>
      </c>
      <c r="H1456">
        <v>6</v>
      </c>
      <c r="I1456" s="19">
        <v>5865000</v>
      </c>
      <c r="J1456" s="15">
        <v>977500</v>
      </c>
      <c r="K1456" s="17">
        <v>6</v>
      </c>
      <c r="L1456" s="17"/>
      <c r="M1456" s="17" t="s">
        <v>128</v>
      </c>
      <c r="N1456" s="17" t="s">
        <v>157</v>
      </c>
      <c r="O1456" s="17" t="s">
        <v>130</v>
      </c>
      <c r="P1456" s="17" t="s">
        <v>1276</v>
      </c>
      <c r="Q1456" s="17" t="s">
        <v>66</v>
      </c>
      <c r="R1456" s="17" t="s">
        <v>132</v>
      </c>
      <c r="S1456" s="17" t="s">
        <v>253</v>
      </c>
      <c r="T1456" t="str">
        <f t="shared" si="105"/>
        <v>488301</v>
      </c>
      <c r="U1456" t="s">
        <v>1258</v>
      </c>
      <c r="V1456" s="17">
        <v>17</v>
      </c>
      <c r="W1456" t="str">
        <f t="shared" si="106"/>
        <v>14-488301-17-22</v>
      </c>
      <c r="X1456" s="17"/>
      <c r="Y1456" s="20">
        <v>44276</v>
      </c>
      <c r="Z1456" s="21">
        <v>20</v>
      </c>
      <c r="AA1456" s="14">
        <v>44296</v>
      </c>
      <c r="AB1456" s="20">
        <v>44587</v>
      </c>
      <c r="AC1456" s="21">
        <v>21</v>
      </c>
      <c r="AD1456" s="14">
        <v>44608</v>
      </c>
      <c r="AE1456" s="20">
        <v>44610</v>
      </c>
      <c r="AF1456" s="21">
        <v>21</v>
      </c>
      <c r="AG1456" s="14">
        <v>44631</v>
      </c>
      <c r="AH1456" s="20">
        <v>44648</v>
      </c>
      <c r="AI1456" s="21">
        <v>21</v>
      </c>
      <c r="AJ1456" s="14">
        <v>44669</v>
      </c>
      <c r="AK1456" s="21">
        <v>8</v>
      </c>
      <c r="AL1456" s="14">
        <v>44913</v>
      </c>
      <c r="AM1456" s="14">
        <v>44973</v>
      </c>
      <c r="AN1456" s="19"/>
      <c r="AO1456" s="19"/>
      <c r="AP1456" s="19"/>
      <c r="AQ1456" s="19">
        <v>879750</v>
      </c>
      <c r="AR1456" s="19"/>
      <c r="AS1456" s="19"/>
      <c r="AT1456" s="19"/>
      <c r="AU1456" s="19">
        <v>4985250</v>
      </c>
      <c r="AV1456" s="19"/>
      <c r="AW1456" s="19"/>
      <c r="AX1456" s="19"/>
      <c r="AY1456" s="19"/>
      <c r="AZ1456" s="15">
        <f t="shared" si="101"/>
        <v>5865000</v>
      </c>
      <c r="BA1456" s="15">
        <f t="shared" si="102"/>
        <v>5865000</v>
      </c>
      <c r="BB1456" t="str">
        <f t="shared" si="103"/>
        <v>OK</v>
      </c>
      <c r="BC1456">
        <f t="shared" si="104"/>
        <v>2</v>
      </c>
      <c r="BE1456" s="17"/>
    </row>
    <row r="1457" spans="1:57" hidden="1">
      <c r="A1457" s="17" t="s">
        <v>250</v>
      </c>
      <c r="B1457" s="17" t="s">
        <v>31</v>
      </c>
      <c r="C1457" s="17" t="s">
        <v>1255</v>
      </c>
      <c r="D1457" s="50" t="s">
        <v>1283</v>
      </c>
      <c r="E1457" s="17" t="s">
        <v>8</v>
      </c>
      <c r="F1457" t="s">
        <v>251</v>
      </c>
      <c r="G1457">
        <v>4874</v>
      </c>
      <c r="H1457">
        <v>6</v>
      </c>
      <c r="I1457" s="19">
        <v>5865000</v>
      </c>
      <c r="J1457" s="15">
        <v>977500</v>
      </c>
      <c r="K1457" s="17">
        <v>6</v>
      </c>
      <c r="L1457" s="17"/>
      <c r="M1457" s="17" t="s">
        <v>128</v>
      </c>
      <c r="N1457" s="17" t="s">
        <v>157</v>
      </c>
      <c r="O1457" s="17" t="s">
        <v>274</v>
      </c>
      <c r="P1457" s="17" t="s">
        <v>1284</v>
      </c>
      <c r="Q1457" s="17" t="s">
        <v>66</v>
      </c>
      <c r="R1457" s="17" t="s">
        <v>132</v>
      </c>
      <c r="S1457" s="17" t="s">
        <v>271</v>
      </c>
      <c r="T1457" t="str">
        <f t="shared" si="105"/>
        <v>487402</v>
      </c>
      <c r="U1457" t="s">
        <v>1258</v>
      </c>
      <c r="V1457" s="17" t="s">
        <v>1285</v>
      </c>
      <c r="W1457" t="str">
        <f t="shared" si="106"/>
        <v>14-487402-16-22</v>
      </c>
      <c r="X1457" s="17"/>
      <c r="Y1457" s="20">
        <v>44269</v>
      </c>
      <c r="Z1457" s="21">
        <v>20</v>
      </c>
      <c r="AA1457" s="14">
        <v>44289</v>
      </c>
      <c r="AB1457" s="20">
        <v>44587</v>
      </c>
      <c r="AC1457" s="21">
        <v>21</v>
      </c>
      <c r="AD1457" s="14">
        <v>44608</v>
      </c>
      <c r="AE1457" s="20">
        <v>44610</v>
      </c>
      <c r="AF1457" s="21">
        <v>21</v>
      </c>
      <c r="AG1457" s="14">
        <v>44631</v>
      </c>
      <c r="AH1457" s="20">
        <v>44648</v>
      </c>
      <c r="AI1457" s="21">
        <v>21</v>
      </c>
      <c r="AJ1457" s="14">
        <v>44669</v>
      </c>
      <c r="AK1457" s="21">
        <v>8</v>
      </c>
      <c r="AL1457" s="14">
        <v>44913</v>
      </c>
      <c r="AM1457" s="14">
        <v>44973</v>
      </c>
      <c r="AN1457" s="19"/>
      <c r="AO1457" s="19"/>
      <c r="AP1457" s="19"/>
      <c r="AQ1457" s="19">
        <v>879750</v>
      </c>
      <c r="AR1457" s="19"/>
      <c r="AS1457" s="19"/>
      <c r="AT1457" s="19"/>
      <c r="AU1457" s="19">
        <v>4985250</v>
      </c>
      <c r="AV1457" s="19"/>
      <c r="AW1457" s="19"/>
      <c r="AX1457" s="19"/>
      <c r="AY1457" s="19"/>
      <c r="AZ1457" s="15">
        <f t="shared" si="101"/>
        <v>5865000</v>
      </c>
      <c r="BA1457" s="15">
        <f t="shared" si="102"/>
        <v>5865000</v>
      </c>
      <c r="BB1457" t="str">
        <f t="shared" si="103"/>
        <v>OK</v>
      </c>
      <c r="BC1457">
        <f t="shared" si="104"/>
        <v>2</v>
      </c>
      <c r="BE1457" s="17"/>
    </row>
    <row r="1458" spans="1:57" hidden="1">
      <c r="A1458" s="17" t="s">
        <v>250</v>
      </c>
      <c r="B1458" s="17" t="s">
        <v>31</v>
      </c>
      <c r="C1458" s="17" t="s">
        <v>1272</v>
      </c>
      <c r="D1458" s="50" t="s">
        <v>1283</v>
      </c>
      <c r="E1458" s="17" t="s">
        <v>8</v>
      </c>
      <c r="F1458" t="s">
        <v>251</v>
      </c>
      <c r="G1458">
        <v>4874</v>
      </c>
      <c r="H1458">
        <v>6</v>
      </c>
      <c r="I1458" s="19">
        <v>5865000</v>
      </c>
      <c r="J1458" s="15">
        <v>977500</v>
      </c>
      <c r="K1458" s="17">
        <v>6</v>
      </c>
      <c r="L1458" s="17"/>
      <c r="M1458" s="17" t="s">
        <v>128</v>
      </c>
      <c r="N1458" s="17" t="s">
        <v>157</v>
      </c>
      <c r="O1458" s="17" t="s">
        <v>274</v>
      </c>
      <c r="P1458" s="17" t="s">
        <v>1284</v>
      </c>
      <c r="Q1458" s="17" t="s">
        <v>66</v>
      </c>
      <c r="R1458" s="17" t="s">
        <v>132</v>
      </c>
      <c r="S1458" s="17" t="s">
        <v>271</v>
      </c>
      <c r="T1458" t="str">
        <f t="shared" si="105"/>
        <v>487402</v>
      </c>
      <c r="U1458" t="s">
        <v>1258</v>
      </c>
      <c r="V1458" s="17" t="s">
        <v>1285</v>
      </c>
      <c r="W1458" t="str">
        <f t="shared" si="106"/>
        <v>14-487402-16-22</v>
      </c>
      <c r="X1458" s="17"/>
      <c r="Y1458" s="20">
        <v>44269</v>
      </c>
      <c r="Z1458" s="21">
        <v>20</v>
      </c>
      <c r="AA1458" s="14">
        <v>44289</v>
      </c>
      <c r="AB1458" s="20">
        <v>44587</v>
      </c>
      <c r="AC1458" s="21">
        <v>21</v>
      </c>
      <c r="AD1458" s="14">
        <v>44608</v>
      </c>
      <c r="AE1458" s="20">
        <v>44610</v>
      </c>
      <c r="AF1458" s="21">
        <v>21</v>
      </c>
      <c r="AG1458" s="14">
        <v>44631</v>
      </c>
      <c r="AH1458" s="20">
        <v>44648</v>
      </c>
      <c r="AI1458" s="21">
        <v>21</v>
      </c>
      <c r="AJ1458" s="14">
        <v>44669</v>
      </c>
      <c r="AK1458" s="21">
        <v>8</v>
      </c>
      <c r="AL1458" s="14">
        <v>44913</v>
      </c>
      <c r="AM1458" s="14">
        <v>44973</v>
      </c>
      <c r="AN1458" s="19"/>
      <c r="AO1458" s="19"/>
      <c r="AP1458" s="19"/>
      <c r="AQ1458" s="19">
        <v>879750</v>
      </c>
      <c r="AR1458" s="19"/>
      <c r="AS1458" s="19"/>
      <c r="AT1458" s="19"/>
      <c r="AU1458" s="19">
        <v>4985250</v>
      </c>
      <c r="AV1458" s="19"/>
      <c r="AW1458" s="19"/>
      <c r="AX1458" s="19"/>
      <c r="AY1458" s="19"/>
      <c r="AZ1458" s="15">
        <f t="shared" si="101"/>
        <v>5865000</v>
      </c>
      <c r="BA1458" s="15">
        <f t="shared" si="102"/>
        <v>5865000</v>
      </c>
      <c r="BB1458" t="str">
        <f t="shared" si="103"/>
        <v>OK</v>
      </c>
      <c r="BC1458">
        <f t="shared" si="104"/>
        <v>2</v>
      </c>
      <c r="BE1458" s="17"/>
    </row>
    <row r="1459" spans="1:57" hidden="1">
      <c r="A1459" s="17" t="s">
        <v>250</v>
      </c>
      <c r="B1459" s="17" t="s">
        <v>31</v>
      </c>
      <c r="C1459" s="17" t="s">
        <v>1286</v>
      </c>
      <c r="D1459" s="50" t="s">
        <v>1283</v>
      </c>
      <c r="E1459" s="17" t="s">
        <v>8</v>
      </c>
      <c r="F1459" t="s">
        <v>251</v>
      </c>
      <c r="G1459">
        <v>4874</v>
      </c>
      <c r="H1459">
        <v>6</v>
      </c>
      <c r="I1459" s="19">
        <v>5865000</v>
      </c>
      <c r="J1459" s="15">
        <v>977500</v>
      </c>
      <c r="K1459" s="17">
        <v>6</v>
      </c>
      <c r="L1459" s="17"/>
      <c r="M1459" s="17" t="s">
        <v>128</v>
      </c>
      <c r="N1459" s="17" t="s">
        <v>157</v>
      </c>
      <c r="O1459" s="17" t="s">
        <v>274</v>
      </c>
      <c r="P1459" s="17" t="s">
        <v>1284</v>
      </c>
      <c r="Q1459" s="17" t="s">
        <v>66</v>
      </c>
      <c r="R1459" s="17" t="s">
        <v>132</v>
      </c>
      <c r="S1459" s="17" t="s">
        <v>271</v>
      </c>
      <c r="T1459" t="str">
        <f t="shared" si="105"/>
        <v>487402</v>
      </c>
      <c r="U1459" t="s">
        <v>1258</v>
      </c>
      <c r="V1459" s="17" t="s">
        <v>1285</v>
      </c>
      <c r="W1459" t="str">
        <f t="shared" si="106"/>
        <v>14-487402-16-22</v>
      </c>
      <c r="X1459" s="17"/>
      <c r="Y1459" s="20">
        <v>44269</v>
      </c>
      <c r="Z1459" s="21">
        <v>20</v>
      </c>
      <c r="AA1459" s="14">
        <v>44289</v>
      </c>
      <c r="AB1459" s="20">
        <v>44587</v>
      </c>
      <c r="AC1459" s="21">
        <v>21</v>
      </c>
      <c r="AD1459" s="14">
        <v>44608</v>
      </c>
      <c r="AE1459" s="20">
        <v>44610</v>
      </c>
      <c r="AF1459" s="21">
        <v>21</v>
      </c>
      <c r="AG1459" s="14">
        <v>44631</v>
      </c>
      <c r="AH1459" s="20">
        <v>44648</v>
      </c>
      <c r="AI1459" s="21">
        <v>21</v>
      </c>
      <c r="AJ1459" s="14">
        <v>44669</v>
      </c>
      <c r="AK1459" s="21">
        <v>8</v>
      </c>
      <c r="AL1459" s="14">
        <v>44913</v>
      </c>
      <c r="AM1459" s="14">
        <v>44973</v>
      </c>
      <c r="AN1459" s="19"/>
      <c r="AO1459" s="19"/>
      <c r="AP1459" s="19"/>
      <c r="AQ1459" s="19">
        <v>879750</v>
      </c>
      <c r="AR1459" s="19"/>
      <c r="AS1459" s="19"/>
      <c r="AT1459" s="19"/>
      <c r="AU1459" s="19">
        <v>4985250</v>
      </c>
      <c r="AV1459" s="19"/>
      <c r="AW1459" s="19"/>
      <c r="AX1459" s="19"/>
      <c r="AY1459" s="19"/>
      <c r="AZ1459" s="15">
        <f t="shared" si="101"/>
        <v>5865000</v>
      </c>
      <c r="BA1459" s="15">
        <f t="shared" si="102"/>
        <v>5865000</v>
      </c>
      <c r="BB1459" t="str">
        <f t="shared" si="103"/>
        <v>OK</v>
      </c>
      <c r="BC1459">
        <f t="shared" si="104"/>
        <v>2</v>
      </c>
      <c r="BE1459" s="17"/>
    </row>
    <row r="1460" spans="1:57" hidden="1">
      <c r="A1460" s="17" t="s">
        <v>250</v>
      </c>
      <c r="B1460" s="17" t="s">
        <v>31</v>
      </c>
      <c r="C1460" s="17" t="s">
        <v>1262</v>
      </c>
      <c r="D1460" s="50" t="s">
        <v>1283</v>
      </c>
      <c r="E1460" s="17" t="s">
        <v>8</v>
      </c>
      <c r="F1460" t="s">
        <v>251</v>
      </c>
      <c r="G1460">
        <v>4874</v>
      </c>
      <c r="H1460">
        <v>6</v>
      </c>
      <c r="I1460" s="19">
        <v>5865000</v>
      </c>
      <c r="J1460" s="15">
        <v>977500</v>
      </c>
      <c r="K1460" s="17">
        <v>6</v>
      </c>
      <c r="L1460" s="17"/>
      <c r="M1460" s="17" t="s">
        <v>128</v>
      </c>
      <c r="N1460" s="17" t="s">
        <v>157</v>
      </c>
      <c r="O1460" s="17" t="s">
        <v>274</v>
      </c>
      <c r="P1460" s="17" t="s">
        <v>1284</v>
      </c>
      <c r="Q1460" s="17" t="s">
        <v>66</v>
      </c>
      <c r="R1460" s="17" t="s">
        <v>132</v>
      </c>
      <c r="S1460" s="17" t="s">
        <v>271</v>
      </c>
      <c r="T1460" t="str">
        <f t="shared" si="105"/>
        <v>487402</v>
      </c>
      <c r="U1460" t="s">
        <v>1258</v>
      </c>
      <c r="V1460" s="17" t="s">
        <v>1285</v>
      </c>
      <c r="W1460" t="str">
        <f t="shared" si="106"/>
        <v>14-487402-16-22</v>
      </c>
      <c r="X1460" s="17"/>
      <c r="Y1460" s="20">
        <v>44269</v>
      </c>
      <c r="Z1460" s="21">
        <v>20</v>
      </c>
      <c r="AA1460" s="14">
        <v>44289</v>
      </c>
      <c r="AB1460" s="20">
        <v>44587</v>
      </c>
      <c r="AC1460" s="21">
        <v>21</v>
      </c>
      <c r="AD1460" s="14">
        <v>44608</v>
      </c>
      <c r="AE1460" s="20">
        <v>44610</v>
      </c>
      <c r="AF1460" s="21">
        <v>21</v>
      </c>
      <c r="AG1460" s="14">
        <v>44631</v>
      </c>
      <c r="AH1460" s="20">
        <v>44648</v>
      </c>
      <c r="AI1460" s="21">
        <v>21</v>
      </c>
      <c r="AJ1460" s="14">
        <v>44669</v>
      </c>
      <c r="AK1460" s="21">
        <v>8</v>
      </c>
      <c r="AL1460" s="14">
        <v>44913</v>
      </c>
      <c r="AM1460" s="14">
        <v>44973</v>
      </c>
      <c r="AN1460" s="19"/>
      <c r="AO1460" s="19"/>
      <c r="AP1460" s="19"/>
      <c r="AQ1460" s="19">
        <v>879750</v>
      </c>
      <c r="AR1460" s="19"/>
      <c r="AS1460" s="19"/>
      <c r="AT1460" s="19"/>
      <c r="AU1460" s="19">
        <v>4985250</v>
      </c>
      <c r="AV1460" s="19"/>
      <c r="AW1460" s="19"/>
      <c r="AX1460" s="19"/>
      <c r="AY1460" s="19"/>
      <c r="AZ1460" s="15">
        <f t="shared" si="101"/>
        <v>5865000</v>
      </c>
      <c r="BA1460" s="15">
        <f t="shared" si="102"/>
        <v>5865000</v>
      </c>
      <c r="BB1460" t="str">
        <f t="shared" si="103"/>
        <v>OK</v>
      </c>
      <c r="BC1460">
        <f t="shared" si="104"/>
        <v>2</v>
      </c>
      <c r="BE1460" s="17"/>
    </row>
    <row r="1461" spans="1:57" hidden="1">
      <c r="A1461" s="17"/>
      <c r="B1461" s="17" t="s">
        <v>31</v>
      </c>
      <c r="C1461" s="17" t="s">
        <v>170</v>
      </c>
      <c r="D1461" s="17" t="s">
        <v>171</v>
      </c>
      <c r="E1461" s="17" t="s">
        <v>8</v>
      </c>
      <c r="F1461" s="17" t="s">
        <v>160</v>
      </c>
      <c r="G1461">
        <v>4881</v>
      </c>
      <c r="H1461">
        <v>15</v>
      </c>
      <c r="I1461" s="19">
        <v>14100000</v>
      </c>
      <c r="J1461" s="15">
        <v>940000</v>
      </c>
      <c r="K1461" s="17">
        <v>15</v>
      </c>
      <c r="L1461" s="17"/>
      <c r="M1461" s="17" t="s">
        <v>128</v>
      </c>
      <c r="N1461" s="17" t="s">
        <v>157</v>
      </c>
      <c r="O1461" s="17" t="s">
        <v>274</v>
      </c>
      <c r="P1461" s="17" t="s">
        <v>1287</v>
      </c>
      <c r="Q1461" s="17" t="s">
        <v>64</v>
      </c>
      <c r="R1461" s="17" t="s">
        <v>132</v>
      </c>
      <c r="S1461" s="17" t="s">
        <v>254</v>
      </c>
      <c r="T1461" t="str">
        <f t="shared" si="105"/>
        <v>488103</v>
      </c>
      <c r="U1461" t="s">
        <v>1258</v>
      </c>
      <c r="V1461" s="17">
        <v>18</v>
      </c>
      <c r="W1461" t="str">
        <f t="shared" si="106"/>
        <v>14-488103-18-22</v>
      </c>
      <c r="X1461" s="17"/>
      <c r="Y1461" s="20"/>
      <c r="Z1461" s="21"/>
      <c r="AA1461" s="14" t="s">
        <v>134</v>
      </c>
      <c r="AB1461" s="20">
        <v>44589</v>
      </c>
      <c r="AC1461" s="21">
        <v>21</v>
      </c>
      <c r="AD1461" s="14">
        <v>44610</v>
      </c>
      <c r="AE1461" s="20">
        <v>44613</v>
      </c>
      <c r="AF1461" s="21">
        <v>21</v>
      </c>
      <c r="AG1461" s="14">
        <v>44634</v>
      </c>
      <c r="AH1461" s="20">
        <v>44648</v>
      </c>
      <c r="AI1461" s="21">
        <v>21</v>
      </c>
      <c r="AJ1461" s="14">
        <v>44669</v>
      </c>
      <c r="AK1461" s="21">
        <v>8</v>
      </c>
      <c r="AL1461" s="14">
        <v>44913</v>
      </c>
      <c r="AM1461" s="14">
        <v>44973</v>
      </c>
      <c r="AN1461" s="19"/>
      <c r="AO1461" s="19"/>
      <c r="AP1461" s="19"/>
      <c r="AQ1461" s="19">
        <v>2115000</v>
      </c>
      <c r="AR1461" s="19"/>
      <c r="AS1461" s="19"/>
      <c r="AT1461" s="19"/>
      <c r="AU1461" s="19">
        <v>11985000</v>
      </c>
      <c r="AV1461" s="19"/>
      <c r="AW1461" s="19"/>
      <c r="AX1461" s="19"/>
      <c r="AY1461" s="19"/>
      <c r="AZ1461" s="15">
        <f t="shared" si="101"/>
        <v>14100000</v>
      </c>
      <c r="BA1461" s="15">
        <f t="shared" si="102"/>
        <v>14100000</v>
      </c>
      <c r="BB1461" t="str">
        <f t="shared" si="103"/>
        <v>OK</v>
      </c>
      <c r="BC1461">
        <f t="shared" si="104"/>
        <v>2</v>
      </c>
      <c r="BE1461" s="17"/>
    </row>
    <row r="1462" spans="1:57" hidden="1">
      <c r="A1462" s="17"/>
      <c r="B1462" s="17" t="s">
        <v>31</v>
      </c>
      <c r="C1462" s="17" t="s">
        <v>1255</v>
      </c>
      <c r="D1462" s="17" t="s">
        <v>1270</v>
      </c>
      <c r="E1462" s="17" t="s">
        <v>8</v>
      </c>
      <c r="F1462" s="17" t="s">
        <v>160</v>
      </c>
      <c r="G1462">
        <v>4881</v>
      </c>
      <c r="H1462">
        <v>20</v>
      </c>
      <c r="I1462" s="19">
        <v>18800000</v>
      </c>
      <c r="J1462" s="15">
        <v>940000</v>
      </c>
      <c r="K1462" s="17">
        <v>20</v>
      </c>
      <c r="L1462" s="17"/>
      <c r="M1462" s="17" t="s">
        <v>128</v>
      </c>
      <c r="N1462" s="17" t="s">
        <v>157</v>
      </c>
      <c r="O1462" s="17" t="s">
        <v>130</v>
      </c>
      <c r="P1462" s="17"/>
      <c r="Q1462" s="17" t="s">
        <v>66</v>
      </c>
      <c r="R1462" s="17" t="s">
        <v>132</v>
      </c>
      <c r="S1462" s="17" t="s">
        <v>254</v>
      </c>
      <c r="T1462" t="str">
        <f t="shared" si="105"/>
        <v>488103</v>
      </c>
      <c r="U1462" t="s">
        <v>1258</v>
      </c>
      <c r="V1462" s="17">
        <v>18</v>
      </c>
      <c r="W1462" t="str">
        <f t="shared" si="106"/>
        <v>14-488103-18-22</v>
      </c>
      <c r="X1462" s="17"/>
      <c r="Y1462" s="20">
        <v>44634</v>
      </c>
      <c r="Z1462" s="21">
        <v>20</v>
      </c>
      <c r="AA1462" s="14">
        <v>44654</v>
      </c>
      <c r="AB1462" s="20">
        <v>44589</v>
      </c>
      <c r="AC1462" s="21">
        <v>21</v>
      </c>
      <c r="AD1462" s="14">
        <v>44610</v>
      </c>
      <c r="AE1462" s="20">
        <v>44613</v>
      </c>
      <c r="AF1462" s="21">
        <v>21</v>
      </c>
      <c r="AG1462" s="14">
        <v>44634</v>
      </c>
      <c r="AH1462" s="20">
        <v>44648</v>
      </c>
      <c r="AI1462" s="21">
        <v>21</v>
      </c>
      <c r="AJ1462" s="14">
        <v>44669</v>
      </c>
      <c r="AK1462" s="21">
        <v>8</v>
      </c>
      <c r="AL1462" s="14">
        <v>44913</v>
      </c>
      <c r="AM1462" s="14">
        <v>44973</v>
      </c>
      <c r="AN1462" s="19"/>
      <c r="AO1462" s="19"/>
      <c r="AP1462" s="19"/>
      <c r="AQ1462" s="19">
        <v>2820000</v>
      </c>
      <c r="AR1462" s="19"/>
      <c r="AS1462" s="19"/>
      <c r="AT1462" s="19"/>
      <c r="AU1462" s="19">
        <v>15980000</v>
      </c>
      <c r="AV1462" s="19"/>
      <c r="AW1462" s="19"/>
      <c r="AX1462" s="19"/>
      <c r="AY1462" s="19"/>
      <c r="AZ1462" s="15">
        <f t="shared" si="101"/>
        <v>18800000</v>
      </c>
      <c r="BA1462" s="15">
        <f t="shared" si="102"/>
        <v>18800000</v>
      </c>
      <c r="BB1462" t="str">
        <f t="shared" si="103"/>
        <v>OK</v>
      </c>
      <c r="BC1462">
        <f t="shared" si="104"/>
        <v>2</v>
      </c>
      <c r="BE1462" s="17"/>
    </row>
    <row r="1463" spans="1:57" hidden="1">
      <c r="A1463" s="17"/>
      <c r="B1463" s="17" t="s">
        <v>31</v>
      </c>
      <c r="C1463" s="17" t="s">
        <v>1262</v>
      </c>
      <c r="D1463" s="17" t="s">
        <v>1270</v>
      </c>
      <c r="E1463" s="17" t="s">
        <v>8</v>
      </c>
      <c r="F1463" s="17" t="s">
        <v>160</v>
      </c>
      <c r="G1463">
        <v>4881</v>
      </c>
      <c r="H1463">
        <v>10</v>
      </c>
      <c r="I1463" s="19">
        <v>9400000</v>
      </c>
      <c r="J1463" s="15">
        <v>940000</v>
      </c>
      <c r="K1463" s="17">
        <v>10</v>
      </c>
      <c r="L1463" s="17"/>
      <c r="M1463" s="17" t="s">
        <v>128</v>
      </c>
      <c r="N1463" s="17" t="s">
        <v>157</v>
      </c>
      <c r="O1463" s="17" t="s">
        <v>130</v>
      </c>
      <c r="P1463" s="17"/>
      <c r="Q1463" s="17" t="s">
        <v>66</v>
      </c>
      <c r="R1463" s="17" t="s">
        <v>132</v>
      </c>
      <c r="S1463" s="17" t="s">
        <v>254</v>
      </c>
      <c r="T1463" t="str">
        <f t="shared" si="105"/>
        <v>488103</v>
      </c>
      <c r="U1463" t="s">
        <v>1258</v>
      </c>
      <c r="V1463" s="17">
        <v>18</v>
      </c>
      <c r="W1463" t="str">
        <f t="shared" si="106"/>
        <v>14-488103-18-22</v>
      </c>
      <c r="X1463" s="17"/>
      <c r="Y1463" s="20">
        <v>44634</v>
      </c>
      <c r="Z1463" s="21">
        <v>20</v>
      </c>
      <c r="AA1463" s="14">
        <v>44654</v>
      </c>
      <c r="AB1463" s="20">
        <v>44589</v>
      </c>
      <c r="AC1463" s="21">
        <v>21</v>
      </c>
      <c r="AD1463" s="14">
        <v>44610</v>
      </c>
      <c r="AE1463" s="20">
        <v>44613</v>
      </c>
      <c r="AF1463" s="21">
        <v>21</v>
      </c>
      <c r="AG1463" s="14">
        <v>44634</v>
      </c>
      <c r="AH1463" s="20">
        <v>44648</v>
      </c>
      <c r="AI1463" s="21">
        <v>21</v>
      </c>
      <c r="AJ1463" s="14">
        <v>44669</v>
      </c>
      <c r="AK1463" s="21">
        <v>8</v>
      </c>
      <c r="AL1463" s="14">
        <v>44913</v>
      </c>
      <c r="AM1463" s="14">
        <v>44973</v>
      </c>
      <c r="AN1463" s="19"/>
      <c r="AO1463" s="19"/>
      <c r="AP1463" s="19"/>
      <c r="AQ1463" s="19">
        <v>1410000</v>
      </c>
      <c r="AR1463" s="19"/>
      <c r="AS1463" s="19"/>
      <c r="AT1463" s="19"/>
      <c r="AU1463" s="19">
        <v>7990000</v>
      </c>
      <c r="AV1463" s="19"/>
      <c r="AW1463" s="19"/>
      <c r="AX1463" s="19"/>
      <c r="AY1463" s="19"/>
      <c r="AZ1463" s="15">
        <f t="shared" si="101"/>
        <v>9400000</v>
      </c>
      <c r="BA1463" s="15">
        <f t="shared" si="102"/>
        <v>9400000</v>
      </c>
      <c r="BB1463" t="str">
        <f t="shared" si="103"/>
        <v>OK</v>
      </c>
      <c r="BC1463">
        <f t="shared" si="104"/>
        <v>2</v>
      </c>
      <c r="BE1463" s="17"/>
    </row>
    <row r="1464" spans="1:57" hidden="1">
      <c r="A1464" s="17"/>
      <c r="B1464" s="17" t="s">
        <v>31</v>
      </c>
      <c r="C1464" s="17" t="s">
        <v>1272</v>
      </c>
      <c r="D1464" s="17" t="s">
        <v>1270</v>
      </c>
      <c r="E1464" s="17" t="s">
        <v>8</v>
      </c>
      <c r="F1464" s="17" t="s">
        <v>160</v>
      </c>
      <c r="G1464">
        <v>4881</v>
      </c>
      <c r="H1464">
        <v>10</v>
      </c>
      <c r="I1464" s="19">
        <v>9400000</v>
      </c>
      <c r="J1464" s="15">
        <v>940000</v>
      </c>
      <c r="K1464" s="17">
        <v>10</v>
      </c>
      <c r="L1464" s="17"/>
      <c r="M1464" s="17" t="s">
        <v>128</v>
      </c>
      <c r="N1464" s="17" t="s">
        <v>157</v>
      </c>
      <c r="O1464" s="17" t="s">
        <v>130</v>
      </c>
      <c r="P1464" s="17"/>
      <c r="Q1464" s="17" t="s">
        <v>66</v>
      </c>
      <c r="R1464" s="17" t="s">
        <v>132</v>
      </c>
      <c r="S1464" s="17" t="s">
        <v>254</v>
      </c>
      <c r="T1464" t="str">
        <f t="shared" si="105"/>
        <v>488103</v>
      </c>
      <c r="U1464" t="s">
        <v>1258</v>
      </c>
      <c r="V1464" s="17">
        <v>18</v>
      </c>
      <c r="W1464" t="str">
        <f t="shared" si="106"/>
        <v>14-488103-18-22</v>
      </c>
      <c r="X1464" s="17"/>
      <c r="Y1464" s="20">
        <v>44634</v>
      </c>
      <c r="Z1464" s="21">
        <v>20</v>
      </c>
      <c r="AA1464" s="14">
        <v>44654</v>
      </c>
      <c r="AB1464" s="20">
        <v>44589</v>
      </c>
      <c r="AC1464" s="21">
        <v>21</v>
      </c>
      <c r="AD1464" s="14">
        <v>44610</v>
      </c>
      <c r="AE1464" s="20">
        <v>44613</v>
      </c>
      <c r="AF1464" s="21">
        <v>21</v>
      </c>
      <c r="AG1464" s="14">
        <v>44634</v>
      </c>
      <c r="AH1464" s="20">
        <v>44648</v>
      </c>
      <c r="AI1464" s="21">
        <v>21</v>
      </c>
      <c r="AJ1464" s="14">
        <v>44669</v>
      </c>
      <c r="AK1464" s="21">
        <v>8</v>
      </c>
      <c r="AL1464" s="14">
        <v>44913</v>
      </c>
      <c r="AM1464" s="14">
        <v>44973</v>
      </c>
      <c r="AN1464" s="19"/>
      <c r="AO1464" s="19"/>
      <c r="AP1464" s="19"/>
      <c r="AQ1464" s="19">
        <v>1410000</v>
      </c>
      <c r="AR1464" s="19"/>
      <c r="AS1464" s="19"/>
      <c r="AT1464" s="19"/>
      <c r="AU1464" s="19">
        <v>7990000</v>
      </c>
      <c r="AV1464" s="19"/>
      <c r="AW1464" s="19"/>
      <c r="AX1464" s="19"/>
      <c r="AY1464" s="19"/>
      <c r="AZ1464" s="15">
        <f t="shared" si="101"/>
        <v>9400000</v>
      </c>
      <c r="BA1464" s="15">
        <f t="shared" si="102"/>
        <v>9400000</v>
      </c>
      <c r="BB1464" t="str">
        <f t="shared" si="103"/>
        <v>OK</v>
      </c>
      <c r="BC1464">
        <f t="shared" si="104"/>
        <v>2</v>
      </c>
      <c r="BE1464" s="17"/>
    </row>
    <row r="1465" spans="1:57" hidden="1">
      <c r="A1465" s="17"/>
      <c r="B1465" s="17" t="s">
        <v>31</v>
      </c>
      <c r="C1465" s="17" t="s">
        <v>1286</v>
      </c>
      <c r="D1465" s="17" t="s">
        <v>1270</v>
      </c>
      <c r="E1465" s="17" t="s">
        <v>8</v>
      </c>
      <c r="F1465" s="17" t="s">
        <v>160</v>
      </c>
      <c r="G1465">
        <v>4881</v>
      </c>
      <c r="H1465">
        <v>10</v>
      </c>
      <c r="I1465" s="19">
        <v>9400000</v>
      </c>
      <c r="J1465" s="15">
        <v>940000</v>
      </c>
      <c r="K1465" s="17">
        <v>10</v>
      </c>
      <c r="L1465" s="17"/>
      <c r="M1465" s="17" t="s">
        <v>128</v>
      </c>
      <c r="N1465" s="17" t="s">
        <v>157</v>
      </c>
      <c r="O1465" s="17" t="s">
        <v>130</v>
      </c>
      <c r="P1465" s="17"/>
      <c r="Q1465" s="17" t="s">
        <v>66</v>
      </c>
      <c r="R1465" s="17" t="s">
        <v>132</v>
      </c>
      <c r="S1465" s="17" t="s">
        <v>254</v>
      </c>
      <c r="T1465" t="str">
        <f t="shared" si="105"/>
        <v>488103</v>
      </c>
      <c r="U1465" t="s">
        <v>1258</v>
      </c>
      <c r="V1465" s="17">
        <v>18</v>
      </c>
      <c r="W1465" t="str">
        <f t="shared" si="106"/>
        <v>14-488103-18-22</v>
      </c>
      <c r="X1465" s="17"/>
      <c r="Y1465" s="20">
        <v>44634</v>
      </c>
      <c r="Z1465" s="21">
        <v>20</v>
      </c>
      <c r="AA1465" s="14">
        <v>44654</v>
      </c>
      <c r="AB1465" s="20">
        <v>44589</v>
      </c>
      <c r="AC1465" s="21">
        <v>21</v>
      </c>
      <c r="AD1465" s="14">
        <v>44610</v>
      </c>
      <c r="AE1465" s="20">
        <v>44613</v>
      </c>
      <c r="AF1465" s="21">
        <v>21</v>
      </c>
      <c r="AG1465" s="14">
        <v>44634</v>
      </c>
      <c r="AH1465" s="20">
        <v>44648</v>
      </c>
      <c r="AI1465" s="21">
        <v>21</v>
      </c>
      <c r="AJ1465" s="14">
        <v>44669</v>
      </c>
      <c r="AK1465" s="21">
        <v>8</v>
      </c>
      <c r="AL1465" s="14">
        <v>44913</v>
      </c>
      <c r="AM1465" s="14">
        <v>44973</v>
      </c>
      <c r="AN1465" s="19"/>
      <c r="AO1465" s="19"/>
      <c r="AP1465" s="19"/>
      <c r="AQ1465" s="19">
        <v>1410000</v>
      </c>
      <c r="AR1465" s="19"/>
      <c r="AS1465" s="19"/>
      <c r="AT1465" s="19"/>
      <c r="AU1465" s="19">
        <v>7990000</v>
      </c>
      <c r="AV1465" s="19"/>
      <c r="AW1465" s="19"/>
      <c r="AX1465" s="19"/>
      <c r="AY1465" s="19"/>
      <c r="AZ1465" s="15">
        <f t="shared" si="101"/>
        <v>9400000</v>
      </c>
      <c r="BA1465" s="15">
        <f t="shared" si="102"/>
        <v>9400000</v>
      </c>
      <c r="BB1465" t="str">
        <f t="shared" si="103"/>
        <v>OK</v>
      </c>
      <c r="BC1465">
        <f t="shared" si="104"/>
        <v>2</v>
      </c>
      <c r="BE1465" s="17"/>
    </row>
    <row r="1466" spans="1:57" hidden="1">
      <c r="A1466" s="17"/>
      <c r="B1466" s="17" t="s">
        <v>31</v>
      </c>
      <c r="C1466" s="17" t="s">
        <v>1282</v>
      </c>
      <c r="D1466" s="17" t="s">
        <v>1288</v>
      </c>
      <c r="E1466" s="17" t="s">
        <v>8</v>
      </c>
      <c r="F1466" s="17" t="s">
        <v>160</v>
      </c>
      <c r="G1466">
        <v>4881</v>
      </c>
      <c r="H1466">
        <v>4</v>
      </c>
      <c r="I1466" s="19">
        <v>3760000</v>
      </c>
      <c r="J1466" s="15">
        <v>940000</v>
      </c>
      <c r="K1466" s="17">
        <v>4</v>
      </c>
      <c r="L1466" s="17"/>
      <c r="M1466" s="17" t="s">
        <v>128</v>
      </c>
      <c r="N1466" s="17" t="s">
        <v>157</v>
      </c>
      <c r="O1466" s="17" t="s">
        <v>130</v>
      </c>
      <c r="P1466" s="17" t="s">
        <v>1289</v>
      </c>
      <c r="Q1466" s="17" t="s">
        <v>66</v>
      </c>
      <c r="R1466" s="17" t="s">
        <v>132</v>
      </c>
      <c r="S1466" s="17" t="s">
        <v>254</v>
      </c>
      <c r="T1466" t="str">
        <f t="shared" si="105"/>
        <v>488103</v>
      </c>
      <c r="U1466" t="s">
        <v>1258</v>
      </c>
      <c r="V1466" s="17">
        <v>19</v>
      </c>
      <c r="W1466" t="str">
        <f t="shared" si="106"/>
        <v>14-488103-19-22</v>
      </c>
      <c r="X1466" s="17"/>
      <c r="Y1466" s="20">
        <v>44634</v>
      </c>
      <c r="Z1466" s="21">
        <v>20</v>
      </c>
      <c r="AA1466" s="14">
        <v>44654</v>
      </c>
      <c r="AB1466" s="20">
        <v>44589</v>
      </c>
      <c r="AC1466" s="21">
        <v>21</v>
      </c>
      <c r="AD1466" s="14">
        <v>44610</v>
      </c>
      <c r="AE1466" s="20">
        <v>44613</v>
      </c>
      <c r="AF1466" s="21">
        <v>21</v>
      </c>
      <c r="AG1466" s="14">
        <v>44634</v>
      </c>
      <c r="AH1466" s="20">
        <v>44648</v>
      </c>
      <c r="AI1466" s="21">
        <v>21</v>
      </c>
      <c r="AJ1466" s="14">
        <v>44669</v>
      </c>
      <c r="AK1466" s="21">
        <v>8</v>
      </c>
      <c r="AL1466" s="14">
        <v>44913</v>
      </c>
      <c r="AM1466" s="14">
        <v>44973</v>
      </c>
      <c r="AN1466" s="19"/>
      <c r="AO1466" s="19"/>
      <c r="AP1466" s="19"/>
      <c r="AQ1466" s="19">
        <v>564000</v>
      </c>
      <c r="AR1466" s="19"/>
      <c r="AS1466" s="19"/>
      <c r="AT1466" s="19"/>
      <c r="AU1466" s="19">
        <v>3196000</v>
      </c>
      <c r="AV1466" s="19"/>
      <c r="AW1466" s="19"/>
      <c r="AX1466" s="19"/>
      <c r="AY1466" s="19"/>
      <c r="AZ1466" s="15">
        <f t="shared" si="101"/>
        <v>3760000</v>
      </c>
      <c r="BA1466" s="15">
        <f t="shared" si="102"/>
        <v>3760000</v>
      </c>
      <c r="BB1466" t="str">
        <f t="shared" si="103"/>
        <v>OK</v>
      </c>
      <c r="BC1466">
        <f t="shared" si="104"/>
        <v>2</v>
      </c>
      <c r="BE1466" s="17"/>
    </row>
    <row r="1467" spans="1:57" hidden="1">
      <c r="A1467" s="17"/>
      <c r="B1467" s="17" t="s">
        <v>31</v>
      </c>
      <c r="C1467" s="17" t="s">
        <v>1282</v>
      </c>
      <c r="D1467" s="17" t="s">
        <v>1270</v>
      </c>
      <c r="E1467" s="17" t="s">
        <v>8</v>
      </c>
      <c r="F1467" s="17" t="s">
        <v>160</v>
      </c>
      <c r="G1467">
        <v>4881</v>
      </c>
      <c r="H1467">
        <v>10</v>
      </c>
      <c r="I1467" s="19">
        <v>9400000</v>
      </c>
      <c r="J1467" s="15">
        <v>940000</v>
      </c>
      <c r="K1467" s="17">
        <v>10</v>
      </c>
      <c r="L1467" s="17"/>
      <c r="M1467" s="17" t="s">
        <v>128</v>
      </c>
      <c r="N1467" s="17" t="s">
        <v>157</v>
      </c>
      <c r="O1467" s="17" t="s">
        <v>130</v>
      </c>
      <c r="P1467" s="17"/>
      <c r="Q1467" s="17" t="s">
        <v>66</v>
      </c>
      <c r="R1467" s="17" t="s">
        <v>132</v>
      </c>
      <c r="S1467" s="17" t="s">
        <v>254</v>
      </c>
      <c r="T1467" t="str">
        <f t="shared" si="105"/>
        <v>488103</v>
      </c>
      <c r="U1467" t="s">
        <v>1258</v>
      </c>
      <c r="V1467" s="17">
        <v>19</v>
      </c>
      <c r="W1467" t="str">
        <f t="shared" si="106"/>
        <v>14-488103-19-22</v>
      </c>
      <c r="X1467" s="17"/>
      <c r="Y1467" s="20">
        <v>44634</v>
      </c>
      <c r="Z1467" s="21">
        <v>20</v>
      </c>
      <c r="AA1467" s="14">
        <v>44654</v>
      </c>
      <c r="AB1467" s="20">
        <v>44589</v>
      </c>
      <c r="AC1467" s="21">
        <v>21</v>
      </c>
      <c r="AD1467" s="14">
        <v>44610</v>
      </c>
      <c r="AE1467" s="20">
        <v>44613</v>
      </c>
      <c r="AF1467" s="21">
        <v>21</v>
      </c>
      <c r="AG1467" s="14">
        <v>44634</v>
      </c>
      <c r="AH1467" s="20">
        <v>44648</v>
      </c>
      <c r="AI1467" s="21">
        <v>21</v>
      </c>
      <c r="AJ1467" s="14">
        <v>44669</v>
      </c>
      <c r="AK1467" s="21">
        <v>8</v>
      </c>
      <c r="AL1467" s="14">
        <v>44913</v>
      </c>
      <c r="AM1467" s="14">
        <v>44973</v>
      </c>
      <c r="AN1467" s="19"/>
      <c r="AO1467" s="19"/>
      <c r="AP1467" s="19"/>
      <c r="AQ1467" s="19">
        <v>1410000</v>
      </c>
      <c r="AR1467" s="19"/>
      <c r="AS1467" s="19"/>
      <c r="AT1467" s="19"/>
      <c r="AU1467" s="19">
        <v>7990000</v>
      </c>
      <c r="AV1467" s="19"/>
      <c r="AW1467" s="19"/>
      <c r="AX1467" s="19"/>
      <c r="AY1467" s="19"/>
      <c r="AZ1467" s="15">
        <f t="shared" si="101"/>
        <v>9400000</v>
      </c>
      <c r="BA1467" s="15">
        <f t="shared" si="102"/>
        <v>9400000</v>
      </c>
      <c r="BB1467" t="str">
        <f t="shared" si="103"/>
        <v>OK</v>
      </c>
      <c r="BC1467">
        <f t="shared" si="104"/>
        <v>2</v>
      </c>
      <c r="BE1467" s="17"/>
    </row>
    <row r="1468" spans="1:57" hidden="1">
      <c r="A1468" s="17"/>
      <c r="B1468" s="17" t="s">
        <v>31</v>
      </c>
      <c r="C1468" s="17" t="s">
        <v>1281</v>
      </c>
      <c r="D1468" s="17" t="s">
        <v>1270</v>
      </c>
      <c r="E1468" s="17" t="s">
        <v>8</v>
      </c>
      <c r="F1468" s="17" t="s">
        <v>160</v>
      </c>
      <c r="G1468">
        <v>4881</v>
      </c>
      <c r="H1468">
        <v>10</v>
      </c>
      <c r="I1468" s="19">
        <v>9400000</v>
      </c>
      <c r="J1468" s="15">
        <v>940000</v>
      </c>
      <c r="K1468" s="17">
        <v>10</v>
      </c>
      <c r="L1468" s="17"/>
      <c r="M1468" s="17" t="s">
        <v>128</v>
      </c>
      <c r="N1468" s="17" t="s">
        <v>157</v>
      </c>
      <c r="O1468" s="17" t="s">
        <v>130</v>
      </c>
      <c r="P1468" s="17"/>
      <c r="Q1468" s="17" t="s">
        <v>66</v>
      </c>
      <c r="R1468" s="17" t="s">
        <v>132</v>
      </c>
      <c r="S1468" s="17" t="s">
        <v>254</v>
      </c>
      <c r="T1468" t="str">
        <f t="shared" si="105"/>
        <v>488103</v>
      </c>
      <c r="U1468" t="s">
        <v>1258</v>
      </c>
      <c r="V1468" s="17">
        <v>19</v>
      </c>
      <c r="W1468" t="str">
        <f t="shared" si="106"/>
        <v>14-488103-19-22</v>
      </c>
      <c r="X1468" s="17"/>
      <c r="Y1468" s="20">
        <v>44634</v>
      </c>
      <c r="Z1468" s="21">
        <v>20</v>
      </c>
      <c r="AA1468" s="14">
        <v>44654</v>
      </c>
      <c r="AB1468" s="20">
        <v>44589</v>
      </c>
      <c r="AC1468" s="21">
        <v>21</v>
      </c>
      <c r="AD1468" s="14">
        <v>44610</v>
      </c>
      <c r="AE1468" s="20">
        <v>44613</v>
      </c>
      <c r="AF1468" s="21">
        <v>21</v>
      </c>
      <c r="AG1468" s="14">
        <v>44634</v>
      </c>
      <c r="AH1468" s="20">
        <v>44648</v>
      </c>
      <c r="AI1468" s="21">
        <v>21</v>
      </c>
      <c r="AJ1468" s="14">
        <v>44669</v>
      </c>
      <c r="AK1468" s="21">
        <v>8</v>
      </c>
      <c r="AL1468" s="14">
        <v>44913</v>
      </c>
      <c r="AM1468" s="14">
        <v>44973</v>
      </c>
      <c r="AN1468" s="19"/>
      <c r="AO1468" s="19"/>
      <c r="AP1468" s="19"/>
      <c r="AQ1468" s="19">
        <v>1410000</v>
      </c>
      <c r="AR1468" s="19"/>
      <c r="AS1468" s="19"/>
      <c r="AT1468" s="19"/>
      <c r="AU1468" s="19">
        <v>7990000</v>
      </c>
      <c r="AV1468" s="19"/>
      <c r="AW1468" s="19"/>
      <c r="AX1468" s="19"/>
      <c r="AY1468" s="19"/>
      <c r="AZ1468" s="15">
        <f t="shared" si="101"/>
        <v>9400000</v>
      </c>
      <c r="BA1468" s="15">
        <f t="shared" si="102"/>
        <v>9400000</v>
      </c>
      <c r="BB1468" t="str">
        <f t="shared" si="103"/>
        <v>OK</v>
      </c>
      <c r="BC1468">
        <f t="shared" si="104"/>
        <v>2</v>
      </c>
      <c r="BE1468" s="17"/>
    </row>
    <row r="1469" spans="1:57" hidden="1">
      <c r="A1469" s="17"/>
      <c r="B1469" s="17" t="s">
        <v>31</v>
      </c>
      <c r="C1469" s="17" t="s">
        <v>1267</v>
      </c>
      <c r="D1469" s="17" t="s">
        <v>1270</v>
      </c>
      <c r="E1469" s="17" t="s">
        <v>8</v>
      </c>
      <c r="F1469" s="17" t="s">
        <v>160</v>
      </c>
      <c r="G1469">
        <v>4881</v>
      </c>
      <c r="H1469">
        <v>10</v>
      </c>
      <c r="I1469" s="19">
        <v>9400000</v>
      </c>
      <c r="J1469" s="15">
        <v>940000</v>
      </c>
      <c r="K1469" s="17">
        <v>10</v>
      </c>
      <c r="L1469" s="17"/>
      <c r="M1469" s="17" t="s">
        <v>128</v>
      </c>
      <c r="N1469" s="17" t="s">
        <v>157</v>
      </c>
      <c r="O1469" s="17" t="s">
        <v>130</v>
      </c>
      <c r="P1469" s="17"/>
      <c r="Q1469" s="17" t="s">
        <v>66</v>
      </c>
      <c r="R1469" s="17" t="s">
        <v>132</v>
      </c>
      <c r="S1469" s="17" t="s">
        <v>254</v>
      </c>
      <c r="T1469" t="str">
        <f t="shared" si="105"/>
        <v>488103</v>
      </c>
      <c r="U1469" t="s">
        <v>1258</v>
      </c>
      <c r="V1469" s="17">
        <v>19</v>
      </c>
      <c r="W1469" t="str">
        <f t="shared" si="106"/>
        <v>14-488103-19-22</v>
      </c>
      <c r="X1469" s="17"/>
      <c r="Y1469" s="20">
        <v>44634</v>
      </c>
      <c r="Z1469" s="21">
        <v>20</v>
      </c>
      <c r="AA1469" s="14">
        <v>44654</v>
      </c>
      <c r="AB1469" s="20">
        <v>44589</v>
      </c>
      <c r="AC1469" s="21">
        <v>21</v>
      </c>
      <c r="AD1469" s="14">
        <v>44610</v>
      </c>
      <c r="AE1469" s="20">
        <v>44613</v>
      </c>
      <c r="AF1469" s="21">
        <v>21</v>
      </c>
      <c r="AG1469" s="14">
        <v>44634</v>
      </c>
      <c r="AH1469" s="20">
        <v>44648</v>
      </c>
      <c r="AI1469" s="21">
        <v>21</v>
      </c>
      <c r="AJ1469" s="14">
        <v>44669</v>
      </c>
      <c r="AK1469" s="21">
        <v>8</v>
      </c>
      <c r="AL1469" s="14">
        <v>44913</v>
      </c>
      <c r="AM1469" s="14">
        <v>44973</v>
      </c>
      <c r="AN1469" s="19"/>
      <c r="AO1469" s="19"/>
      <c r="AP1469" s="19"/>
      <c r="AQ1469" s="19">
        <v>1410000</v>
      </c>
      <c r="AR1469" s="19"/>
      <c r="AS1469" s="19"/>
      <c r="AT1469" s="19"/>
      <c r="AU1469" s="19">
        <v>7990000</v>
      </c>
      <c r="AV1469" s="19"/>
      <c r="AW1469" s="19"/>
      <c r="AX1469" s="19"/>
      <c r="AY1469" s="19"/>
      <c r="AZ1469" s="15">
        <f t="shared" si="101"/>
        <v>9400000</v>
      </c>
      <c r="BA1469" s="15">
        <f t="shared" si="102"/>
        <v>9400000</v>
      </c>
      <c r="BB1469" t="str">
        <f t="shared" si="103"/>
        <v>OK</v>
      </c>
      <c r="BC1469">
        <f t="shared" si="104"/>
        <v>2</v>
      </c>
      <c r="BE1469" s="17"/>
    </row>
    <row r="1470" spans="1:57" hidden="1">
      <c r="A1470" s="17"/>
      <c r="B1470" s="17" t="s">
        <v>31</v>
      </c>
      <c r="C1470" s="17" t="s">
        <v>1259</v>
      </c>
      <c r="D1470" s="17" t="s">
        <v>1270</v>
      </c>
      <c r="E1470" s="17" t="s">
        <v>8</v>
      </c>
      <c r="F1470" s="17" t="s">
        <v>160</v>
      </c>
      <c r="G1470">
        <v>4881</v>
      </c>
      <c r="H1470">
        <v>10</v>
      </c>
      <c r="I1470" s="19">
        <v>9400000</v>
      </c>
      <c r="J1470" s="15">
        <v>940000</v>
      </c>
      <c r="K1470" s="17">
        <v>10</v>
      </c>
      <c r="L1470" s="17"/>
      <c r="M1470" s="17" t="s">
        <v>128</v>
      </c>
      <c r="N1470" s="17" t="s">
        <v>157</v>
      </c>
      <c r="O1470" s="17" t="s">
        <v>130</v>
      </c>
      <c r="P1470" s="17"/>
      <c r="Q1470" s="17" t="s">
        <v>66</v>
      </c>
      <c r="R1470" s="17" t="s">
        <v>132</v>
      </c>
      <c r="S1470" s="17" t="s">
        <v>254</v>
      </c>
      <c r="T1470" t="str">
        <f t="shared" si="105"/>
        <v>488103</v>
      </c>
      <c r="U1470" t="s">
        <v>1258</v>
      </c>
      <c r="V1470" s="17">
        <v>19</v>
      </c>
      <c r="W1470" t="str">
        <f t="shared" si="106"/>
        <v>14-488103-19-22</v>
      </c>
      <c r="X1470" s="17"/>
      <c r="Y1470" s="20">
        <v>44634</v>
      </c>
      <c r="Z1470" s="21">
        <v>20</v>
      </c>
      <c r="AA1470" s="14">
        <v>44654</v>
      </c>
      <c r="AB1470" s="20">
        <v>44589</v>
      </c>
      <c r="AC1470" s="21">
        <v>21</v>
      </c>
      <c r="AD1470" s="14">
        <v>44610</v>
      </c>
      <c r="AE1470" s="20">
        <v>44613</v>
      </c>
      <c r="AF1470" s="21">
        <v>21</v>
      </c>
      <c r="AG1470" s="14">
        <v>44634</v>
      </c>
      <c r="AH1470" s="20">
        <v>44648</v>
      </c>
      <c r="AI1470" s="21">
        <v>21</v>
      </c>
      <c r="AJ1470" s="14">
        <v>44669</v>
      </c>
      <c r="AK1470" s="21">
        <v>8</v>
      </c>
      <c r="AL1470" s="14">
        <v>44913</v>
      </c>
      <c r="AM1470" s="14">
        <v>44973</v>
      </c>
      <c r="AN1470" s="19"/>
      <c r="AO1470" s="19"/>
      <c r="AP1470" s="19"/>
      <c r="AQ1470" s="19">
        <v>1410000</v>
      </c>
      <c r="AR1470" s="19"/>
      <c r="AS1470" s="19"/>
      <c r="AT1470" s="19"/>
      <c r="AU1470" s="19">
        <v>7990000</v>
      </c>
      <c r="AV1470" s="19"/>
      <c r="AW1470" s="19"/>
      <c r="AX1470" s="19"/>
      <c r="AY1470" s="19"/>
      <c r="AZ1470" s="15">
        <f t="shared" si="101"/>
        <v>9400000</v>
      </c>
      <c r="BA1470" s="15">
        <f t="shared" si="102"/>
        <v>9400000</v>
      </c>
      <c r="BB1470" t="str">
        <f t="shared" si="103"/>
        <v>OK</v>
      </c>
      <c r="BC1470">
        <f t="shared" si="104"/>
        <v>2</v>
      </c>
      <c r="BE1470" s="17"/>
    </row>
    <row r="1471" spans="1:57" hidden="1">
      <c r="A1471" s="17" t="s">
        <v>250</v>
      </c>
      <c r="B1471" s="17" t="s">
        <v>31</v>
      </c>
      <c r="C1471" s="17" t="s">
        <v>1279</v>
      </c>
      <c r="D1471" s="50" t="s">
        <v>1290</v>
      </c>
      <c r="E1471" s="17" t="s">
        <v>8</v>
      </c>
      <c r="F1471" s="17" t="s">
        <v>257</v>
      </c>
      <c r="G1471">
        <v>4872</v>
      </c>
      <c r="H1471">
        <v>4</v>
      </c>
      <c r="I1471" s="19">
        <v>3760000</v>
      </c>
      <c r="J1471" s="15">
        <v>940000</v>
      </c>
      <c r="K1471" s="17">
        <v>4</v>
      </c>
      <c r="L1471" s="17"/>
      <c r="M1471" s="17" t="s">
        <v>128</v>
      </c>
      <c r="N1471" s="17" t="s">
        <v>157</v>
      </c>
      <c r="O1471" s="17" t="s">
        <v>274</v>
      </c>
      <c r="P1471" s="17" t="s">
        <v>1291</v>
      </c>
      <c r="Q1471" s="17" t="s">
        <v>66</v>
      </c>
      <c r="R1471" s="17" t="s">
        <v>132</v>
      </c>
      <c r="S1471" s="17" t="s">
        <v>1006</v>
      </c>
      <c r="T1471" t="str">
        <f t="shared" si="105"/>
        <v>487204</v>
      </c>
      <c r="U1471" t="s">
        <v>1258</v>
      </c>
      <c r="V1471" s="17">
        <v>20</v>
      </c>
      <c r="W1471" t="str">
        <f t="shared" si="106"/>
        <v>14-487204-20-22</v>
      </c>
      <c r="X1471" s="17"/>
      <c r="Y1471" s="20">
        <v>44634</v>
      </c>
      <c r="Z1471" s="21">
        <v>20</v>
      </c>
      <c r="AA1471" s="14">
        <v>44654</v>
      </c>
      <c r="AB1471" s="20">
        <v>44589</v>
      </c>
      <c r="AC1471" s="21">
        <v>21</v>
      </c>
      <c r="AD1471" s="14">
        <v>44610</v>
      </c>
      <c r="AE1471" s="20">
        <v>44613</v>
      </c>
      <c r="AF1471" s="21">
        <v>21</v>
      </c>
      <c r="AG1471" s="14">
        <v>44634</v>
      </c>
      <c r="AH1471" s="20">
        <v>44648</v>
      </c>
      <c r="AI1471" s="21">
        <v>21</v>
      </c>
      <c r="AJ1471" s="14">
        <v>44669</v>
      </c>
      <c r="AK1471" s="21">
        <v>8</v>
      </c>
      <c r="AL1471" s="14">
        <v>44913</v>
      </c>
      <c r="AM1471" s="14">
        <v>44973</v>
      </c>
      <c r="AN1471" s="19"/>
      <c r="AO1471" s="19"/>
      <c r="AP1471" s="19"/>
      <c r="AQ1471" s="19">
        <v>564000</v>
      </c>
      <c r="AR1471" s="19"/>
      <c r="AS1471" s="19"/>
      <c r="AT1471" s="19"/>
      <c r="AU1471" s="19">
        <v>3196000</v>
      </c>
      <c r="AV1471" s="19"/>
      <c r="AW1471" s="19"/>
      <c r="AX1471" s="19"/>
      <c r="AY1471" s="19"/>
      <c r="AZ1471" s="15">
        <f t="shared" si="101"/>
        <v>3760000</v>
      </c>
      <c r="BA1471" s="15">
        <f t="shared" si="102"/>
        <v>3760000</v>
      </c>
      <c r="BB1471" t="str">
        <f t="shared" si="103"/>
        <v>OK</v>
      </c>
      <c r="BC1471">
        <f t="shared" si="104"/>
        <v>2</v>
      </c>
      <c r="BE1471" s="17"/>
    </row>
    <row r="1472" spans="1:57" hidden="1">
      <c r="A1472" s="17" t="s">
        <v>250</v>
      </c>
      <c r="B1472" s="17" t="s">
        <v>31</v>
      </c>
      <c r="C1472" s="17" t="s">
        <v>1279</v>
      </c>
      <c r="D1472" s="50" t="s">
        <v>1292</v>
      </c>
      <c r="E1472" s="17" t="s">
        <v>8</v>
      </c>
      <c r="F1472" s="17" t="s">
        <v>257</v>
      </c>
      <c r="G1472">
        <v>4872</v>
      </c>
      <c r="H1472">
        <v>10</v>
      </c>
      <c r="I1472" s="19">
        <v>9400000</v>
      </c>
      <c r="J1472" s="15">
        <v>940000</v>
      </c>
      <c r="K1472" s="17">
        <v>10</v>
      </c>
      <c r="L1472" s="17"/>
      <c r="M1472" s="17" t="s">
        <v>128</v>
      </c>
      <c r="N1472" s="17" t="s">
        <v>157</v>
      </c>
      <c r="O1472" s="17" t="s">
        <v>274</v>
      </c>
      <c r="P1472" s="17" t="s">
        <v>1284</v>
      </c>
      <c r="Q1472" s="17" t="s">
        <v>66</v>
      </c>
      <c r="R1472" s="17" t="s">
        <v>132</v>
      </c>
      <c r="S1472" s="17" t="s">
        <v>1006</v>
      </c>
      <c r="T1472" t="str">
        <f t="shared" ref="T1472:T1503" si="107">CONCATENATE(G1472,S1472)</f>
        <v>487204</v>
      </c>
      <c r="U1472" t="s">
        <v>1258</v>
      </c>
      <c r="V1472" s="17">
        <v>20</v>
      </c>
      <c r="W1472" t="str">
        <f t="shared" ref="W1472:W1503" si="108">CONCATENATE(U1472,"-",T1472,"-",V1472,"-22")</f>
        <v>14-487204-20-22</v>
      </c>
      <c r="X1472" s="17"/>
      <c r="Y1472" s="20">
        <v>44634</v>
      </c>
      <c r="Z1472" s="21">
        <v>20</v>
      </c>
      <c r="AA1472" s="14">
        <v>44654</v>
      </c>
      <c r="AB1472" s="20">
        <v>44589</v>
      </c>
      <c r="AC1472" s="21">
        <v>21</v>
      </c>
      <c r="AD1472" s="14">
        <v>44610</v>
      </c>
      <c r="AE1472" s="20">
        <v>44613</v>
      </c>
      <c r="AF1472" s="21">
        <v>21</v>
      </c>
      <c r="AG1472" s="14">
        <v>44634</v>
      </c>
      <c r="AH1472" s="20">
        <v>44648</v>
      </c>
      <c r="AI1472" s="21">
        <v>21</v>
      </c>
      <c r="AJ1472" s="14">
        <v>44669</v>
      </c>
      <c r="AK1472" s="21">
        <v>8</v>
      </c>
      <c r="AL1472" s="14">
        <v>44913</v>
      </c>
      <c r="AM1472" s="14">
        <v>44973</v>
      </c>
      <c r="AN1472" s="19"/>
      <c r="AO1472" s="19"/>
      <c r="AP1472" s="19"/>
      <c r="AQ1472" s="19">
        <v>1410000</v>
      </c>
      <c r="AR1472" s="19"/>
      <c r="AS1472" s="19"/>
      <c r="AT1472" s="19"/>
      <c r="AU1472" s="19">
        <v>7990000</v>
      </c>
      <c r="AV1472" s="19"/>
      <c r="AW1472" s="19"/>
      <c r="AX1472" s="19"/>
      <c r="AY1472" s="19"/>
      <c r="AZ1472" s="15">
        <f t="shared" si="101"/>
        <v>9400000</v>
      </c>
      <c r="BA1472" s="15">
        <f t="shared" si="102"/>
        <v>9400000</v>
      </c>
      <c r="BB1472" t="str">
        <f t="shared" si="103"/>
        <v>OK</v>
      </c>
      <c r="BC1472">
        <f t="shared" si="104"/>
        <v>2</v>
      </c>
      <c r="BE1472" s="17"/>
    </row>
    <row r="1473" spans="1:57" hidden="1">
      <c r="A1473" s="17" t="s">
        <v>250</v>
      </c>
      <c r="B1473" s="17" t="s">
        <v>31</v>
      </c>
      <c r="C1473" s="17" t="s">
        <v>1280</v>
      </c>
      <c r="D1473" s="50" t="s">
        <v>1292</v>
      </c>
      <c r="E1473" s="17" t="s">
        <v>8</v>
      </c>
      <c r="F1473" s="17" t="s">
        <v>257</v>
      </c>
      <c r="G1473">
        <v>4872</v>
      </c>
      <c r="H1473">
        <v>10</v>
      </c>
      <c r="I1473" s="19">
        <v>9400000</v>
      </c>
      <c r="J1473" s="15">
        <v>940000</v>
      </c>
      <c r="K1473" s="17">
        <v>10</v>
      </c>
      <c r="L1473" s="17"/>
      <c r="M1473" s="17" t="s">
        <v>128</v>
      </c>
      <c r="N1473" s="17" t="s">
        <v>157</v>
      </c>
      <c r="O1473" s="17" t="s">
        <v>274</v>
      </c>
      <c r="P1473" s="17" t="s">
        <v>1284</v>
      </c>
      <c r="Q1473" s="17" t="s">
        <v>66</v>
      </c>
      <c r="R1473" s="17" t="s">
        <v>132</v>
      </c>
      <c r="S1473" s="17" t="s">
        <v>1006</v>
      </c>
      <c r="T1473" t="str">
        <f t="shared" si="107"/>
        <v>487204</v>
      </c>
      <c r="U1473" t="s">
        <v>1258</v>
      </c>
      <c r="V1473" s="17">
        <v>20</v>
      </c>
      <c r="W1473" t="str">
        <f t="shared" si="108"/>
        <v>14-487204-20-22</v>
      </c>
      <c r="X1473" s="17"/>
      <c r="Y1473" s="20">
        <v>44634</v>
      </c>
      <c r="Z1473" s="21">
        <v>20</v>
      </c>
      <c r="AA1473" s="14">
        <v>44654</v>
      </c>
      <c r="AB1473" s="20">
        <v>44589</v>
      </c>
      <c r="AC1473" s="21">
        <v>21</v>
      </c>
      <c r="AD1473" s="14">
        <v>44610</v>
      </c>
      <c r="AE1473" s="20">
        <v>44613</v>
      </c>
      <c r="AF1473" s="21">
        <v>21</v>
      </c>
      <c r="AG1473" s="14">
        <v>44634</v>
      </c>
      <c r="AH1473" s="20">
        <v>44648</v>
      </c>
      <c r="AI1473" s="21">
        <v>21</v>
      </c>
      <c r="AJ1473" s="14">
        <v>44669</v>
      </c>
      <c r="AK1473" s="21">
        <v>8</v>
      </c>
      <c r="AL1473" s="14">
        <v>44913</v>
      </c>
      <c r="AM1473" s="14">
        <v>44973</v>
      </c>
      <c r="AN1473" s="19"/>
      <c r="AO1473" s="19"/>
      <c r="AP1473" s="19"/>
      <c r="AQ1473" s="19">
        <v>1410000</v>
      </c>
      <c r="AR1473" s="19"/>
      <c r="AS1473" s="19"/>
      <c r="AT1473" s="19"/>
      <c r="AU1473" s="19">
        <v>7990000</v>
      </c>
      <c r="AV1473" s="19"/>
      <c r="AW1473" s="19"/>
      <c r="AX1473" s="19"/>
      <c r="AY1473" s="19"/>
      <c r="AZ1473" s="15">
        <f t="shared" si="101"/>
        <v>9400000</v>
      </c>
      <c r="BA1473" s="15">
        <f t="shared" si="102"/>
        <v>9400000</v>
      </c>
      <c r="BB1473" t="str">
        <f t="shared" si="103"/>
        <v>OK</v>
      </c>
      <c r="BC1473">
        <f t="shared" si="104"/>
        <v>2</v>
      </c>
      <c r="BE1473" s="17"/>
    </row>
    <row r="1474" spans="1:57" hidden="1">
      <c r="A1474" s="17" t="s">
        <v>250</v>
      </c>
      <c r="B1474" s="17" t="s">
        <v>31</v>
      </c>
      <c r="C1474" s="17" t="s">
        <v>1275</v>
      </c>
      <c r="D1474" s="50" t="s">
        <v>1292</v>
      </c>
      <c r="E1474" s="17" t="s">
        <v>8</v>
      </c>
      <c r="F1474" s="17" t="s">
        <v>257</v>
      </c>
      <c r="G1474">
        <v>4872</v>
      </c>
      <c r="H1474">
        <v>10</v>
      </c>
      <c r="I1474" s="19">
        <v>9400000</v>
      </c>
      <c r="J1474" s="15">
        <v>940000</v>
      </c>
      <c r="K1474" s="17">
        <v>10</v>
      </c>
      <c r="L1474" s="17"/>
      <c r="M1474" s="17" t="s">
        <v>128</v>
      </c>
      <c r="N1474" s="17" t="s">
        <v>157</v>
      </c>
      <c r="O1474" s="17" t="s">
        <v>274</v>
      </c>
      <c r="P1474" s="17" t="s">
        <v>1284</v>
      </c>
      <c r="Q1474" s="17" t="s">
        <v>66</v>
      </c>
      <c r="R1474" s="17" t="s">
        <v>132</v>
      </c>
      <c r="S1474" s="17" t="s">
        <v>1006</v>
      </c>
      <c r="T1474" t="str">
        <f t="shared" si="107"/>
        <v>487204</v>
      </c>
      <c r="U1474" t="s">
        <v>1258</v>
      </c>
      <c r="V1474" s="17">
        <v>20</v>
      </c>
      <c r="W1474" t="str">
        <f t="shared" si="108"/>
        <v>14-487204-20-22</v>
      </c>
      <c r="X1474" s="17"/>
      <c r="Y1474" s="20">
        <v>44634</v>
      </c>
      <c r="Z1474" s="21">
        <v>20</v>
      </c>
      <c r="AA1474" s="14">
        <v>44654</v>
      </c>
      <c r="AB1474" s="20">
        <v>44589</v>
      </c>
      <c r="AC1474" s="21">
        <v>21</v>
      </c>
      <c r="AD1474" s="14">
        <v>44610</v>
      </c>
      <c r="AE1474" s="20">
        <v>44613</v>
      </c>
      <c r="AF1474" s="21">
        <v>21</v>
      </c>
      <c r="AG1474" s="14">
        <v>44634</v>
      </c>
      <c r="AH1474" s="20">
        <v>44648</v>
      </c>
      <c r="AI1474" s="21">
        <v>21</v>
      </c>
      <c r="AJ1474" s="14">
        <v>44669</v>
      </c>
      <c r="AK1474" s="21">
        <v>8</v>
      </c>
      <c r="AL1474" s="14">
        <v>44913</v>
      </c>
      <c r="AM1474" s="14">
        <v>44973</v>
      </c>
      <c r="AN1474" s="19"/>
      <c r="AO1474" s="19"/>
      <c r="AP1474" s="19"/>
      <c r="AQ1474" s="19">
        <v>1410000</v>
      </c>
      <c r="AR1474" s="19"/>
      <c r="AS1474" s="19"/>
      <c r="AT1474" s="19"/>
      <c r="AU1474" s="19">
        <v>7990000</v>
      </c>
      <c r="AV1474" s="19"/>
      <c r="AW1474" s="19"/>
      <c r="AX1474" s="19"/>
      <c r="AY1474" s="19"/>
      <c r="AZ1474" s="15">
        <f t="shared" ref="AZ1474:AZ1537" si="109">IF((SUM(AN1474:AY1474)=0),"---",(SUM(AN1474:AY1474)))</f>
        <v>9400000</v>
      </c>
      <c r="BA1474" s="15">
        <f t="shared" ref="BA1474:BA1537" si="110">I1474</f>
        <v>9400000</v>
      </c>
      <c r="BB1474" t="str">
        <f t="shared" ref="BB1474:BB1537" si="111">IF(OR(BA1474="---",AZ1474="---"),"---",IF(BA1474-AZ1474=0,"OK","REVISAR"))</f>
        <v>OK</v>
      </c>
      <c r="BC1474">
        <f t="shared" ref="BC1474:BC1537" si="112">COUNT(AN1474:AY1474)</f>
        <v>2</v>
      </c>
      <c r="BE1474" s="17"/>
    </row>
    <row r="1475" spans="1:57" hidden="1">
      <c r="A1475" s="17" t="s">
        <v>250</v>
      </c>
      <c r="B1475" s="17" t="s">
        <v>31</v>
      </c>
      <c r="C1475" s="17" t="s">
        <v>1293</v>
      </c>
      <c r="D1475" s="50" t="s">
        <v>1292</v>
      </c>
      <c r="E1475" s="17" t="s">
        <v>8</v>
      </c>
      <c r="F1475" s="17" t="s">
        <v>257</v>
      </c>
      <c r="G1475">
        <v>4872</v>
      </c>
      <c r="H1475">
        <v>10</v>
      </c>
      <c r="I1475" s="19">
        <v>9400000</v>
      </c>
      <c r="J1475" s="15">
        <v>940000</v>
      </c>
      <c r="K1475" s="17">
        <v>10</v>
      </c>
      <c r="L1475" s="17"/>
      <c r="M1475" s="17" t="s">
        <v>128</v>
      </c>
      <c r="N1475" s="17" t="s">
        <v>157</v>
      </c>
      <c r="O1475" s="17" t="s">
        <v>274</v>
      </c>
      <c r="P1475" s="17" t="s">
        <v>1284</v>
      </c>
      <c r="Q1475" s="17" t="s">
        <v>66</v>
      </c>
      <c r="R1475" s="17" t="s">
        <v>132</v>
      </c>
      <c r="S1475" s="17" t="s">
        <v>1006</v>
      </c>
      <c r="T1475" t="str">
        <f t="shared" si="107"/>
        <v>487204</v>
      </c>
      <c r="U1475" t="s">
        <v>1258</v>
      </c>
      <c r="V1475" s="17">
        <v>20</v>
      </c>
      <c r="W1475" t="str">
        <f t="shared" si="108"/>
        <v>14-487204-20-22</v>
      </c>
      <c r="X1475" s="17"/>
      <c r="Y1475" s="20">
        <v>44634</v>
      </c>
      <c r="Z1475" s="21">
        <v>20</v>
      </c>
      <c r="AA1475" s="14">
        <v>44654</v>
      </c>
      <c r="AB1475" s="20">
        <v>44589</v>
      </c>
      <c r="AC1475" s="21">
        <v>21</v>
      </c>
      <c r="AD1475" s="14">
        <v>44610</v>
      </c>
      <c r="AE1475" s="20">
        <v>44613</v>
      </c>
      <c r="AF1475" s="21">
        <v>21</v>
      </c>
      <c r="AG1475" s="14">
        <v>44634</v>
      </c>
      <c r="AH1475" s="20">
        <v>44648</v>
      </c>
      <c r="AI1475" s="21">
        <v>21</v>
      </c>
      <c r="AJ1475" s="14">
        <v>44669</v>
      </c>
      <c r="AK1475" s="21">
        <v>8</v>
      </c>
      <c r="AL1475" s="14">
        <v>44913</v>
      </c>
      <c r="AM1475" s="14">
        <v>44973</v>
      </c>
      <c r="AN1475" s="19"/>
      <c r="AO1475" s="19"/>
      <c r="AP1475" s="19"/>
      <c r="AQ1475" s="19">
        <v>1410000</v>
      </c>
      <c r="AR1475" s="19"/>
      <c r="AS1475" s="19"/>
      <c r="AT1475" s="19"/>
      <c r="AU1475" s="19">
        <v>7990000</v>
      </c>
      <c r="AV1475" s="19"/>
      <c r="AW1475" s="19"/>
      <c r="AX1475" s="19"/>
      <c r="AY1475" s="19"/>
      <c r="AZ1475" s="15">
        <f t="shared" si="109"/>
        <v>9400000</v>
      </c>
      <c r="BA1475" s="15">
        <f t="shared" si="110"/>
        <v>9400000</v>
      </c>
      <c r="BB1475" t="str">
        <f t="shared" si="111"/>
        <v>OK</v>
      </c>
      <c r="BC1475">
        <f t="shared" si="112"/>
        <v>2</v>
      </c>
      <c r="BE1475" s="17"/>
    </row>
    <row r="1476" spans="1:57" hidden="1">
      <c r="A1476" s="17"/>
      <c r="B1476" s="17" t="s">
        <v>31</v>
      </c>
      <c r="C1476" s="17" t="s">
        <v>170</v>
      </c>
      <c r="D1476" s="17" t="s">
        <v>171</v>
      </c>
      <c r="E1476" s="17" t="s">
        <v>8</v>
      </c>
      <c r="F1476" s="17" t="s">
        <v>172</v>
      </c>
      <c r="G1476">
        <v>4889</v>
      </c>
      <c r="H1476">
        <v>18</v>
      </c>
      <c r="I1476" s="19">
        <v>14000000</v>
      </c>
      <c r="J1476" s="15">
        <v>777777.77777777775</v>
      </c>
      <c r="K1476" s="17">
        <v>18</v>
      </c>
      <c r="L1476" s="17"/>
      <c r="M1476" s="17" t="s">
        <v>151</v>
      </c>
      <c r="N1476" s="17" t="s">
        <v>157</v>
      </c>
      <c r="O1476" s="17" t="s">
        <v>130</v>
      </c>
      <c r="P1476" s="17"/>
      <c r="Q1476" s="17" t="s">
        <v>66</v>
      </c>
      <c r="R1476" s="17" t="s">
        <v>132</v>
      </c>
      <c r="S1476" s="17" t="s">
        <v>793</v>
      </c>
      <c r="T1476" t="str">
        <f t="shared" si="107"/>
        <v>488906</v>
      </c>
      <c r="U1476" t="s">
        <v>1258</v>
      </c>
      <c r="V1476" s="17">
        <v>24</v>
      </c>
      <c r="W1476" t="str">
        <f t="shared" si="108"/>
        <v>14-488906-24-22</v>
      </c>
      <c r="X1476" s="17"/>
      <c r="Y1476" s="20">
        <v>44423</v>
      </c>
      <c r="Z1476" s="21">
        <v>15</v>
      </c>
      <c r="AA1476" s="14">
        <v>44438</v>
      </c>
      <c r="AB1476" s="20">
        <v>44718</v>
      </c>
      <c r="AC1476" s="21">
        <v>15</v>
      </c>
      <c r="AD1476" s="14">
        <v>44733</v>
      </c>
      <c r="AE1476" s="20">
        <v>44735</v>
      </c>
      <c r="AF1476" s="21">
        <v>21</v>
      </c>
      <c r="AG1476" s="14">
        <v>44756</v>
      </c>
      <c r="AH1476" s="20">
        <v>44760</v>
      </c>
      <c r="AI1476" s="21">
        <v>21</v>
      </c>
      <c r="AJ1476" s="14">
        <v>44781</v>
      </c>
      <c r="AK1476" s="21">
        <v>5</v>
      </c>
      <c r="AL1476" s="14">
        <v>44934</v>
      </c>
      <c r="AM1476" s="14">
        <v>44994</v>
      </c>
      <c r="AN1476" s="19"/>
      <c r="AO1476" s="19"/>
      <c r="AP1476" s="19"/>
      <c r="AQ1476" s="19"/>
      <c r="AR1476" s="19"/>
      <c r="AS1476" s="19"/>
      <c r="AT1476" s="19"/>
      <c r="AU1476" s="19">
        <v>700000</v>
      </c>
      <c r="AV1476" s="19"/>
      <c r="AW1476" s="19">
        <v>13300000</v>
      </c>
      <c r="AX1476" s="19"/>
      <c r="AY1476" s="19"/>
      <c r="AZ1476" s="15">
        <f t="shared" si="109"/>
        <v>14000000</v>
      </c>
      <c r="BA1476" s="15">
        <f t="shared" si="110"/>
        <v>14000000</v>
      </c>
      <c r="BB1476" t="str">
        <f t="shared" si="111"/>
        <v>OK</v>
      </c>
      <c r="BC1476">
        <f t="shared" si="112"/>
        <v>2</v>
      </c>
      <c r="BE1476" s="17"/>
    </row>
    <row r="1477" spans="1:57" hidden="1">
      <c r="A1477" s="17"/>
      <c r="B1477" s="17" t="s">
        <v>31</v>
      </c>
      <c r="C1477" s="17" t="s">
        <v>1286</v>
      </c>
      <c r="D1477" s="17" t="s">
        <v>1270</v>
      </c>
      <c r="E1477" s="17" t="s">
        <v>8</v>
      </c>
      <c r="F1477" s="17" t="s">
        <v>264</v>
      </c>
      <c r="G1477">
        <v>4891</v>
      </c>
      <c r="H1477">
        <v>5</v>
      </c>
      <c r="I1477" s="19">
        <v>6480000</v>
      </c>
      <c r="J1477" s="15">
        <v>1296000</v>
      </c>
      <c r="K1477" s="17">
        <v>5</v>
      </c>
      <c r="L1477" s="17"/>
      <c r="M1477" s="17" t="s">
        <v>151</v>
      </c>
      <c r="N1477" s="17" t="s">
        <v>265</v>
      </c>
      <c r="O1477" s="17" t="s">
        <v>130</v>
      </c>
      <c r="P1477" s="17"/>
      <c r="Q1477" s="17" t="s">
        <v>64</v>
      </c>
      <c r="R1477" s="17" t="s">
        <v>132</v>
      </c>
      <c r="S1477" s="17" t="s">
        <v>437</v>
      </c>
      <c r="T1477" t="str">
        <f t="shared" si="107"/>
        <v>489105</v>
      </c>
      <c r="U1477" t="s">
        <v>1258</v>
      </c>
      <c r="V1477" s="17">
        <v>21</v>
      </c>
      <c r="W1477" t="str">
        <f t="shared" si="108"/>
        <v>14-489105-21-22</v>
      </c>
      <c r="X1477" s="17"/>
      <c r="Y1477" s="20"/>
      <c r="Z1477" s="21"/>
      <c r="AA1477" s="14" t="s">
        <v>134</v>
      </c>
      <c r="AB1477" s="20">
        <v>44592</v>
      </c>
      <c r="AC1477" s="21">
        <v>21</v>
      </c>
      <c r="AD1477" s="14">
        <v>44613</v>
      </c>
      <c r="AE1477" s="20">
        <v>44615</v>
      </c>
      <c r="AF1477" s="21">
        <v>21</v>
      </c>
      <c r="AG1477" s="14">
        <v>44636</v>
      </c>
      <c r="AH1477" s="20">
        <v>44638</v>
      </c>
      <c r="AI1477" s="21">
        <v>21</v>
      </c>
      <c r="AJ1477" s="14">
        <v>44659</v>
      </c>
      <c r="AK1477" s="21">
        <v>6</v>
      </c>
      <c r="AL1477" s="14">
        <v>44842</v>
      </c>
      <c r="AM1477" s="14">
        <v>44902</v>
      </c>
      <c r="AN1477" s="19"/>
      <c r="AO1477" s="19"/>
      <c r="AP1477" s="19"/>
      <c r="AQ1477" s="19">
        <v>972000</v>
      </c>
      <c r="AR1477" s="19"/>
      <c r="AS1477" s="19"/>
      <c r="AT1477" s="19"/>
      <c r="AU1477" s="19">
        <v>5508000</v>
      </c>
      <c r="AV1477" s="19"/>
      <c r="AW1477" s="19"/>
      <c r="AX1477" s="19"/>
      <c r="AY1477" s="19"/>
      <c r="AZ1477" s="15">
        <f t="shared" si="109"/>
        <v>6480000</v>
      </c>
      <c r="BA1477" s="15">
        <f t="shared" si="110"/>
        <v>6480000</v>
      </c>
      <c r="BB1477" t="str">
        <f t="shared" si="111"/>
        <v>OK</v>
      </c>
      <c r="BC1477">
        <f t="shared" si="112"/>
        <v>2</v>
      </c>
      <c r="BE1477" s="17"/>
    </row>
    <row r="1478" spans="1:57" hidden="1">
      <c r="A1478" s="17"/>
      <c r="B1478" s="17" t="s">
        <v>31</v>
      </c>
      <c r="C1478" s="17" t="s">
        <v>1262</v>
      </c>
      <c r="D1478" s="17" t="s">
        <v>1270</v>
      </c>
      <c r="E1478" s="17" t="s">
        <v>8</v>
      </c>
      <c r="F1478" s="17" t="s">
        <v>264</v>
      </c>
      <c r="G1478">
        <v>4891</v>
      </c>
      <c r="H1478">
        <v>5</v>
      </c>
      <c r="I1478" s="19">
        <v>6480000</v>
      </c>
      <c r="J1478" s="15">
        <v>1296000</v>
      </c>
      <c r="K1478" s="17">
        <v>5</v>
      </c>
      <c r="L1478" s="17"/>
      <c r="M1478" s="17" t="s">
        <v>151</v>
      </c>
      <c r="N1478" s="17" t="s">
        <v>265</v>
      </c>
      <c r="O1478" s="17" t="s">
        <v>130</v>
      </c>
      <c r="P1478" s="17"/>
      <c r="Q1478" s="17" t="s">
        <v>64</v>
      </c>
      <c r="R1478" s="17" t="s">
        <v>132</v>
      </c>
      <c r="S1478" s="17" t="s">
        <v>437</v>
      </c>
      <c r="T1478" t="str">
        <f t="shared" si="107"/>
        <v>489105</v>
      </c>
      <c r="U1478" t="s">
        <v>1258</v>
      </c>
      <c r="V1478" s="17">
        <v>21</v>
      </c>
      <c r="W1478" t="str">
        <f t="shared" si="108"/>
        <v>14-489105-21-22</v>
      </c>
      <c r="X1478" s="17"/>
      <c r="Y1478" s="20"/>
      <c r="Z1478" s="21"/>
      <c r="AA1478" s="14" t="s">
        <v>134</v>
      </c>
      <c r="AB1478" s="20">
        <v>44592</v>
      </c>
      <c r="AC1478" s="21">
        <v>21</v>
      </c>
      <c r="AD1478" s="14">
        <v>44613</v>
      </c>
      <c r="AE1478" s="20">
        <v>44615</v>
      </c>
      <c r="AF1478" s="21">
        <v>21</v>
      </c>
      <c r="AG1478" s="14">
        <v>44636</v>
      </c>
      <c r="AH1478" s="20">
        <v>44638</v>
      </c>
      <c r="AI1478" s="21">
        <v>21</v>
      </c>
      <c r="AJ1478" s="14">
        <v>44659</v>
      </c>
      <c r="AK1478" s="21">
        <v>6</v>
      </c>
      <c r="AL1478" s="14">
        <v>44842</v>
      </c>
      <c r="AM1478" s="14">
        <v>44902</v>
      </c>
      <c r="AN1478" s="19"/>
      <c r="AO1478" s="19"/>
      <c r="AP1478" s="19"/>
      <c r="AQ1478" s="19">
        <v>972000</v>
      </c>
      <c r="AR1478" s="19"/>
      <c r="AS1478" s="19"/>
      <c r="AT1478" s="19"/>
      <c r="AU1478" s="19">
        <v>5508000</v>
      </c>
      <c r="AV1478" s="19"/>
      <c r="AW1478" s="19"/>
      <c r="AX1478" s="19"/>
      <c r="AY1478" s="19"/>
      <c r="AZ1478" s="15">
        <f t="shared" si="109"/>
        <v>6480000</v>
      </c>
      <c r="BA1478" s="15">
        <f t="shared" si="110"/>
        <v>6480000</v>
      </c>
      <c r="BB1478" t="str">
        <f t="shared" si="111"/>
        <v>OK</v>
      </c>
      <c r="BC1478">
        <f t="shared" si="112"/>
        <v>2</v>
      </c>
      <c r="BE1478" s="17"/>
    </row>
    <row r="1479" spans="1:57" hidden="1">
      <c r="A1479" s="17"/>
      <c r="B1479" s="17" t="s">
        <v>31</v>
      </c>
      <c r="C1479" s="17" t="s">
        <v>1272</v>
      </c>
      <c r="D1479" s="17" t="s">
        <v>1270</v>
      </c>
      <c r="E1479" s="17" t="s">
        <v>8</v>
      </c>
      <c r="F1479" s="17" t="s">
        <v>264</v>
      </c>
      <c r="G1479">
        <v>4891</v>
      </c>
      <c r="H1479">
        <v>5</v>
      </c>
      <c r="I1479" s="19">
        <v>6480000</v>
      </c>
      <c r="J1479" s="15">
        <v>1296000</v>
      </c>
      <c r="K1479" s="17">
        <v>5</v>
      </c>
      <c r="L1479" s="17"/>
      <c r="M1479" s="17" t="s">
        <v>151</v>
      </c>
      <c r="N1479" s="17" t="s">
        <v>265</v>
      </c>
      <c r="O1479" s="17" t="s">
        <v>130</v>
      </c>
      <c r="P1479" s="17"/>
      <c r="Q1479" s="17" t="s">
        <v>64</v>
      </c>
      <c r="R1479" s="17" t="s">
        <v>132</v>
      </c>
      <c r="S1479" s="17" t="s">
        <v>437</v>
      </c>
      <c r="T1479" t="str">
        <f t="shared" si="107"/>
        <v>489105</v>
      </c>
      <c r="U1479" t="s">
        <v>1258</v>
      </c>
      <c r="V1479" s="17">
        <v>21</v>
      </c>
      <c r="W1479" t="str">
        <f t="shared" si="108"/>
        <v>14-489105-21-22</v>
      </c>
      <c r="X1479" s="17"/>
      <c r="Y1479" s="20"/>
      <c r="Z1479" s="21"/>
      <c r="AA1479" s="14" t="s">
        <v>134</v>
      </c>
      <c r="AB1479" s="20">
        <v>44592</v>
      </c>
      <c r="AC1479" s="21">
        <v>21</v>
      </c>
      <c r="AD1479" s="14">
        <v>44613</v>
      </c>
      <c r="AE1479" s="20">
        <v>44615</v>
      </c>
      <c r="AF1479" s="21">
        <v>21</v>
      </c>
      <c r="AG1479" s="14">
        <v>44636</v>
      </c>
      <c r="AH1479" s="20">
        <v>44638</v>
      </c>
      <c r="AI1479" s="21">
        <v>21</v>
      </c>
      <c r="AJ1479" s="14">
        <v>44659</v>
      </c>
      <c r="AK1479" s="21">
        <v>6</v>
      </c>
      <c r="AL1479" s="14">
        <v>44842</v>
      </c>
      <c r="AM1479" s="14">
        <v>44902</v>
      </c>
      <c r="AN1479" s="19"/>
      <c r="AO1479" s="19"/>
      <c r="AP1479" s="19"/>
      <c r="AQ1479" s="19">
        <v>972000</v>
      </c>
      <c r="AR1479" s="19"/>
      <c r="AS1479" s="19"/>
      <c r="AT1479" s="19"/>
      <c r="AU1479" s="19">
        <v>5508000</v>
      </c>
      <c r="AV1479" s="19"/>
      <c r="AW1479" s="19"/>
      <c r="AX1479" s="19"/>
      <c r="AY1479" s="19"/>
      <c r="AZ1479" s="15">
        <f t="shared" si="109"/>
        <v>6480000</v>
      </c>
      <c r="BA1479" s="15">
        <f t="shared" si="110"/>
        <v>6480000</v>
      </c>
      <c r="BB1479" t="str">
        <f t="shared" si="111"/>
        <v>OK</v>
      </c>
      <c r="BC1479">
        <f t="shared" si="112"/>
        <v>2</v>
      </c>
      <c r="BE1479" s="17"/>
    </row>
    <row r="1480" spans="1:57" hidden="1">
      <c r="A1480" s="17"/>
      <c r="B1480" s="17" t="s">
        <v>31</v>
      </c>
      <c r="C1480" s="17" t="s">
        <v>1282</v>
      </c>
      <c r="D1480" s="17" t="s">
        <v>1270</v>
      </c>
      <c r="E1480" s="17" t="s">
        <v>8</v>
      </c>
      <c r="F1480" s="17" t="s">
        <v>264</v>
      </c>
      <c r="G1480">
        <v>4891</v>
      </c>
      <c r="H1480">
        <v>5</v>
      </c>
      <c r="I1480" s="19">
        <v>6480000</v>
      </c>
      <c r="J1480" s="15">
        <v>1296000</v>
      </c>
      <c r="K1480" s="17">
        <v>5</v>
      </c>
      <c r="L1480" s="17"/>
      <c r="M1480" s="17" t="s">
        <v>151</v>
      </c>
      <c r="N1480" s="17" t="s">
        <v>265</v>
      </c>
      <c r="O1480" s="17" t="s">
        <v>130</v>
      </c>
      <c r="P1480" s="17"/>
      <c r="Q1480" s="17" t="s">
        <v>64</v>
      </c>
      <c r="R1480" s="17" t="s">
        <v>132</v>
      </c>
      <c r="S1480" s="17" t="s">
        <v>437</v>
      </c>
      <c r="T1480" t="str">
        <f t="shared" si="107"/>
        <v>489105</v>
      </c>
      <c r="U1480" t="s">
        <v>1258</v>
      </c>
      <c r="V1480" s="17">
        <v>22</v>
      </c>
      <c r="W1480" t="str">
        <f t="shared" si="108"/>
        <v>14-489105-22-22</v>
      </c>
      <c r="X1480" s="17"/>
      <c r="Y1480" s="20"/>
      <c r="Z1480" s="21"/>
      <c r="AA1480" s="14" t="s">
        <v>134</v>
      </c>
      <c r="AB1480" s="20">
        <v>44592</v>
      </c>
      <c r="AC1480" s="21">
        <v>21</v>
      </c>
      <c r="AD1480" s="14">
        <v>44613</v>
      </c>
      <c r="AE1480" s="20">
        <v>44615</v>
      </c>
      <c r="AF1480" s="21">
        <v>21</v>
      </c>
      <c r="AG1480" s="14">
        <v>44636</v>
      </c>
      <c r="AH1480" s="20">
        <v>44638</v>
      </c>
      <c r="AI1480" s="21">
        <v>21</v>
      </c>
      <c r="AJ1480" s="14">
        <v>44659</v>
      </c>
      <c r="AK1480" s="21">
        <v>6</v>
      </c>
      <c r="AL1480" s="14">
        <v>44842</v>
      </c>
      <c r="AM1480" s="14">
        <v>44902</v>
      </c>
      <c r="AN1480" s="19"/>
      <c r="AO1480" s="19"/>
      <c r="AP1480" s="19"/>
      <c r="AQ1480" s="19">
        <v>972000</v>
      </c>
      <c r="AR1480" s="19"/>
      <c r="AS1480" s="19"/>
      <c r="AT1480" s="19"/>
      <c r="AU1480" s="19">
        <v>5508000</v>
      </c>
      <c r="AV1480" s="19"/>
      <c r="AW1480" s="19"/>
      <c r="AX1480" s="19"/>
      <c r="AY1480" s="19"/>
      <c r="AZ1480" s="15">
        <f t="shared" si="109"/>
        <v>6480000</v>
      </c>
      <c r="BA1480" s="15">
        <f t="shared" si="110"/>
        <v>6480000</v>
      </c>
      <c r="BB1480" t="str">
        <f t="shared" si="111"/>
        <v>OK</v>
      </c>
      <c r="BC1480">
        <f t="shared" si="112"/>
        <v>2</v>
      </c>
      <c r="BE1480" s="17"/>
    </row>
    <row r="1481" spans="1:57" hidden="1">
      <c r="A1481" s="17"/>
      <c r="B1481" s="17" t="s">
        <v>31</v>
      </c>
      <c r="C1481" s="17" t="s">
        <v>1259</v>
      </c>
      <c r="D1481" s="17" t="s">
        <v>1270</v>
      </c>
      <c r="E1481" s="17" t="s">
        <v>8</v>
      </c>
      <c r="F1481" s="17" t="s">
        <v>264</v>
      </c>
      <c r="G1481">
        <v>4891</v>
      </c>
      <c r="H1481">
        <v>5</v>
      </c>
      <c r="I1481" s="19">
        <v>6480000</v>
      </c>
      <c r="J1481" s="15">
        <v>1296000</v>
      </c>
      <c r="K1481" s="17">
        <v>5</v>
      </c>
      <c r="L1481" s="17"/>
      <c r="M1481" s="17" t="s">
        <v>151</v>
      </c>
      <c r="N1481" s="17" t="s">
        <v>265</v>
      </c>
      <c r="O1481" s="17" t="s">
        <v>130</v>
      </c>
      <c r="P1481" s="17"/>
      <c r="Q1481" s="17" t="s">
        <v>64</v>
      </c>
      <c r="R1481" s="17" t="s">
        <v>132</v>
      </c>
      <c r="S1481" s="17" t="s">
        <v>437</v>
      </c>
      <c r="T1481" t="str">
        <f t="shared" si="107"/>
        <v>489105</v>
      </c>
      <c r="U1481" t="s">
        <v>1258</v>
      </c>
      <c r="V1481" s="17">
        <v>22</v>
      </c>
      <c r="W1481" t="str">
        <f t="shared" si="108"/>
        <v>14-489105-22-22</v>
      </c>
      <c r="X1481" s="17"/>
      <c r="Y1481" s="20"/>
      <c r="Z1481" s="21"/>
      <c r="AA1481" s="14" t="s">
        <v>134</v>
      </c>
      <c r="AB1481" s="20">
        <v>44592</v>
      </c>
      <c r="AC1481" s="21">
        <v>21</v>
      </c>
      <c r="AD1481" s="14">
        <v>44613</v>
      </c>
      <c r="AE1481" s="20">
        <v>44615</v>
      </c>
      <c r="AF1481" s="21">
        <v>21</v>
      </c>
      <c r="AG1481" s="14">
        <v>44636</v>
      </c>
      <c r="AH1481" s="20">
        <v>44638</v>
      </c>
      <c r="AI1481" s="21">
        <v>21</v>
      </c>
      <c r="AJ1481" s="14">
        <v>44659</v>
      </c>
      <c r="AK1481" s="21">
        <v>6</v>
      </c>
      <c r="AL1481" s="14">
        <v>44842</v>
      </c>
      <c r="AM1481" s="14">
        <v>44902</v>
      </c>
      <c r="AN1481" s="19"/>
      <c r="AO1481" s="19"/>
      <c r="AP1481" s="19"/>
      <c r="AQ1481" s="19">
        <v>972000</v>
      </c>
      <c r="AR1481" s="19"/>
      <c r="AS1481" s="19"/>
      <c r="AT1481" s="19"/>
      <c r="AU1481" s="19">
        <v>5508000</v>
      </c>
      <c r="AV1481" s="19"/>
      <c r="AW1481" s="19"/>
      <c r="AX1481" s="19"/>
      <c r="AY1481" s="19"/>
      <c r="AZ1481" s="15">
        <f t="shared" si="109"/>
        <v>6480000</v>
      </c>
      <c r="BA1481" s="15">
        <f t="shared" si="110"/>
        <v>6480000</v>
      </c>
      <c r="BB1481" t="str">
        <f t="shared" si="111"/>
        <v>OK</v>
      </c>
      <c r="BC1481">
        <f t="shared" si="112"/>
        <v>2</v>
      </c>
      <c r="BE1481" s="17"/>
    </row>
    <row r="1482" spans="1:57" hidden="1">
      <c r="A1482" s="17"/>
      <c r="B1482" s="17" t="s">
        <v>31</v>
      </c>
      <c r="C1482" s="17" t="s">
        <v>1281</v>
      </c>
      <c r="D1482" s="17" t="s">
        <v>1270</v>
      </c>
      <c r="E1482" s="17" t="s">
        <v>8</v>
      </c>
      <c r="F1482" s="17" t="s">
        <v>264</v>
      </c>
      <c r="G1482">
        <v>4891</v>
      </c>
      <c r="H1482">
        <v>5</v>
      </c>
      <c r="I1482" s="19">
        <v>6480000</v>
      </c>
      <c r="J1482" s="15">
        <v>1296000</v>
      </c>
      <c r="K1482" s="17">
        <v>5</v>
      </c>
      <c r="L1482" s="17"/>
      <c r="M1482" s="17" t="s">
        <v>151</v>
      </c>
      <c r="N1482" s="17" t="s">
        <v>265</v>
      </c>
      <c r="O1482" s="17" t="s">
        <v>130</v>
      </c>
      <c r="P1482" s="17"/>
      <c r="Q1482" s="17" t="s">
        <v>64</v>
      </c>
      <c r="R1482" s="17" t="s">
        <v>132</v>
      </c>
      <c r="S1482" s="17" t="s">
        <v>437</v>
      </c>
      <c r="T1482" t="str">
        <f t="shared" si="107"/>
        <v>489105</v>
      </c>
      <c r="U1482" t="s">
        <v>1258</v>
      </c>
      <c r="V1482" s="17">
        <v>22</v>
      </c>
      <c r="W1482" t="str">
        <f t="shared" si="108"/>
        <v>14-489105-22-22</v>
      </c>
      <c r="X1482" s="17"/>
      <c r="Y1482" s="20"/>
      <c r="Z1482" s="21"/>
      <c r="AA1482" s="14" t="s">
        <v>134</v>
      </c>
      <c r="AB1482" s="20">
        <v>44592</v>
      </c>
      <c r="AC1482" s="21">
        <v>21</v>
      </c>
      <c r="AD1482" s="14">
        <v>44613</v>
      </c>
      <c r="AE1482" s="20">
        <v>44615</v>
      </c>
      <c r="AF1482" s="21">
        <v>21</v>
      </c>
      <c r="AG1482" s="14">
        <v>44636</v>
      </c>
      <c r="AH1482" s="20">
        <v>44638</v>
      </c>
      <c r="AI1482" s="21">
        <v>21</v>
      </c>
      <c r="AJ1482" s="14">
        <v>44659</v>
      </c>
      <c r="AK1482" s="21">
        <v>6</v>
      </c>
      <c r="AL1482" s="14">
        <v>44842</v>
      </c>
      <c r="AM1482" s="14">
        <v>44902</v>
      </c>
      <c r="AN1482" s="19"/>
      <c r="AO1482" s="19"/>
      <c r="AP1482" s="19"/>
      <c r="AQ1482" s="19">
        <v>972000</v>
      </c>
      <c r="AR1482" s="19"/>
      <c r="AS1482" s="19"/>
      <c r="AT1482" s="19"/>
      <c r="AU1482" s="19">
        <v>5508000</v>
      </c>
      <c r="AV1482" s="19"/>
      <c r="AW1482" s="19"/>
      <c r="AX1482" s="19"/>
      <c r="AY1482" s="19"/>
      <c r="AZ1482" s="15">
        <f t="shared" si="109"/>
        <v>6480000</v>
      </c>
      <c r="BA1482" s="15">
        <f t="shared" si="110"/>
        <v>6480000</v>
      </c>
      <c r="BB1482" t="str">
        <f t="shared" si="111"/>
        <v>OK</v>
      </c>
      <c r="BC1482">
        <f t="shared" si="112"/>
        <v>2</v>
      </c>
      <c r="BE1482" s="17"/>
    </row>
    <row r="1483" spans="1:57" hidden="1">
      <c r="A1483" s="17"/>
      <c r="B1483" s="17" t="s">
        <v>31</v>
      </c>
      <c r="C1483" s="17" t="s">
        <v>1267</v>
      </c>
      <c r="D1483" s="17" t="s">
        <v>1270</v>
      </c>
      <c r="E1483" s="17" t="s">
        <v>8</v>
      </c>
      <c r="F1483" s="17" t="s">
        <v>264</v>
      </c>
      <c r="G1483">
        <v>4891</v>
      </c>
      <c r="H1483">
        <v>5</v>
      </c>
      <c r="I1483" s="19">
        <v>6480000</v>
      </c>
      <c r="J1483" s="15">
        <v>1296000</v>
      </c>
      <c r="K1483" s="17">
        <v>5</v>
      </c>
      <c r="L1483" s="17"/>
      <c r="M1483" s="17" t="s">
        <v>151</v>
      </c>
      <c r="N1483" s="17" t="s">
        <v>265</v>
      </c>
      <c r="O1483" s="17" t="s">
        <v>130</v>
      </c>
      <c r="P1483" s="17"/>
      <c r="Q1483" s="17" t="s">
        <v>64</v>
      </c>
      <c r="R1483" s="17" t="s">
        <v>132</v>
      </c>
      <c r="S1483" s="17" t="s">
        <v>437</v>
      </c>
      <c r="T1483" t="str">
        <f t="shared" si="107"/>
        <v>489105</v>
      </c>
      <c r="U1483" t="s">
        <v>1258</v>
      </c>
      <c r="V1483" s="17">
        <v>22</v>
      </c>
      <c r="W1483" t="str">
        <f t="shared" si="108"/>
        <v>14-489105-22-22</v>
      </c>
      <c r="X1483" s="17"/>
      <c r="Y1483" s="20"/>
      <c r="Z1483" s="21"/>
      <c r="AA1483" s="14" t="s">
        <v>134</v>
      </c>
      <c r="AB1483" s="20">
        <v>44592</v>
      </c>
      <c r="AC1483" s="21">
        <v>21</v>
      </c>
      <c r="AD1483" s="14">
        <v>44613</v>
      </c>
      <c r="AE1483" s="20">
        <v>44615</v>
      </c>
      <c r="AF1483" s="21">
        <v>21</v>
      </c>
      <c r="AG1483" s="14">
        <v>44636</v>
      </c>
      <c r="AH1483" s="20">
        <v>44638</v>
      </c>
      <c r="AI1483" s="21">
        <v>21</v>
      </c>
      <c r="AJ1483" s="14">
        <v>44659</v>
      </c>
      <c r="AK1483" s="21">
        <v>6</v>
      </c>
      <c r="AL1483" s="14">
        <v>44842</v>
      </c>
      <c r="AM1483" s="14">
        <v>44902</v>
      </c>
      <c r="AN1483" s="19"/>
      <c r="AO1483" s="19"/>
      <c r="AP1483" s="19"/>
      <c r="AQ1483" s="19">
        <v>972000</v>
      </c>
      <c r="AR1483" s="19"/>
      <c r="AS1483" s="19"/>
      <c r="AT1483" s="19"/>
      <c r="AU1483" s="19">
        <v>5508000</v>
      </c>
      <c r="AV1483" s="19"/>
      <c r="AW1483" s="19"/>
      <c r="AX1483" s="19"/>
      <c r="AY1483" s="19"/>
      <c r="AZ1483" s="15">
        <f t="shared" si="109"/>
        <v>6480000</v>
      </c>
      <c r="BA1483" s="15">
        <f t="shared" si="110"/>
        <v>6480000</v>
      </c>
      <c r="BB1483" t="str">
        <f t="shared" si="111"/>
        <v>OK</v>
      </c>
      <c r="BC1483">
        <f t="shared" si="112"/>
        <v>2</v>
      </c>
      <c r="BE1483" s="17"/>
    </row>
    <row r="1484" spans="1:57" hidden="1">
      <c r="A1484" s="17"/>
      <c r="B1484" s="17" t="s">
        <v>31</v>
      </c>
      <c r="C1484" s="17" t="s">
        <v>1279</v>
      </c>
      <c r="D1484" s="17" t="s">
        <v>1270</v>
      </c>
      <c r="E1484" s="17" t="s">
        <v>8</v>
      </c>
      <c r="F1484" s="17" t="s">
        <v>264</v>
      </c>
      <c r="G1484">
        <v>4891</v>
      </c>
      <c r="H1484">
        <v>5</v>
      </c>
      <c r="I1484" s="19">
        <v>6480000</v>
      </c>
      <c r="J1484" s="15">
        <v>1296000</v>
      </c>
      <c r="K1484" s="17">
        <v>5</v>
      </c>
      <c r="L1484" s="17"/>
      <c r="M1484" s="17" t="s">
        <v>151</v>
      </c>
      <c r="N1484" s="17" t="s">
        <v>265</v>
      </c>
      <c r="O1484" s="17" t="s">
        <v>130</v>
      </c>
      <c r="P1484" s="17" t="s">
        <v>1294</v>
      </c>
      <c r="Q1484" s="17" t="s">
        <v>64</v>
      </c>
      <c r="R1484" s="17" t="s">
        <v>132</v>
      </c>
      <c r="S1484" s="17" t="s">
        <v>437</v>
      </c>
      <c r="T1484" t="str">
        <f t="shared" si="107"/>
        <v>489105</v>
      </c>
      <c r="U1484" t="s">
        <v>1258</v>
      </c>
      <c r="V1484" s="17">
        <v>23</v>
      </c>
      <c r="W1484" t="str">
        <f t="shared" si="108"/>
        <v>14-489105-23-22</v>
      </c>
      <c r="X1484" s="17"/>
      <c r="Y1484" s="20"/>
      <c r="Z1484" s="21"/>
      <c r="AA1484" s="14" t="s">
        <v>134</v>
      </c>
      <c r="AB1484" s="20">
        <v>44592</v>
      </c>
      <c r="AC1484" s="21">
        <v>21</v>
      </c>
      <c r="AD1484" s="14">
        <v>44613</v>
      </c>
      <c r="AE1484" s="20">
        <v>44615</v>
      </c>
      <c r="AF1484" s="21">
        <v>21</v>
      </c>
      <c r="AG1484" s="14">
        <v>44636</v>
      </c>
      <c r="AH1484" s="20">
        <v>44638</v>
      </c>
      <c r="AI1484" s="21">
        <v>21</v>
      </c>
      <c r="AJ1484" s="14">
        <v>44659</v>
      </c>
      <c r="AK1484" s="21">
        <v>6</v>
      </c>
      <c r="AL1484" s="14">
        <v>44842</v>
      </c>
      <c r="AM1484" s="14">
        <v>44902</v>
      </c>
      <c r="AN1484" s="19"/>
      <c r="AO1484" s="19"/>
      <c r="AP1484" s="19"/>
      <c r="AQ1484" s="19">
        <v>972000</v>
      </c>
      <c r="AR1484" s="19"/>
      <c r="AS1484" s="19"/>
      <c r="AT1484" s="19"/>
      <c r="AU1484" s="19">
        <v>5508000</v>
      </c>
      <c r="AV1484" s="19"/>
      <c r="AW1484" s="19"/>
      <c r="AX1484" s="19"/>
      <c r="AY1484" s="19"/>
      <c r="AZ1484" s="15">
        <f t="shared" si="109"/>
        <v>6480000</v>
      </c>
      <c r="BA1484" s="15">
        <f t="shared" si="110"/>
        <v>6480000</v>
      </c>
      <c r="BB1484" t="str">
        <f t="shared" si="111"/>
        <v>OK</v>
      </c>
      <c r="BC1484">
        <f t="shared" si="112"/>
        <v>2</v>
      </c>
      <c r="BE1484" s="17"/>
    </row>
    <row r="1485" spans="1:57" hidden="1">
      <c r="A1485" s="17"/>
      <c r="B1485" s="17" t="s">
        <v>31</v>
      </c>
      <c r="C1485" s="17" t="s">
        <v>1275</v>
      </c>
      <c r="D1485" s="17" t="s">
        <v>1270</v>
      </c>
      <c r="E1485" s="17" t="s">
        <v>8</v>
      </c>
      <c r="F1485" s="17" t="s">
        <v>264</v>
      </c>
      <c r="G1485">
        <v>4891</v>
      </c>
      <c r="H1485">
        <v>5</v>
      </c>
      <c r="I1485" s="19">
        <v>6480000</v>
      </c>
      <c r="J1485" s="15">
        <v>1296000</v>
      </c>
      <c r="K1485" s="17">
        <v>5</v>
      </c>
      <c r="L1485" s="17"/>
      <c r="M1485" s="17" t="s">
        <v>151</v>
      </c>
      <c r="N1485" s="17" t="s">
        <v>265</v>
      </c>
      <c r="O1485" s="17" t="s">
        <v>130</v>
      </c>
      <c r="P1485" s="17"/>
      <c r="Q1485" s="17" t="s">
        <v>64</v>
      </c>
      <c r="R1485" s="17" t="s">
        <v>132</v>
      </c>
      <c r="S1485" s="17" t="s">
        <v>437</v>
      </c>
      <c r="T1485" t="str">
        <f t="shared" si="107"/>
        <v>489105</v>
      </c>
      <c r="U1485" t="s">
        <v>1258</v>
      </c>
      <c r="V1485" s="17">
        <v>23</v>
      </c>
      <c r="W1485" t="str">
        <f t="shared" si="108"/>
        <v>14-489105-23-22</v>
      </c>
      <c r="X1485" s="17"/>
      <c r="Y1485" s="20"/>
      <c r="Z1485" s="21"/>
      <c r="AA1485" s="14" t="s">
        <v>134</v>
      </c>
      <c r="AB1485" s="20">
        <v>44592</v>
      </c>
      <c r="AC1485" s="21">
        <v>21</v>
      </c>
      <c r="AD1485" s="14">
        <v>44613</v>
      </c>
      <c r="AE1485" s="20">
        <v>44615</v>
      </c>
      <c r="AF1485" s="21">
        <v>21</v>
      </c>
      <c r="AG1485" s="14">
        <v>44636</v>
      </c>
      <c r="AH1485" s="20">
        <v>44638</v>
      </c>
      <c r="AI1485" s="21">
        <v>21</v>
      </c>
      <c r="AJ1485" s="14">
        <v>44659</v>
      </c>
      <c r="AK1485" s="21">
        <v>6</v>
      </c>
      <c r="AL1485" s="14">
        <v>44842</v>
      </c>
      <c r="AM1485" s="14">
        <v>44902</v>
      </c>
      <c r="AN1485" s="19"/>
      <c r="AO1485" s="19"/>
      <c r="AP1485" s="19"/>
      <c r="AQ1485" s="19">
        <v>972000</v>
      </c>
      <c r="AR1485" s="19"/>
      <c r="AS1485" s="19"/>
      <c r="AT1485" s="19"/>
      <c r="AU1485" s="19">
        <v>5508000</v>
      </c>
      <c r="AV1485" s="19"/>
      <c r="AW1485" s="19"/>
      <c r="AX1485" s="19"/>
      <c r="AY1485" s="19"/>
      <c r="AZ1485" s="15">
        <f t="shared" si="109"/>
        <v>6480000</v>
      </c>
      <c r="BA1485" s="15">
        <f t="shared" si="110"/>
        <v>6480000</v>
      </c>
      <c r="BB1485" t="str">
        <f t="shared" si="111"/>
        <v>OK</v>
      </c>
      <c r="BC1485">
        <f t="shared" si="112"/>
        <v>2</v>
      </c>
      <c r="BE1485" s="17"/>
    </row>
    <row r="1486" spans="1:57" hidden="1">
      <c r="A1486" s="17"/>
      <c r="B1486" s="17" t="s">
        <v>31</v>
      </c>
      <c r="C1486" s="17" t="s">
        <v>1280</v>
      </c>
      <c r="D1486" s="17" t="s">
        <v>1270</v>
      </c>
      <c r="E1486" s="17" t="s">
        <v>8</v>
      </c>
      <c r="F1486" s="17" t="s">
        <v>264</v>
      </c>
      <c r="G1486">
        <v>4891</v>
      </c>
      <c r="H1486">
        <v>5</v>
      </c>
      <c r="I1486" s="19">
        <v>6480000</v>
      </c>
      <c r="J1486" s="15">
        <v>1296000</v>
      </c>
      <c r="K1486" s="17">
        <v>5</v>
      </c>
      <c r="L1486" s="17"/>
      <c r="M1486" s="17" t="s">
        <v>151</v>
      </c>
      <c r="N1486" s="17" t="s">
        <v>265</v>
      </c>
      <c r="O1486" s="17" t="s">
        <v>130</v>
      </c>
      <c r="P1486" s="17"/>
      <c r="Q1486" s="17" t="s">
        <v>64</v>
      </c>
      <c r="R1486" s="17" t="s">
        <v>132</v>
      </c>
      <c r="S1486" s="17" t="s">
        <v>437</v>
      </c>
      <c r="T1486" t="str">
        <f t="shared" si="107"/>
        <v>489105</v>
      </c>
      <c r="U1486" t="s">
        <v>1258</v>
      </c>
      <c r="V1486" s="17">
        <v>23</v>
      </c>
      <c r="W1486" t="str">
        <f t="shared" si="108"/>
        <v>14-489105-23-22</v>
      </c>
      <c r="X1486" s="17"/>
      <c r="Y1486" s="20"/>
      <c r="Z1486" s="21"/>
      <c r="AA1486" s="14" t="s">
        <v>134</v>
      </c>
      <c r="AB1486" s="20">
        <v>44592</v>
      </c>
      <c r="AC1486" s="21">
        <v>21</v>
      </c>
      <c r="AD1486" s="14">
        <v>44613</v>
      </c>
      <c r="AE1486" s="20">
        <v>44615</v>
      </c>
      <c r="AF1486" s="21">
        <v>21</v>
      </c>
      <c r="AG1486" s="14">
        <v>44636</v>
      </c>
      <c r="AH1486" s="20">
        <v>44638</v>
      </c>
      <c r="AI1486" s="21">
        <v>21</v>
      </c>
      <c r="AJ1486" s="14">
        <v>44659</v>
      </c>
      <c r="AK1486" s="21">
        <v>6</v>
      </c>
      <c r="AL1486" s="14">
        <v>44842</v>
      </c>
      <c r="AM1486" s="14">
        <v>44902</v>
      </c>
      <c r="AN1486" s="19"/>
      <c r="AO1486" s="19"/>
      <c r="AP1486" s="19"/>
      <c r="AQ1486" s="19">
        <v>972000</v>
      </c>
      <c r="AR1486" s="19"/>
      <c r="AS1486" s="19"/>
      <c r="AT1486" s="19"/>
      <c r="AU1486" s="19">
        <v>5508000</v>
      </c>
      <c r="AV1486" s="19"/>
      <c r="AW1486" s="19"/>
      <c r="AX1486" s="19"/>
      <c r="AY1486" s="19"/>
      <c r="AZ1486" s="15">
        <f t="shared" si="109"/>
        <v>6480000</v>
      </c>
      <c r="BA1486" s="15">
        <f t="shared" si="110"/>
        <v>6480000</v>
      </c>
      <c r="BB1486" t="str">
        <f t="shared" si="111"/>
        <v>OK</v>
      </c>
      <c r="BC1486">
        <f t="shared" si="112"/>
        <v>2</v>
      </c>
      <c r="BE1486" s="17"/>
    </row>
    <row r="1487" spans="1:57" hidden="1">
      <c r="A1487" s="17"/>
      <c r="B1487" s="17" t="s">
        <v>31</v>
      </c>
      <c r="C1487" s="17" t="s">
        <v>1280</v>
      </c>
      <c r="D1487" s="17" t="s">
        <v>1270</v>
      </c>
      <c r="E1487" s="17" t="s">
        <v>9</v>
      </c>
      <c r="F1487" s="17" t="s">
        <v>175</v>
      </c>
      <c r="G1487">
        <v>5811</v>
      </c>
      <c r="H1487">
        <v>25</v>
      </c>
      <c r="I1487" s="19">
        <v>21750000</v>
      </c>
      <c r="J1487" s="15">
        <v>870000</v>
      </c>
      <c r="K1487" s="17">
        <v>25</v>
      </c>
      <c r="L1487" s="17"/>
      <c r="M1487" s="17" t="s">
        <v>151</v>
      </c>
      <c r="N1487" s="17" t="s">
        <v>157</v>
      </c>
      <c r="O1487" s="17" t="s">
        <v>130</v>
      </c>
      <c r="P1487" s="17" t="s">
        <v>1295</v>
      </c>
      <c r="Q1487" s="17" t="s">
        <v>66</v>
      </c>
      <c r="R1487" s="17" t="s">
        <v>132</v>
      </c>
      <c r="S1487" s="17" t="s">
        <v>253</v>
      </c>
      <c r="T1487" t="str">
        <f t="shared" si="107"/>
        <v>581101</v>
      </c>
      <c r="U1487" t="s">
        <v>1258</v>
      </c>
      <c r="V1487" s="17" t="s">
        <v>1296</v>
      </c>
      <c r="W1487" t="str">
        <f t="shared" si="108"/>
        <v>14-581101-13-22</v>
      </c>
      <c r="X1487" s="17"/>
      <c r="Y1487" s="20">
        <v>44634</v>
      </c>
      <c r="Z1487" s="21">
        <v>20</v>
      </c>
      <c r="AA1487" s="14">
        <v>44654</v>
      </c>
      <c r="AB1487" s="20">
        <v>44581</v>
      </c>
      <c r="AC1487" s="21">
        <v>21</v>
      </c>
      <c r="AD1487" s="14">
        <v>44602</v>
      </c>
      <c r="AE1487" s="20">
        <v>44606</v>
      </c>
      <c r="AF1487" s="21">
        <v>21</v>
      </c>
      <c r="AG1487" s="14">
        <v>44627</v>
      </c>
      <c r="AH1487" s="20">
        <v>44630</v>
      </c>
      <c r="AI1487" s="21">
        <v>21</v>
      </c>
      <c r="AJ1487" s="14">
        <v>44651</v>
      </c>
      <c r="AK1487" s="21">
        <v>8</v>
      </c>
      <c r="AL1487" s="14">
        <v>44895</v>
      </c>
      <c r="AM1487" s="14">
        <v>44955</v>
      </c>
      <c r="AN1487" s="19"/>
      <c r="AO1487" s="19"/>
      <c r="AP1487" s="19">
        <v>3262500</v>
      </c>
      <c r="AQ1487" s="19"/>
      <c r="AR1487" s="19"/>
      <c r="AS1487" s="19"/>
      <c r="AT1487" s="19">
        <v>18487500</v>
      </c>
      <c r="AU1487" s="19"/>
      <c r="AV1487" s="19"/>
      <c r="AW1487" s="19"/>
      <c r="AX1487" s="19"/>
      <c r="AY1487" s="19"/>
      <c r="AZ1487" s="15">
        <f t="shared" si="109"/>
        <v>21750000</v>
      </c>
      <c r="BA1487" s="15">
        <f t="shared" si="110"/>
        <v>21750000</v>
      </c>
      <c r="BB1487" t="str">
        <f t="shared" si="111"/>
        <v>OK</v>
      </c>
      <c r="BC1487">
        <f t="shared" si="112"/>
        <v>2</v>
      </c>
      <c r="BE1487" s="17"/>
    </row>
    <row r="1488" spans="1:57" hidden="1">
      <c r="A1488" s="17"/>
      <c r="B1488" s="17" t="s">
        <v>31</v>
      </c>
      <c r="C1488" s="17" t="s">
        <v>1279</v>
      </c>
      <c r="D1488" s="17" t="s">
        <v>1270</v>
      </c>
      <c r="E1488" s="17" t="s">
        <v>9</v>
      </c>
      <c r="F1488" s="17" t="s">
        <v>175</v>
      </c>
      <c r="G1488">
        <v>5811</v>
      </c>
      <c r="H1488">
        <v>20</v>
      </c>
      <c r="I1488" s="19">
        <v>17400000</v>
      </c>
      <c r="J1488" s="15">
        <v>870000</v>
      </c>
      <c r="K1488" s="17">
        <v>20</v>
      </c>
      <c r="L1488" s="17"/>
      <c r="M1488" s="17" t="s">
        <v>151</v>
      </c>
      <c r="N1488" s="17" t="s">
        <v>157</v>
      </c>
      <c r="O1488" s="17" t="s">
        <v>130</v>
      </c>
      <c r="P1488" s="17" t="s">
        <v>1295</v>
      </c>
      <c r="Q1488" s="17" t="s">
        <v>66</v>
      </c>
      <c r="R1488" s="17" t="s">
        <v>132</v>
      </c>
      <c r="S1488" s="17" t="s">
        <v>253</v>
      </c>
      <c r="T1488" t="str">
        <f t="shared" si="107"/>
        <v>581101</v>
      </c>
      <c r="U1488" t="s">
        <v>1258</v>
      </c>
      <c r="V1488" s="17" t="s">
        <v>1296</v>
      </c>
      <c r="W1488" t="str">
        <f t="shared" si="108"/>
        <v>14-581101-13-22</v>
      </c>
      <c r="X1488" s="17"/>
      <c r="Y1488" s="20">
        <v>44634</v>
      </c>
      <c r="Z1488" s="21">
        <v>20</v>
      </c>
      <c r="AA1488" s="14">
        <v>44654</v>
      </c>
      <c r="AB1488" s="20">
        <v>44581</v>
      </c>
      <c r="AC1488" s="21">
        <v>21</v>
      </c>
      <c r="AD1488" s="14">
        <v>44602</v>
      </c>
      <c r="AE1488" s="20">
        <v>44606</v>
      </c>
      <c r="AF1488" s="21">
        <v>21</v>
      </c>
      <c r="AG1488" s="14">
        <v>44627</v>
      </c>
      <c r="AH1488" s="20">
        <v>44630</v>
      </c>
      <c r="AI1488" s="21">
        <v>21</v>
      </c>
      <c r="AJ1488" s="14">
        <v>44651</v>
      </c>
      <c r="AK1488" s="21">
        <v>8</v>
      </c>
      <c r="AL1488" s="14">
        <v>44895</v>
      </c>
      <c r="AM1488" s="14">
        <v>44955</v>
      </c>
      <c r="AN1488" s="19"/>
      <c r="AO1488" s="19"/>
      <c r="AP1488" s="19">
        <v>2610000</v>
      </c>
      <c r="AQ1488" s="19"/>
      <c r="AR1488" s="19"/>
      <c r="AS1488" s="19"/>
      <c r="AT1488" s="19">
        <v>14790000</v>
      </c>
      <c r="AU1488" s="19"/>
      <c r="AV1488" s="19"/>
      <c r="AW1488" s="19"/>
      <c r="AX1488" s="19"/>
      <c r="AY1488" s="19"/>
      <c r="AZ1488" s="15">
        <f t="shared" si="109"/>
        <v>17400000</v>
      </c>
      <c r="BA1488" s="15">
        <f t="shared" si="110"/>
        <v>17400000</v>
      </c>
      <c r="BB1488" t="str">
        <f t="shared" si="111"/>
        <v>OK</v>
      </c>
      <c r="BC1488">
        <f t="shared" si="112"/>
        <v>2</v>
      </c>
      <c r="BE1488" s="17"/>
    </row>
    <row r="1489" spans="1:57" hidden="1">
      <c r="A1489" s="17"/>
      <c r="B1489" s="17" t="s">
        <v>31</v>
      </c>
      <c r="C1489" s="17" t="s">
        <v>1279</v>
      </c>
      <c r="D1489" s="17" t="s">
        <v>1297</v>
      </c>
      <c r="E1489" s="17" t="s">
        <v>9</v>
      </c>
      <c r="F1489" s="17" t="s">
        <v>175</v>
      </c>
      <c r="G1489">
        <v>5811</v>
      </c>
      <c r="H1489">
        <v>5</v>
      </c>
      <c r="I1489" s="19">
        <v>4350000</v>
      </c>
      <c r="J1489" s="15">
        <v>870000</v>
      </c>
      <c r="K1489" s="17">
        <v>5</v>
      </c>
      <c r="L1489" s="17"/>
      <c r="M1489" s="17" t="s">
        <v>151</v>
      </c>
      <c r="N1489" s="17" t="s">
        <v>157</v>
      </c>
      <c r="O1489" s="17" t="s">
        <v>130</v>
      </c>
      <c r="P1489" s="17" t="s">
        <v>1289</v>
      </c>
      <c r="Q1489" s="17" t="s">
        <v>66</v>
      </c>
      <c r="R1489" s="17" t="s">
        <v>132</v>
      </c>
      <c r="S1489" s="17" t="s">
        <v>253</v>
      </c>
      <c r="T1489" t="str">
        <f t="shared" si="107"/>
        <v>581101</v>
      </c>
      <c r="U1489" t="s">
        <v>1258</v>
      </c>
      <c r="V1489" s="17" t="s">
        <v>1296</v>
      </c>
      <c r="W1489" t="str">
        <f t="shared" si="108"/>
        <v>14-581101-13-22</v>
      </c>
      <c r="X1489" s="17"/>
      <c r="Y1489" s="20">
        <v>44634</v>
      </c>
      <c r="Z1489" s="21">
        <v>20</v>
      </c>
      <c r="AA1489" s="14">
        <v>44654</v>
      </c>
      <c r="AB1489" s="20">
        <v>44581</v>
      </c>
      <c r="AC1489" s="21">
        <v>21</v>
      </c>
      <c r="AD1489" s="14">
        <v>44602</v>
      </c>
      <c r="AE1489" s="20">
        <v>44606</v>
      </c>
      <c r="AF1489" s="21">
        <v>21</v>
      </c>
      <c r="AG1489" s="14">
        <v>44627</v>
      </c>
      <c r="AH1489" s="20">
        <v>44630</v>
      </c>
      <c r="AI1489" s="21">
        <v>21</v>
      </c>
      <c r="AJ1489" s="14">
        <v>44651</v>
      </c>
      <c r="AK1489" s="21">
        <v>8</v>
      </c>
      <c r="AL1489" s="14">
        <v>44895</v>
      </c>
      <c r="AM1489" s="14">
        <v>44955</v>
      </c>
      <c r="AN1489" s="19"/>
      <c r="AO1489" s="19"/>
      <c r="AP1489" s="19">
        <v>652500</v>
      </c>
      <c r="AQ1489" s="19"/>
      <c r="AR1489" s="19"/>
      <c r="AS1489" s="19"/>
      <c r="AT1489" s="19">
        <v>3697500</v>
      </c>
      <c r="AU1489" s="19"/>
      <c r="AV1489" s="19"/>
      <c r="AW1489" s="19"/>
      <c r="AX1489" s="19"/>
      <c r="AY1489" s="19"/>
      <c r="AZ1489" s="15">
        <f t="shared" si="109"/>
        <v>4350000</v>
      </c>
      <c r="BA1489" s="15">
        <f t="shared" si="110"/>
        <v>4350000</v>
      </c>
      <c r="BB1489" t="str">
        <f t="shared" si="111"/>
        <v>OK</v>
      </c>
      <c r="BC1489">
        <f t="shared" si="112"/>
        <v>2</v>
      </c>
      <c r="BE1489" s="17"/>
    </row>
    <row r="1490" spans="1:57" hidden="1">
      <c r="A1490" s="17"/>
      <c r="B1490" s="17" t="s">
        <v>31</v>
      </c>
      <c r="C1490" s="17" t="s">
        <v>1286</v>
      </c>
      <c r="D1490" s="17" t="s">
        <v>1270</v>
      </c>
      <c r="E1490" s="17" t="s">
        <v>9</v>
      </c>
      <c r="F1490" s="17" t="s">
        <v>175</v>
      </c>
      <c r="G1490">
        <v>5811</v>
      </c>
      <c r="H1490">
        <v>10</v>
      </c>
      <c r="I1490" s="19">
        <v>8700000</v>
      </c>
      <c r="J1490" s="15">
        <v>870000</v>
      </c>
      <c r="K1490" s="17">
        <v>20</v>
      </c>
      <c r="L1490" s="17"/>
      <c r="M1490" s="17" t="s">
        <v>151</v>
      </c>
      <c r="N1490" s="17" t="s">
        <v>157</v>
      </c>
      <c r="O1490" s="17" t="s">
        <v>130</v>
      </c>
      <c r="P1490" s="17" t="s">
        <v>1295</v>
      </c>
      <c r="Q1490" s="17" t="s">
        <v>66</v>
      </c>
      <c r="R1490" s="17" t="s">
        <v>132</v>
      </c>
      <c r="S1490" s="17" t="s">
        <v>253</v>
      </c>
      <c r="T1490" t="str">
        <f t="shared" si="107"/>
        <v>581101</v>
      </c>
      <c r="U1490" t="s">
        <v>1258</v>
      </c>
      <c r="V1490" s="17" t="s">
        <v>1258</v>
      </c>
      <c r="W1490" t="str">
        <f t="shared" si="108"/>
        <v>14-581101-14-22</v>
      </c>
      <c r="X1490" s="17"/>
      <c r="Y1490" s="20">
        <v>44634</v>
      </c>
      <c r="Z1490" s="21">
        <v>20</v>
      </c>
      <c r="AA1490" s="14">
        <v>44654</v>
      </c>
      <c r="AB1490" s="20">
        <v>44581</v>
      </c>
      <c r="AC1490" s="21">
        <v>21</v>
      </c>
      <c r="AD1490" s="14">
        <v>44602</v>
      </c>
      <c r="AE1490" s="20">
        <v>44606</v>
      </c>
      <c r="AF1490" s="21">
        <v>21</v>
      </c>
      <c r="AG1490" s="14">
        <v>44627</v>
      </c>
      <c r="AH1490" s="20">
        <v>44630</v>
      </c>
      <c r="AI1490" s="21">
        <v>21</v>
      </c>
      <c r="AJ1490" s="14">
        <v>44651</v>
      </c>
      <c r="AK1490" s="21">
        <v>8</v>
      </c>
      <c r="AL1490" s="14">
        <v>44895</v>
      </c>
      <c r="AM1490" s="14">
        <v>44955</v>
      </c>
      <c r="AN1490" s="19"/>
      <c r="AO1490" s="19"/>
      <c r="AP1490" s="19">
        <v>1305000</v>
      </c>
      <c r="AQ1490" s="19"/>
      <c r="AR1490" s="19"/>
      <c r="AS1490" s="19"/>
      <c r="AT1490" s="19">
        <v>7395000</v>
      </c>
      <c r="AU1490" s="19"/>
      <c r="AV1490" s="19"/>
      <c r="AW1490" s="19"/>
      <c r="AX1490" s="19"/>
      <c r="AY1490" s="19"/>
      <c r="AZ1490" s="15">
        <f t="shared" si="109"/>
        <v>8700000</v>
      </c>
      <c r="BA1490" s="15">
        <f t="shared" si="110"/>
        <v>8700000</v>
      </c>
      <c r="BB1490" t="str">
        <f t="shared" si="111"/>
        <v>OK</v>
      </c>
      <c r="BC1490">
        <f t="shared" si="112"/>
        <v>2</v>
      </c>
      <c r="BE1490" s="17"/>
    </row>
    <row r="1491" spans="1:57" hidden="1">
      <c r="A1491" s="17"/>
      <c r="B1491" s="17" t="s">
        <v>31</v>
      </c>
      <c r="C1491" s="17" t="s">
        <v>170</v>
      </c>
      <c r="D1491" s="17" t="s">
        <v>171</v>
      </c>
      <c r="E1491" s="17" t="s">
        <v>9</v>
      </c>
      <c r="F1491" s="17" t="s">
        <v>175</v>
      </c>
      <c r="G1491">
        <v>5811</v>
      </c>
      <c r="H1491">
        <v>18</v>
      </c>
      <c r="I1491" s="19">
        <v>15660000</v>
      </c>
      <c r="J1491" s="15">
        <v>870000</v>
      </c>
      <c r="K1491" s="17">
        <v>11</v>
      </c>
      <c r="L1491" s="17"/>
      <c r="M1491" s="17" t="s">
        <v>151</v>
      </c>
      <c r="N1491" s="17" t="s">
        <v>157</v>
      </c>
      <c r="O1491" s="17" t="s">
        <v>179</v>
      </c>
      <c r="P1491" s="17" t="s">
        <v>1298</v>
      </c>
      <c r="Q1491" s="17" t="s">
        <v>64</v>
      </c>
      <c r="R1491" s="17" t="s">
        <v>132</v>
      </c>
      <c r="S1491" s="17" t="s">
        <v>253</v>
      </c>
      <c r="T1491" t="str">
        <f t="shared" si="107"/>
        <v>581101</v>
      </c>
      <c r="U1491" t="s">
        <v>1258</v>
      </c>
      <c r="V1491" s="17" t="s">
        <v>1258</v>
      </c>
      <c r="W1491" t="str">
        <f t="shared" si="108"/>
        <v>14-581101-14-22</v>
      </c>
      <c r="X1491" s="17"/>
      <c r="Y1491" s="20"/>
      <c r="Z1491" s="21"/>
      <c r="AA1491" s="14" t="s">
        <v>134</v>
      </c>
      <c r="AB1491" s="20">
        <v>44581</v>
      </c>
      <c r="AC1491" s="21">
        <v>21</v>
      </c>
      <c r="AD1491" s="14">
        <v>44602</v>
      </c>
      <c r="AE1491" s="20">
        <v>44606</v>
      </c>
      <c r="AF1491" s="21">
        <v>21</v>
      </c>
      <c r="AG1491" s="14">
        <v>44627</v>
      </c>
      <c r="AH1491" s="20">
        <v>44630</v>
      </c>
      <c r="AI1491" s="21">
        <v>21</v>
      </c>
      <c r="AJ1491" s="14">
        <v>44651</v>
      </c>
      <c r="AK1491" s="21">
        <v>8</v>
      </c>
      <c r="AL1491" s="14">
        <v>44895</v>
      </c>
      <c r="AM1491" s="14">
        <v>44955</v>
      </c>
      <c r="AN1491" s="19"/>
      <c r="AO1491" s="19"/>
      <c r="AP1491" s="19">
        <v>2349000</v>
      </c>
      <c r="AQ1491" s="19"/>
      <c r="AR1491" s="19"/>
      <c r="AS1491" s="19"/>
      <c r="AT1491" s="19">
        <v>13311000</v>
      </c>
      <c r="AU1491" s="19"/>
      <c r="AV1491" s="19"/>
      <c r="AW1491" s="19"/>
      <c r="AX1491" s="19"/>
      <c r="AY1491" s="19"/>
      <c r="AZ1491" s="15">
        <f t="shared" si="109"/>
        <v>15660000</v>
      </c>
      <c r="BA1491" s="15">
        <f t="shared" si="110"/>
        <v>15660000</v>
      </c>
      <c r="BB1491" t="str">
        <f t="shared" si="111"/>
        <v>OK</v>
      </c>
      <c r="BC1491">
        <f t="shared" si="112"/>
        <v>2</v>
      </c>
      <c r="BE1491" s="17"/>
    </row>
    <row r="1492" spans="1:57" hidden="1">
      <c r="A1492" s="17"/>
      <c r="B1492" s="17" t="s">
        <v>31</v>
      </c>
      <c r="C1492" s="17" t="s">
        <v>170</v>
      </c>
      <c r="D1492" s="17" t="s">
        <v>171</v>
      </c>
      <c r="E1492" s="17" t="s">
        <v>9</v>
      </c>
      <c r="F1492" s="17" t="s">
        <v>175</v>
      </c>
      <c r="G1492">
        <v>5811</v>
      </c>
      <c r="H1492">
        <v>10</v>
      </c>
      <c r="I1492" s="19">
        <v>8700000</v>
      </c>
      <c r="J1492" s="15">
        <v>870000</v>
      </c>
      <c r="K1492" s="17">
        <v>10</v>
      </c>
      <c r="L1492" s="17"/>
      <c r="M1492" s="17" t="s">
        <v>151</v>
      </c>
      <c r="N1492" s="17" t="s">
        <v>157</v>
      </c>
      <c r="O1492" s="17" t="s">
        <v>176</v>
      </c>
      <c r="P1492" s="17" t="s">
        <v>1299</v>
      </c>
      <c r="Q1492" s="17" t="s">
        <v>64</v>
      </c>
      <c r="R1492" s="17" t="s">
        <v>132</v>
      </c>
      <c r="S1492" s="17" t="s">
        <v>253</v>
      </c>
      <c r="T1492" t="str">
        <f t="shared" si="107"/>
        <v>581101</v>
      </c>
      <c r="U1492" t="s">
        <v>1258</v>
      </c>
      <c r="V1492" s="17" t="s">
        <v>1258</v>
      </c>
      <c r="W1492" t="str">
        <f t="shared" si="108"/>
        <v>14-581101-14-22</v>
      </c>
      <c r="X1492" s="17"/>
      <c r="Y1492" s="20"/>
      <c r="Z1492" s="21"/>
      <c r="AA1492" s="14" t="s">
        <v>134</v>
      </c>
      <c r="AB1492" s="20">
        <v>44581</v>
      </c>
      <c r="AC1492" s="21">
        <v>21</v>
      </c>
      <c r="AD1492" s="14">
        <v>44602</v>
      </c>
      <c r="AE1492" s="20">
        <v>44606</v>
      </c>
      <c r="AF1492" s="21">
        <v>21</v>
      </c>
      <c r="AG1492" s="14">
        <v>44627</v>
      </c>
      <c r="AH1492" s="20">
        <v>44630</v>
      </c>
      <c r="AI1492" s="21">
        <v>21</v>
      </c>
      <c r="AJ1492" s="14">
        <v>44651</v>
      </c>
      <c r="AK1492" s="21">
        <v>8</v>
      </c>
      <c r="AL1492" s="14">
        <v>44895</v>
      </c>
      <c r="AM1492" s="14">
        <v>44955</v>
      </c>
      <c r="AN1492" s="19"/>
      <c r="AO1492" s="19"/>
      <c r="AP1492" s="19">
        <v>1305000</v>
      </c>
      <c r="AQ1492" s="19"/>
      <c r="AR1492" s="19"/>
      <c r="AS1492" s="19"/>
      <c r="AT1492" s="19">
        <v>7395000</v>
      </c>
      <c r="AU1492" s="19"/>
      <c r="AV1492" s="19"/>
      <c r="AW1492" s="19"/>
      <c r="AX1492" s="19"/>
      <c r="AY1492" s="19"/>
      <c r="AZ1492" s="15">
        <f t="shared" si="109"/>
        <v>8700000</v>
      </c>
      <c r="BA1492" s="15">
        <f t="shared" si="110"/>
        <v>8700000</v>
      </c>
      <c r="BB1492" t="str">
        <f t="shared" si="111"/>
        <v>OK</v>
      </c>
      <c r="BC1492">
        <f t="shared" si="112"/>
        <v>2</v>
      </c>
      <c r="BE1492" s="17"/>
    </row>
    <row r="1493" spans="1:57" hidden="1">
      <c r="A1493" s="17"/>
      <c r="B1493" s="17" t="s">
        <v>31</v>
      </c>
      <c r="C1493" s="17" t="s">
        <v>170</v>
      </c>
      <c r="D1493" s="17" t="s">
        <v>171</v>
      </c>
      <c r="E1493" s="17" t="s">
        <v>9</v>
      </c>
      <c r="F1493" s="17" t="s">
        <v>175</v>
      </c>
      <c r="G1493">
        <v>5811</v>
      </c>
      <c r="H1493">
        <v>18</v>
      </c>
      <c r="I1493" s="19">
        <v>15660000</v>
      </c>
      <c r="J1493" s="15">
        <v>870000</v>
      </c>
      <c r="K1493" s="17">
        <v>15</v>
      </c>
      <c r="L1493" s="17"/>
      <c r="M1493" s="17" t="s">
        <v>151</v>
      </c>
      <c r="N1493" s="17" t="s">
        <v>157</v>
      </c>
      <c r="O1493" s="17" t="s">
        <v>181</v>
      </c>
      <c r="P1493" s="17" t="s">
        <v>1300</v>
      </c>
      <c r="Q1493" s="17" t="s">
        <v>64</v>
      </c>
      <c r="R1493" s="17" t="s">
        <v>132</v>
      </c>
      <c r="S1493" s="17" t="s">
        <v>253</v>
      </c>
      <c r="T1493" t="str">
        <f t="shared" si="107"/>
        <v>581101</v>
      </c>
      <c r="U1493" t="s">
        <v>1258</v>
      </c>
      <c r="V1493" s="17" t="s">
        <v>1258</v>
      </c>
      <c r="W1493" t="str">
        <f t="shared" si="108"/>
        <v>14-581101-14-22</v>
      </c>
      <c r="X1493" s="17"/>
      <c r="Y1493" s="20"/>
      <c r="Z1493" s="21"/>
      <c r="AA1493" s="14" t="s">
        <v>134</v>
      </c>
      <c r="AB1493" s="20">
        <v>44581</v>
      </c>
      <c r="AC1493" s="21">
        <v>21</v>
      </c>
      <c r="AD1493" s="14">
        <v>44602</v>
      </c>
      <c r="AE1493" s="20">
        <v>44606</v>
      </c>
      <c r="AF1493" s="21">
        <v>21</v>
      </c>
      <c r="AG1493" s="14">
        <v>44627</v>
      </c>
      <c r="AH1493" s="20">
        <v>44630</v>
      </c>
      <c r="AI1493" s="21">
        <v>21</v>
      </c>
      <c r="AJ1493" s="14">
        <v>44651</v>
      </c>
      <c r="AK1493" s="21">
        <v>8</v>
      </c>
      <c r="AL1493" s="14">
        <v>44895</v>
      </c>
      <c r="AM1493" s="14">
        <v>44955</v>
      </c>
      <c r="AN1493" s="19"/>
      <c r="AO1493" s="19"/>
      <c r="AP1493" s="19">
        <v>2349000</v>
      </c>
      <c r="AQ1493" s="19"/>
      <c r="AR1493" s="19"/>
      <c r="AS1493" s="19"/>
      <c r="AT1493" s="19">
        <v>13311000</v>
      </c>
      <c r="AU1493" s="19"/>
      <c r="AV1493" s="19"/>
      <c r="AW1493" s="19"/>
      <c r="AX1493" s="19"/>
      <c r="AY1493" s="19"/>
      <c r="AZ1493" s="15">
        <f t="shared" si="109"/>
        <v>15660000</v>
      </c>
      <c r="BA1493" s="15">
        <f t="shared" si="110"/>
        <v>15660000</v>
      </c>
      <c r="BB1493" t="str">
        <f t="shared" si="111"/>
        <v>OK</v>
      </c>
      <c r="BC1493">
        <f t="shared" si="112"/>
        <v>2</v>
      </c>
      <c r="BE1493" s="17"/>
    </row>
    <row r="1494" spans="1:57" hidden="1">
      <c r="A1494" s="17"/>
      <c r="B1494" s="17" t="s">
        <v>31</v>
      </c>
      <c r="C1494" s="17" t="s">
        <v>170</v>
      </c>
      <c r="D1494" s="17" t="s">
        <v>171</v>
      </c>
      <c r="E1494" s="17" t="s">
        <v>9</v>
      </c>
      <c r="F1494" s="17" t="s">
        <v>175</v>
      </c>
      <c r="G1494">
        <v>5811</v>
      </c>
      <c r="H1494">
        <v>10</v>
      </c>
      <c r="I1494" s="19">
        <v>8700000</v>
      </c>
      <c r="J1494" s="15">
        <v>870000</v>
      </c>
      <c r="K1494" s="17">
        <v>10</v>
      </c>
      <c r="L1494" s="17"/>
      <c r="M1494" s="17" t="s">
        <v>151</v>
      </c>
      <c r="N1494" s="17" t="s">
        <v>157</v>
      </c>
      <c r="O1494" s="17" t="s">
        <v>237</v>
      </c>
      <c r="P1494" s="17" t="s">
        <v>1301</v>
      </c>
      <c r="Q1494" s="17" t="s">
        <v>64</v>
      </c>
      <c r="R1494" s="17" t="s">
        <v>132</v>
      </c>
      <c r="S1494" s="17" t="s">
        <v>253</v>
      </c>
      <c r="T1494" t="str">
        <f t="shared" si="107"/>
        <v>581101</v>
      </c>
      <c r="U1494" t="s">
        <v>1258</v>
      </c>
      <c r="V1494" s="17" t="s">
        <v>1258</v>
      </c>
      <c r="W1494" t="str">
        <f t="shared" si="108"/>
        <v>14-581101-14-22</v>
      </c>
      <c r="X1494" s="17"/>
      <c r="Y1494" s="20"/>
      <c r="Z1494" s="21"/>
      <c r="AA1494" s="14" t="s">
        <v>134</v>
      </c>
      <c r="AB1494" s="20">
        <v>44581</v>
      </c>
      <c r="AC1494" s="21">
        <v>21</v>
      </c>
      <c r="AD1494" s="14">
        <v>44602</v>
      </c>
      <c r="AE1494" s="20">
        <v>44606</v>
      </c>
      <c r="AF1494" s="21">
        <v>21</v>
      </c>
      <c r="AG1494" s="14">
        <v>44627</v>
      </c>
      <c r="AH1494" s="20">
        <v>44630</v>
      </c>
      <c r="AI1494" s="21">
        <v>21</v>
      </c>
      <c r="AJ1494" s="14">
        <v>44651</v>
      </c>
      <c r="AK1494" s="21">
        <v>8</v>
      </c>
      <c r="AL1494" s="14">
        <v>44895</v>
      </c>
      <c r="AM1494" s="14">
        <v>44955</v>
      </c>
      <c r="AN1494" s="19"/>
      <c r="AO1494" s="19"/>
      <c r="AP1494" s="19">
        <v>1305000</v>
      </c>
      <c r="AQ1494" s="19"/>
      <c r="AR1494" s="19"/>
      <c r="AS1494" s="19"/>
      <c r="AT1494" s="19">
        <v>7395000</v>
      </c>
      <c r="AU1494" s="19"/>
      <c r="AV1494" s="19"/>
      <c r="AW1494" s="19"/>
      <c r="AX1494" s="19"/>
      <c r="AY1494" s="19"/>
      <c r="AZ1494" s="15">
        <f t="shared" si="109"/>
        <v>8700000</v>
      </c>
      <c r="BA1494" s="15">
        <f t="shared" si="110"/>
        <v>8700000</v>
      </c>
      <c r="BB1494" t="str">
        <f t="shared" si="111"/>
        <v>OK</v>
      </c>
      <c r="BC1494">
        <f t="shared" si="112"/>
        <v>2</v>
      </c>
      <c r="BE1494" s="17"/>
    </row>
    <row r="1495" spans="1:57" hidden="1">
      <c r="A1495" s="17" t="s">
        <v>250</v>
      </c>
      <c r="B1495" s="17" t="s">
        <v>31</v>
      </c>
      <c r="C1495" s="17" t="s">
        <v>1282</v>
      </c>
      <c r="D1495" s="50" t="s">
        <v>1292</v>
      </c>
      <c r="E1495" s="17" t="s">
        <v>9</v>
      </c>
      <c r="F1495" s="17" t="s">
        <v>268</v>
      </c>
      <c r="G1495">
        <v>5815</v>
      </c>
      <c r="H1495">
        <v>20</v>
      </c>
      <c r="I1495" s="19">
        <v>19092000</v>
      </c>
      <c r="J1495" s="15">
        <v>954600</v>
      </c>
      <c r="K1495" s="17">
        <v>20</v>
      </c>
      <c r="L1495" s="17"/>
      <c r="M1495" s="17" t="s">
        <v>151</v>
      </c>
      <c r="N1495" s="17" t="s">
        <v>157</v>
      </c>
      <c r="O1495" s="17" t="s">
        <v>274</v>
      </c>
      <c r="P1495" s="17" t="s">
        <v>1284</v>
      </c>
      <c r="Q1495" s="17" t="s">
        <v>66</v>
      </c>
      <c r="R1495" s="17" t="s">
        <v>132</v>
      </c>
      <c r="S1495" s="17" t="s">
        <v>271</v>
      </c>
      <c r="T1495" t="str">
        <f t="shared" si="107"/>
        <v>581502</v>
      </c>
      <c r="U1495" t="s">
        <v>1258</v>
      </c>
      <c r="V1495" s="17" t="s">
        <v>990</v>
      </c>
      <c r="W1495" t="str">
        <f t="shared" si="108"/>
        <v>14-581502-12-22</v>
      </c>
      <c r="X1495" s="17"/>
      <c r="Y1495" s="20">
        <v>44634</v>
      </c>
      <c r="Z1495" s="21">
        <v>20</v>
      </c>
      <c r="AA1495" s="14">
        <v>44654</v>
      </c>
      <c r="AB1495" s="20">
        <v>44581</v>
      </c>
      <c r="AC1495" s="21">
        <v>21</v>
      </c>
      <c r="AD1495" s="14">
        <v>44602</v>
      </c>
      <c r="AE1495" s="20">
        <v>44606</v>
      </c>
      <c r="AF1495" s="21">
        <v>21</v>
      </c>
      <c r="AG1495" s="14">
        <v>44627</v>
      </c>
      <c r="AH1495" s="20">
        <v>44630</v>
      </c>
      <c r="AI1495" s="21">
        <v>21</v>
      </c>
      <c r="AJ1495" s="14">
        <v>44651</v>
      </c>
      <c r="AK1495" s="21">
        <v>8</v>
      </c>
      <c r="AL1495" s="14">
        <v>44895</v>
      </c>
      <c r="AM1495" s="14">
        <v>44955</v>
      </c>
      <c r="AN1495" s="19"/>
      <c r="AO1495" s="19"/>
      <c r="AP1495" s="19">
        <v>2863800</v>
      </c>
      <c r="AQ1495" s="19"/>
      <c r="AR1495" s="19"/>
      <c r="AS1495" s="19"/>
      <c r="AT1495" s="19">
        <v>16228200</v>
      </c>
      <c r="AU1495" s="19"/>
      <c r="AV1495" s="19"/>
      <c r="AW1495" s="19"/>
      <c r="AX1495" s="19"/>
      <c r="AY1495" s="19"/>
      <c r="AZ1495" s="15">
        <f t="shared" si="109"/>
        <v>19092000</v>
      </c>
      <c r="BA1495" s="15">
        <f t="shared" si="110"/>
        <v>19092000</v>
      </c>
      <c r="BB1495" t="str">
        <f t="shared" si="111"/>
        <v>OK</v>
      </c>
      <c r="BC1495">
        <f t="shared" si="112"/>
        <v>2</v>
      </c>
      <c r="BE1495" s="17"/>
    </row>
    <row r="1496" spans="1:57" hidden="1">
      <c r="A1496" s="17" t="s">
        <v>250</v>
      </c>
      <c r="B1496" s="17" t="s">
        <v>31</v>
      </c>
      <c r="C1496" s="17" t="s">
        <v>1282</v>
      </c>
      <c r="D1496" s="50" t="s">
        <v>1302</v>
      </c>
      <c r="E1496" s="17" t="s">
        <v>9</v>
      </c>
      <c r="F1496" s="17" t="s">
        <v>268</v>
      </c>
      <c r="G1496">
        <v>5815</v>
      </c>
      <c r="H1496">
        <v>5</v>
      </c>
      <c r="I1496" s="19">
        <v>4773000</v>
      </c>
      <c r="J1496" s="15">
        <v>954600</v>
      </c>
      <c r="K1496" s="17">
        <v>5</v>
      </c>
      <c r="L1496" s="17"/>
      <c r="M1496" s="17" t="s">
        <v>151</v>
      </c>
      <c r="N1496" s="17" t="s">
        <v>157</v>
      </c>
      <c r="O1496" s="17" t="s">
        <v>274</v>
      </c>
      <c r="P1496" s="17" t="s">
        <v>1291</v>
      </c>
      <c r="Q1496" s="17" t="s">
        <v>66</v>
      </c>
      <c r="R1496" s="17" t="s">
        <v>132</v>
      </c>
      <c r="S1496" s="17" t="s">
        <v>271</v>
      </c>
      <c r="T1496" t="str">
        <f t="shared" si="107"/>
        <v>581502</v>
      </c>
      <c r="U1496" t="s">
        <v>1258</v>
      </c>
      <c r="V1496" s="17" t="s">
        <v>990</v>
      </c>
      <c r="W1496" t="str">
        <f t="shared" si="108"/>
        <v>14-581502-12-22</v>
      </c>
      <c r="X1496" s="17"/>
      <c r="Y1496" s="20">
        <v>44634</v>
      </c>
      <c r="Z1496" s="21">
        <v>20</v>
      </c>
      <c r="AA1496" s="14">
        <v>44654</v>
      </c>
      <c r="AB1496" s="20">
        <v>44581</v>
      </c>
      <c r="AC1496" s="21">
        <v>21</v>
      </c>
      <c r="AD1496" s="14">
        <v>44602</v>
      </c>
      <c r="AE1496" s="20">
        <v>44606</v>
      </c>
      <c r="AF1496" s="21">
        <v>21</v>
      </c>
      <c r="AG1496" s="14">
        <v>44627</v>
      </c>
      <c r="AH1496" s="20">
        <v>44630</v>
      </c>
      <c r="AI1496" s="21">
        <v>21</v>
      </c>
      <c r="AJ1496" s="14">
        <v>44651</v>
      </c>
      <c r="AK1496" s="21">
        <v>8</v>
      </c>
      <c r="AL1496" s="14">
        <v>44895</v>
      </c>
      <c r="AM1496" s="14">
        <v>44955</v>
      </c>
      <c r="AN1496" s="19"/>
      <c r="AO1496" s="19"/>
      <c r="AP1496" s="19">
        <v>715950</v>
      </c>
      <c r="AQ1496" s="19"/>
      <c r="AR1496" s="19"/>
      <c r="AS1496" s="19"/>
      <c r="AT1496" s="19">
        <v>4057050</v>
      </c>
      <c r="AU1496" s="19"/>
      <c r="AV1496" s="19"/>
      <c r="AW1496" s="19"/>
      <c r="AX1496" s="19"/>
      <c r="AY1496" s="19"/>
      <c r="AZ1496" s="15">
        <f t="shared" si="109"/>
        <v>4773000</v>
      </c>
      <c r="BA1496" s="15">
        <f t="shared" si="110"/>
        <v>4773000</v>
      </c>
      <c r="BB1496" t="str">
        <f t="shared" si="111"/>
        <v>OK</v>
      </c>
      <c r="BC1496">
        <f t="shared" si="112"/>
        <v>2</v>
      </c>
      <c r="BE1496" s="17"/>
    </row>
    <row r="1497" spans="1:57" hidden="1">
      <c r="A1497" s="17"/>
      <c r="B1497" s="17" t="s">
        <v>31</v>
      </c>
      <c r="C1497" s="17" t="s">
        <v>1275</v>
      </c>
      <c r="D1497" s="17" t="s">
        <v>1270</v>
      </c>
      <c r="E1497" s="17" t="s">
        <v>10</v>
      </c>
      <c r="F1497" s="17" t="s">
        <v>186</v>
      </c>
      <c r="G1497">
        <v>5911</v>
      </c>
      <c r="H1497">
        <v>25</v>
      </c>
      <c r="I1497" s="19">
        <v>20450000</v>
      </c>
      <c r="J1497" s="15">
        <v>818000</v>
      </c>
      <c r="K1497" s="17"/>
      <c r="L1497" s="17">
        <v>25</v>
      </c>
      <c r="M1497" s="17" t="s">
        <v>151</v>
      </c>
      <c r="N1497" s="17" t="s">
        <v>157</v>
      </c>
      <c r="O1497" s="17" t="s">
        <v>130</v>
      </c>
      <c r="P1497" s="17" t="s">
        <v>1303</v>
      </c>
      <c r="Q1497" s="17" t="s">
        <v>66</v>
      </c>
      <c r="R1497" s="17" t="s">
        <v>132</v>
      </c>
      <c r="S1497" s="17" t="s">
        <v>253</v>
      </c>
      <c r="T1497" t="str">
        <f t="shared" si="107"/>
        <v>591101</v>
      </c>
      <c r="U1497" t="s">
        <v>1258</v>
      </c>
      <c r="V1497" s="17" t="s">
        <v>793</v>
      </c>
      <c r="W1497" t="str">
        <f t="shared" si="108"/>
        <v>14-591101-06-22</v>
      </c>
      <c r="X1497" s="17"/>
      <c r="Y1497" s="20">
        <v>44634</v>
      </c>
      <c r="Z1497" s="21">
        <v>20</v>
      </c>
      <c r="AA1497" s="14">
        <v>44654</v>
      </c>
      <c r="AB1497" s="20">
        <v>44602</v>
      </c>
      <c r="AC1497" s="21">
        <v>28</v>
      </c>
      <c r="AD1497" s="14">
        <v>44630</v>
      </c>
      <c r="AE1497" s="20">
        <v>44634</v>
      </c>
      <c r="AF1497" s="21">
        <v>28</v>
      </c>
      <c r="AG1497" s="14">
        <v>44662</v>
      </c>
      <c r="AH1497" s="20">
        <v>44664</v>
      </c>
      <c r="AI1497" s="21">
        <v>21</v>
      </c>
      <c r="AJ1497" s="14">
        <v>44685</v>
      </c>
      <c r="AK1497" s="21">
        <v>8</v>
      </c>
      <c r="AL1497" s="14">
        <v>44930</v>
      </c>
      <c r="AM1497" s="14">
        <v>44990</v>
      </c>
      <c r="AN1497" s="19"/>
      <c r="AO1497" s="19"/>
      <c r="AP1497" s="19"/>
      <c r="AQ1497" s="19"/>
      <c r="AR1497" s="19">
        <v>2045000</v>
      </c>
      <c r="AS1497" s="19"/>
      <c r="AT1497" s="19"/>
      <c r="AU1497" s="19"/>
      <c r="AV1497" s="19">
        <v>18405000</v>
      </c>
      <c r="AW1497" s="19"/>
      <c r="AX1497" s="19"/>
      <c r="AY1497" s="19"/>
      <c r="AZ1497" s="15">
        <f t="shared" si="109"/>
        <v>20450000</v>
      </c>
      <c r="BA1497" s="15">
        <f t="shared" si="110"/>
        <v>20450000</v>
      </c>
      <c r="BB1497" t="str">
        <f t="shared" si="111"/>
        <v>OK</v>
      </c>
      <c r="BC1497">
        <f t="shared" si="112"/>
        <v>2</v>
      </c>
      <c r="BE1497" s="17"/>
    </row>
    <row r="1498" spans="1:57" hidden="1">
      <c r="A1498" s="17"/>
      <c r="B1498" s="17" t="s">
        <v>31</v>
      </c>
      <c r="C1498" s="17" t="s">
        <v>1278</v>
      </c>
      <c r="D1498" s="17" t="s">
        <v>1270</v>
      </c>
      <c r="E1498" s="17" t="s">
        <v>10</v>
      </c>
      <c r="F1498" s="17" t="s">
        <v>186</v>
      </c>
      <c r="G1498">
        <v>5911</v>
      </c>
      <c r="H1498">
        <v>36</v>
      </c>
      <c r="I1498" s="19">
        <v>29448000</v>
      </c>
      <c r="J1498" s="15">
        <v>818000</v>
      </c>
      <c r="K1498" s="17"/>
      <c r="L1498" s="17">
        <v>36</v>
      </c>
      <c r="M1498" s="17" t="s">
        <v>151</v>
      </c>
      <c r="N1498" s="17" t="s">
        <v>157</v>
      </c>
      <c r="O1498" s="17" t="s">
        <v>130</v>
      </c>
      <c r="P1498" s="17" t="s">
        <v>1303</v>
      </c>
      <c r="Q1498" s="17" t="s">
        <v>66</v>
      </c>
      <c r="R1498" s="17" t="s">
        <v>132</v>
      </c>
      <c r="S1498" s="17" t="s">
        <v>253</v>
      </c>
      <c r="T1498" t="str">
        <f t="shared" si="107"/>
        <v>591101</v>
      </c>
      <c r="U1498" t="s">
        <v>1258</v>
      </c>
      <c r="V1498" s="17" t="s">
        <v>793</v>
      </c>
      <c r="W1498" t="str">
        <f t="shared" si="108"/>
        <v>14-591101-06-22</v>
      </c>
      <c r="X1498" s="17"/>
      <c r="Y1498" s="20">
        <v>44634</v>
      </c>
      <c r="Z1498" s="21">
        <v>20</v>
      </c>
      <c r="AA1498" s="14">
        <v>44654</v>
      </c>
      <c r="AB1498" s="20">
        <v>44602</v>
      </c>
      <c r="AC1498" s="21">
        <v>28</v>
      </c>
      <c r="AD1498" s="14">
        <v>44630</v>
      </c>
      <c r="AE1498" s="20">
        <v>44634</v>
      </c>
      <c r="AF1498" s="21">
        <v>28</v>
      </c>
      <c r="AG1498" s="14">
        <v>44662</v>
      </c>
      <c r="AH1498" s="20">
        <v>44664</v>
      </c>
      <c r="AI1498" s="21">
        <v>21</v>
      </c>
      <c r="AJ1498" s="14">
        <v>44685</v>
      </c>
      <c r="AK1498" s="21">
        <v>8</v>
      </c>
      <c r="AL1498" s="14">
        <v>44930</v>
      </c>
      <c r="AM1498" s="14">
        <v>44990</v>
      </c>
      <c r="AN1498" s="19"/>
      <c r="AO1498" s="19"/>
      <c r="AP1498" s="19"/>
      <c r="AQ1498" s="19"/>
      <c r="AR1498" s="19">
        <v>2944800</v>
      </c>
      <c r="AS1498" s="19"/>
      <c r="AT1498" s="19"/>
      <c r="AU1498" s="19"/>
      <c r="AV1498" s="19">
        <v>26503200</v>
      </c>
      <c r="AW1498" s="19"/>
      <c r="AX1498" s="19"/>
      <c r="AY1498" s="19"/>
      <c r="AZ1498" s="15">
        <f t="shared" si="109"/>
        <v>29448000</v>
      </c>
      <c r="BA1498" s="15">
        <f t="shared" si="110"/>
        <v>29448000</v>
      </c>
      <c r="BB1498" t="str">
        <f t="shared" si="111"/>
        <v>OK</v>
      </c>
      <c r="BC1498">
        <f t="shared" si="112"/>
        <v>2</v>
      </c>
      <c r="BE1498" s="17"/>
    </row>
    <row r="1499" spans="1:57" hidden="1">
      <c r="A1499" s="17"/>
      <c r="B1499" s="17" t="s">
        <v>31</v>
      </c>
      <c r="C1499" s="17" t="s">
        <v>1279</v>
      </c>
      <c r="D1499" s="17" t="s">
        <v>1270</v>
      </c>
      <c r="E1499" s="17" t="s">
        <v>10</v>
      </c>
      <c r="F1499" s="17" t="s">
        <v>186</v>
      </c>
      <c r="G1499">
        <v>5911</v>
      </c>
      <c r="H1499">
        <v>19</v>
      </c>
      <c r="I1499" s="19">
        <v>15542000</v>
      </c>
      <c r="J1499" s="15">
        <v>818000</v>
      </c>
      <c r="K1499" s="17"/>
      <c r="L1499" s="17">
        <v>19</v>
      </c>
      <c r="M1499" s="17" t="s">
        <v>151</v>
      </c>
      <c r="N1499" s="17" t="s">
        <v>157</v>
      </c>
      <c r="O1499" s="17" t="s">
        <v>130</v>
      </c>
      <c r="P1499" s="17" t="s">
        <v>1303</v>
      </c>
      <c r="Q1499" s="17" t="s">
        <v>66</v>
      </c>
      <c r="R1499" s="17" t="s">
        <v>132</v>
      </c>
      <c r="S1499" s="17" t="s">
        <v>253</v>
      </c>
      <c r="T1499" t="str">
        <f t="shared" si="107"/>
        <v>591101</v>
      </c>
      <c r="U1499" t="s">
        <v>1258</v>
      </c>
      <c r="V1499" s="17" t="s">
        <v>793</v>
      </c>
      <c r="W1499" t="str">
        <f t="shared" si="108"/>
        <v>14-591101-06-22</v>
      </c>
      <c r="X1499" s="17"/>
      <c r="Y1499" s="20">
        <v>44634</v>
      </c>
      <c r="Z1499" s="21">
        <v>20</v>
      </c>
      <c r="AA1499" s="14">
        <v>44654</v>
      </c>
      <c r="AB1499" s="20">
        <v>44602</v>
      </c>
      <c r="AC1499" s="21">
        <v>28</v>
      </c>
      <c r="AD1499" s="14">
        <v>44630</v>
      </c>
      <c r="AE1499" s="20">
        <v>44634</v>
      </c>
      <c r="AF1499" s="21">
        <v>28</v>
      </c>
      <c r="AG1499" s="14">
        <v>44662</v>
      </c>
      <c r="AH1499" s="20">
        <v>44664</v>
      </c>
      <c r="AI1499" s="21">
        <v>21</v>
      </c>
      <c r="AJ1499" s="14">
        <v>44685</v>
      </c>
      <c r="AK1499" s="21">
        <v>8</v>
      </c>
      <c r="AL1499" s="14">
        <v>44930</v>
      </c>
      <c r="AM1499" s="14">
        <v>44990</v>
      </c>
      <c r="AN1499" s="19"/>
      <c r="AO1499" s="19"/>
      <c r="AP1499" s="19"/>
      <c r="AQ1499" s="19"/>
      <c r="AR1499" s="19">
        <v>1554200</v>
      </c>
      <c r="AS1499" s="19"/>
      <c r="AT1499" s="19"/>
      <c r="AU1499" s="19"/>
      <c r="AV1499" s="19">
        <v>13987800</v>
      </c>
      <c r="AW1499" s="19"/>
      <c r="AX1499" s="19"/>
      <c r="AY1499" s="19"/>
      <c r="AZ1499" s="15">
        <f t="shared" si="109"/>
        <v>15542000</v>
      </c>
      <c r="BA1499" s="15">
        <f t="shared" si="110"/>
        <v>15542000</v>
      </c>
      <c r="BB1499" t="str">
        <f t="shared" si="111"/>
        <v>OK</v>
      </c>
      <c r="BC1499">
        <f t="shared" si="112"/>
        <v>2</v>
      </c>
      <c r="BE1499" s="17"/>
    </row>
    <row r="1500" spans="1:57" hidden="1">
      <c r="A1500" s="17"/>
      <c r="B1500" s="17" t="s">
        <v>31</v>
      </c>
      <c r="C1500" s="17" t="s">
        <v>1280</v>
      </c>
      <c r="D1500" s="17" t="s">
        <v>1270</v>
      </c>
      <c r="E1500" s="17" t="s">
        <v>10</v>
      </c>
      <c r="F1500" s="17" t="s">
        <v>186</v>
      </c>
      <c r="G1500">
        <v>5911</v>
      </c>
      <c r="H1500">
        <v>13</v>
      </c>
      <c r="I1500" s="19">
        <v>10634000</v>
      </c>
      <c r="J1500" s="15">
        <v>818000</v>
      </c>
      <c r="K1500" s="17"/>
      <c r="L1500" s="17">
        <v>13</v>
      </c>
      <c r="M1500" s="17" t="s">
        <v>151</v>
      </c>
      <c r="N1500" s="17" t="s">
        <v>157</v>
      </c>
      <c r="O1500" s="17" t="s">
        <v>130</v>
      </c>
      <c r="P1500" s="17" t="s">
        <v>1303</v>
      </c>
      <c r="Q1500" s="17" t="s">
        <v>66</v>
      </c>
      <c r="R1500" s="17" t="s">
        <v>132</v>
      </c>
      <c r="S1500" s="17" t="s">
        <v>253</v>
      </c>
      <c r="T1500" t="str">
        <f t="shared" si="107"/>
        <v>591101</v>
      </c>
      <c r="U1500" t="s">
        <v>1258</v>
      </c>
      <c r="V1500" s="17" t="s">
        <v>793</v>
      </c>
      <c r="W1500" t="str">
        <f t="shared" si="108"/>
        <v>14-591101-06-22</v>
      </c>
      <c r="X1500" s="17"/>
      <c r="Y1500" s="20">
        <v>44634</v>
      </c>
      <c r="Z1500" s="21">
        <v>20</v>
      </c>
      <c r="AA1500" s="14">
        <v>44654</v>
      </c>
      <c r="AB1500" s="20">
        <v>44602</v>
      </c>
      <c r="AC1500" s="21">
        <v>28</v>
      </c>
      <c r="AD1500" s="14">
        <v>44630</v>
      </c>
      <c r="AE1500" s="20">
        <v>44634</v>
      </c>
      <c r="AF1500" s="21">
        <v>28</v>
      </c>
      <c r="AG1500" s="14">
        <v>44662</v>
      </c>
      <c r="AH1500" s="20">
        <v>44664</v>
      </c>
      <c r="AI1500" s="21">
        <v>21</v>
      </c>
      <c r="AJ1500" s="14">
        <v>44685</v>
      </c>
      <c r="AK1500" s="21">
        <v>8</v>
      </c>
      <c r="AL1500" s="14">
        <v>44930</v>
      </c>
      <c r="AM1500" s="14">
        <v>44990</v>
      </c>
      <c r="AN1500" s="19"/>
      <c r="AO1500" s="19"/>
      <c r="AP1500" s="19"/>
      <c r="AQ1500" s="19"/>
      <c r="AR1500" s="19">
        <v>1063400</v>
      </c>
      <c r="AS1500" s="19"/>
      <c r="AT1500" s="19"/>
      <c r="AU1500" s="19"/>
      <c r="AV1500" s="19">
        <v>9570600</v>
      </c>
      <c r="AW1500" s="19"/>
      <c r="AX1500" s="19"/>
      <c r="AY1500" s="19"/>
      <c r="AZ1500" s="15">
        <f t="shared" si="109"/>
        <v>10634000</v>
      </c>
      <c r="BA1500" s="15">
        <f t="shared" si="110"/>
        <v>10634000</v>
      </c>
      <c r="BB1500" t="str">
        <f t="shared" si="111"/>
        <v>OK</v>
      </c>
      <c r="BC1500">
        <f t="shared" si="112"/>
        <v>2</v>
      </c>
      <c r="BE1500" s="17"/>
    </row>
    <row r="1501" spans="1:57" hidden="1">
      <c r="A1501" s="17"/>
      <c r="B1501" s="17" t="s">
        <v>31</v>
      </c>
      <c r="C1501" s="17" t="s">
        <v>1255</v>
      </c>
      <c r="D1501" s="17" t="s">
        <v>1270</v>
      </c>
      <c r="E1501" s="17" t="s">
        <v>10</v>
      </c>
      <c r="F1501" s="17" t="s">
        <v>186</v>
      </c>
      <c r="G1501">
        <v>5911</v>
      </c>
      <c r="H1501">
        <v>61</v>
      </c>
      <c r="I1501" s="19">
        <v>49898000</v>
      </c>
      <c r="J1501" s="15">
        <v>818000</v>
      </c>
      <c r="K1501" s="17"/>
      <c r="L1501" s="17">
        <v>61</v>
      </c>
      <c r="M1501" s="17" t="s">
        <v>151</v>
      </c>
      <c r="N1501" s="17" t="s">
        <v>157</v>
      </c>
      <c r="O1501" s="17" t="s">
        <v>130</v>
      </c>
      <c r="P1501" s="17" t="s">
        <v>1303</v>
      </c>
      <c r="Q1501" s="17" t="s">
        <v>66</v>
      </c>
      <c r="R1501" s="17" t="s">
        <v>132</v>
      </c>
      <c r="S1501" s="17" t="s">
        <v>253</v>
      </c>
      <c r="T1501" t="str">
        <f t="shared" si="107"/>
        <v>591101</v>
      </c>
      <c r="U1501" t="s">
        <v>1258</v>
      </c>
      <c r="V1501" s="17" t="s">
        <v>1304</v>
      </c>
      <c r="W1501" t="str">
        <f t="shared" si="108"/>
        <v>14-591101-07-22</v>
      </c>
      <c r="X1501" s="17"/>
      <c r="Y1501" s="20">
        <v>44634</v>
      </c>
      <c r="Z1501" s="21">
        <v>20</v>
      </c>
      <c r="AA1501" s="14">
        <v>44654</v>
      </c>
      <c r="AB1501" s="20">
        <v>44602</v>
      </c>
      <c r="AC1501" s="21">
        <v>28</v>
      </c>
      <c r="AD1501" s="14">
        <v>44630</v>
      </c>
      <c r="AE1501" s="20">
        <v>44634</v>
      </c>
      <c r="AF1501" s="21">
        <v>28</v>
      </c>
      <c r="AG1501" s="14">
        <v>44662</v>
      </c>
      <c r="AH1501" s="20">
        <v>44664</v>
      </c>
      <c r="AI1501" s="21">
        <v>21</v>
      </c>
      <c r="AJ1501" s="14">
        <v>44685</v>
      </c>
      <c r="AK1501" s="21">
        <v>8</v>
      </c>
      <c r="AL1501" s="14">
        <v>44930</v>
      </c>
      <c r="AM1501" s="14">
        <v>44990</v>
      </c>
      <c r="AN1501" s="19"/>
      <c r="AO1501" s="19"/>
      <c r="AP1501" s="19"/>
      <c r="AQ1501" s="19"/>
      <c r="AR1501" s="19">
        <v>4989800</v>
      </c>
      <c r="AS1501" s="19"/>
      <c r="AT1501" s="19"/>
      <c r="AU1501" s="19"/>
      <c r="AV1501" s="19">
        <v>44908200</v>
      </c>
      <c r="AW1501" s="19"/>
      <c r="AX1501" s="19"/>
      <c r="AY1501" s="19"/>
      <c r="AZ1501" s="15">
        <f t="shared" si="109"/>
        <v>49898000</v>
      </c>
      <c r="BA1501" s="15">
        <f t="shared" si="110"/>
        <v>49898000</v>
      </c>
      <c r="BB1501" t="str">
        <f t="shared" si="111"/>
        <v>OK</v>
      </c>
      <c r="BC1501">
        <f t="shared" si="112"/>
        <v>2</v>
      </c>
      <c r="BE1501" s="17"/>
    </row>
    <row r="1502" spans="1:57" hidden="1">
      <c r="A1502" s="17"/>
      <c r="B1502" s="17" t="s">
        <v>31</v>
      </c>
      <c r="C1502" s="17" t="s">
        <v>1272</v>
      </c>
      <c r="D1502" s="17" t="s">
        <v>1270</v>
      </c>
      <c r="E1502" s="17" t="s">
        <v>10</v>
      </c>
      <c r="F1502" s="17" t="s">
        <v>186</v>
      </c>
      <c r="G1502">
        <v>5911</v>
      </c>
      <c r="H1502">
        <v>13</v>
      </c>
      <c r="I1502" s="19">
        <v>10634000</v>
      </c>
      <c r="J1502" s="15">
        <v>818000</v>
      </c>
      <c r="K1502" s="17"/>
      <c r="L1502" s="17">
        <v>13</v>
      </c>
      <c r="M1502" s="17" t="s">
        <v>151</v>
      </c>
      <c r="N1502" s="17" t="s">
        <v>157</v>
      </c>
      <c r="O1502" s="17" t="s">
        <v>130</v>
      </c>
      <c r="P1502" s="17" t="s">
        <v>1303</v>
      </c>
      <c r="Q1502" s="17" t="s">
        <v>66</v>
      </c>
      <c r="R1502" s="17" t="s">
        <v>132</v>
      </c>
      <c r="S1502" s="17" t="s">
        <v>253</v>
      </c>
      <c r="T1502" t="str">
        <f t="shared" si="107"/>
        <v>591101</v>
      </c>
      <c r="U1502" t="s">
        <v>1258</v>
      </c>
      <c r="V1502" s="17" t="s">
        <v>1304</v>
      </c>
      <c r="W1502" t="str">
        <f t="shared" si="108"/>
        <v>14-591101-07-22</v>
      </c>
      <c r="X1502" s="17"/>
      <c r="Y1502" s="20">
        <v>44634</v>
      </c>
      <c r="Z1502" s="21">
        <v>20</v>
      </c>
      <c r="AA1502" s="14">
        <v>44654</v>
      </c>
      <c r="AB1502" s="20">
        <v>44602</v>
      </c>
      <c r="AC1502" s="21">
        <v>28</v>
      </c>
      <c r="AD1502" s="14">
        <v>44630</v>
      </c>
      <c r="AE1502" s="20">
        <v>44634</v>
      </c>
      <c r="AF1502" s="21">
        <v>28</v>
      </c>
      <c r="AG1502" s="14">
        <v>44662</v>
      </c>
      <c r="AH1502" s="20">
        <v>44664</v>
      </c>
      <c r="AI1502" s="21">
        <v>21</v>
      </c>
      <c r="AJ1502" s="14">
        <v>44685</v>
      </c>
      <c r="AK1502" s="21">
        <v>8</v>
      </c>
      <c r="AL1502" s="14">
        <v>44930</v>
      </c>
      <c r="AM1502" s="14">
        <v>44990</v>
      </c>
      <c r="AN1502" s="19"/>
      <c r="AO1502" s="19"/>
      <c r="AP1502" s="19"/>
      <c r="AQ1502" s="19"/>
      <c r="AR1502" s="19">
        <v>1063400</v>
      </c>
      <c r="AS1502" s="19"/>
      <c r="AT1502" s="19"/>
      <c r="AU1502" s="19"/>
      <c r="AV1502" s="19">
        <v>9570600</v>
      </c>
      <c r="AW1502" s="19"/>
      <c r="AX1502" s="19"/>
      <c r="AY1502" s="19"/>
      <c r="AZ1502" s="15">
        <f t="shared" si="109"/>
        <v>10634000</v>
      </c>
      <c r="BA1502" s="15">
        <f t="shared" si="110"/>
        <v>10634000</v>
      </c>
      <c r="BB1502" t="str">
        <f t="shared" si="111"/>
        <v>OK</v>
      </c>
      <c r="BC1502">
        <f t="shared" si="112"/>
        <v>2</v>
      </c>
      <c r="BE1502" s="17"/>
    </row>
    <row r="1503" spans="1:57" hidden="1">
      <c r="A1503" s="17"/>
      <c r="B1503" s="17" t="s">
        <v>31</v>
      </c>
      <c r="C1503" s="17" t="s">
        <v>1286</v>
      </c>
      <c r="D1503" s="17" t="s">
        <v>1270</v>
      </c>
      <c r="E1503" s="17" t="s">
        <v>10</v>
      </c>
      <c r="F1503" s="17" t="s">
        <v>186</v>
      </c>
      <c r="G1503">
        <v>5911</v>
      </c>
      <c r="H1503">
        <v>13</v>
      </c>
      <c r="I1503" s="19">
        <v>10634000</v>
      </c>
      <c r="J1503" s="15">
        <v>818000</v>
      </c>
      <c r="K1503" s="17"/>
      <c r="L1503" s="17">
        <v>13</v>
      </c>
      <c r="M1503" s="17" t="s">
        <v>151</v>
      </c>
      <c r="N1503" s="17" t="s">
        <v>157</v>
      </c>
      <c r="O1503" s="17" t="s">
        <v>130</v>
      </c>
      <c r="P1503" s="17" t="s">
        <v>1303</v>
      </c>
      <c r="Q1503" s="17" t="s">
        <v>66</v>
      </c>
      <c r="R1503" s="17" t="s">
        <v>132</v>
      </c>
      <c r="S1503" s="17" t="s">
        <v>253</v>
      </c>
      <c r="T1503" t="str">
        <f t="shared" si="107"/>
        <v>591101</v>
      </c>
      <c r="U1503" t="s">
        <v>1258</v>
      </c>
      <c r="V1503" s="17" t="s">
        <v>1304</v>
      </c>
      <c r="W1503" t="str">
        <f t="shared" si="108"/>
        <v>14-591101-07-22</v>
      </c>
      <c r="X1503" s="17"/>
      <c r="Y1503" s="20">
        <v>44634</v>
      </c>
      <c r="Z1503" s="21">
        <v>20</v>
      </c>
      <c r="AA1503" s="14">
        <v>44654</v>
      </c>
      <c r="AB1503" s="20">
        <v>44602</v>
      </c>
      <c r="AC1503" s="21">
        <v>28</v>
      </c>
      <c r="AD1503" s="14">
        <v>44630</v>
      </c>
      <c r="AE1503" s="20">
        <v>44634</v>
      </c>
      <c r="AF1503" s="21">
        <v>28</v>
      </c>
      <c r="AG1503" s="14">
        <v>44662</v>
      </c>
      <c r="AH1503" s="20">
        <v>44664</v>
      </c>
      <c r="AI1503" s="21">
        <v>21</v>
      </c>
      <c r="AJ1503" s="14">
        <v>44685</v>
      </c>
      <c r="AK1503" s="21">
        <v>8</v>
      </c>
      <c r="AL1503" s="14">
        <v>44930</v>
      </c>
      <c r="AM1503" s="14">
        <v>44990</v>
      </c>
      <c r="AN1503" s="19"/>
      <c r="AO1503" s="19"/>
      <c r="AP1503" s="19"/>
      <c r="AQ1503" s="19"/>
      <c r="AR1503" s="19">
        <v>1063400</v>
      </c>
      <c r="AS1503" s="19"/>
      <c r="AT1503" s="19"/>
      <c r="AU1503" s="19"/>
      <c r="AV1503" s="19">
        <v>9570600</v>
      </c>
      <c r="AW1503" s="19"/>
      <c r="AX1503" s="19"/>
      <c r="AY1503" s="19"/>
      <c r="AZ1503" s="15">
        <f t="shared" si="109"/>
        <v>10634000</v>
      </c>
      <c r="BA1503" s="15">
        <f t="shared" si="110"/>
        <v>10634000</v>
      </c>
      <c r="BB1503" t="str">
        <f t="shared" si="111"/>
        <v>OK</v>
      </c>
      <c r="BC1503">
        <f t="shared" si="112"/>
        <v>2</v>
      </c>
      <c r="BE1503" s="17"/>
    </row>
    <row r="1504" spans="1:57" hidden="1">
      <c r="A1504" s="17"/>
      <c r="B1504" s="17" t="s">
        <v>31</v>
      </c>
      <c r="C1504" s="17" t="s">
        <v>1262</v>
      </c>
      <c r="D1504" s="17" t="s">
        <v>1270</v>
      </c>
      <c r="E1504" s="17" t="s">
        <v>10</v>
      </c>
      <c r="F1504" s="17" t="s">
        <v>186</v>
      </c>
      <c r="G1504">
        <v>5911</v>
      </c>
      <c r="H1504">
        <v>15</v>
      </c>
      <c r="I1504" s="19">
        <v>12270000</v>
      </c>
      <c r="J1504" s="15">
        <v>818000</v>
      </c>
      <c r="K1504" s="17"/>
      <c r="L1504" s="17">
        <v>15</v>
      </c>
      <c r="M1504" s="17" t="s">
        <v>151</v>
      </c>
      <c r="N1504" s="17" t="s">
        <v>157</v>
      </c>
      <c r="O1504" s="17" t="s">
        <v>130</v>
      </c>
      <c r="P1504" s="17" t="s">
        <v>1303</v>
      </c>
      <c r="Q1504" s="17" t="s">
        <v>66</v>
      </c>
      <c r="R1504" s="17" t="s">
        <v>132</v>
      </c>
      <c r="S1504" s="17" t="s">
        <v>253</v>
      </c>
      <c r="T1504" t="str">
        <f t="shared" ref="T1504:T1524" si="113">CONCATENATE(G1504,S1504)</f>
        <v>591101</v>
      </c>
      <c r="U1504" t="s">
        <v>1258</v>
      </c>
      <c r="V1504" s="17" t="s">
        <v>1304</v>
      </c>
      <c r="W1504" t="str">
        <f t="shared" ref="W1504:W1524" si="114">CONCATENATE(U1504,"-",T1504,"-",V1504,"-22")</f>
        <v>14-591101-07-22</v>
      </c>
      <c r="X1504" s="17"/>
      <c r="Y1504" s="20">
        <v>44634</v>
      </c>
      <c r="Z1504" s="21">
        <v>20</v>
      </c>
      <c r="AA1504" s="14">
        <v>44654</v>
      </c>
      <c r="AB1504" s="20">
        <v>44602</v>
      </c>
      <c r="AC1504" s="21">
        <v>28</v>
      </c>
      <c r="AD1504" s="14">
        <v>44630</v>
      </c>
      <c r="AE1504" s="20">
        <v>44634</v>
      </c>
      <c r="AF1504" s="21">
        <v>28</v>
      </c>
      <c r="AG1504" s="14">
        <v>44662</v>
      </c>
      <c r="AH1504" s="20">
        <v>44664</v>
      </c>
      <c r="AI1504" s="21">
        <v>21</v>
      </c>
      <c r="AJ1504" s="14">
        <v>44685</v>
      </c>
      <c r="AK1504" s="21">
        <v>8</v>
      </c>
      <c r="AL1504" s="14">
        <v>44930</v>
      </c>
      <c r="AM1504" s="14">
        <v>44990</v>
      </c>
      <c r="AN1504" s="19"/>
      <c r="AO1504" s="19"/>
      <c r="AP1504" s="19"/>
      <c r="AQ1504" s="19"/>
      <c r="AR1504" s="19">
        <v>1227000</v>
      </c>
      <c r="AS1504" s="19"/>
      <c r="AT1504" s="19"/>
      <c r="AU1504" s="19"/>
      <c r="AV1504" s="19">
        <v>11043000</v>
      </c>
      <c r="AW1504" s="19"/>
      <c r="AX1504" s="19"/>
      <c r="AY1504" s="19"/>
      <c r="AZ1504" s="15">
        <f t="shared" si="109"/>
        <v>12270000</v>
      </c>
      <c r="BA1504" s="15">
        <f t="shared" si="110"/>
        <v>12270000</v>
      </c>
      <c r="BB1504" t="str">
        <f t="shared" si="111"/>
        <v>OK</v>
      </c>
      <c r="BC1504">
        <f t="shared" si="112"/>
        <v>2</v>
      </c>
      <c r="BE1504" s="17"/>
    </row>
    <row r="1505" spans="1:57" hidden="1">
      <c r="A1505" s="17"/>
      <c r="B1505" s="17" t="s">
        <v>31</v>
      </c>
      <c r="C1505" s="17" t="s">
        <v>170</v>
      </c>
      <c r="D1505" s="17" t="s">
        <v>1270</v>
      </c>
      <c r="E1505" s="17" t="s">
        <v>10</v>
      </c>
      <c r="F1505" s="17" t="s">
        <v>186</v>
      </c>
      <c r="G1505">
        <v>5911</v>
      </c>
      <c r="H1505">
        <v>10</v>
      </c>
      <c r="I1505" s="19">
        <v>8180000</v>
      </c>
      <c r="J1505" s="15">
        <v>818000</v>
      </c>
      <c r="K1505" s="17"/>
      <c r="L1505" s="17">
        <v>10</v>
      </c>
      <c r="M1505" s="17" t="s">
        <v>151</v>
      </c>
      <c r="N1505" s="17" t="s">
        <v>157</v>
      </c>
      <c r="O1505" s="17" t="s">
        <v>130</v>
      </c>
      <c r="P1505" s="17" t="s">
        <v>1305</v>
      </c>
      <c r="Q1505" s="17" t="s">
        <v>65</v>
      </c>
      <c r="R1505" s="17" t="s">
        <v>132</v>
      </c>
      <c r="S1505" s="17" t="s">
        <v>253</v>
      </c>
      <c r="T1505" t="str">
        <f t="shared" si="113"/>
        <v>591101</v>
      </c>
      <c r="U1505" t="s">
        <v>1258</v>
      </c>
      <c r="V1505" s="17" t="s">
        <v>1304</v>
      </c>
      <c r="W1505" t="str">
        <f t="shared" si="114"/>
        <v>14-591101-07-22</v>
      </c>
      <c r="X1505" s="17"/>
      <c r="Y1505" s="20"/>
      <c r="Z1505" s="21"/>
      <c r="AA1505" s="14" t="s">
        <v>134</v>
      </c>
      <c r="AB1505" s="20">
        <v>44602</v>
      </c>
      <c r="AC1505" s="21">
        <v>28</v>
      </c>
      <c r="AD1505" s="14">
        <v>44630</v>
      </c>
      <c r="AE1505" s="20">
        <v>44634</v>
      </c>
      <c r="AF1505" s="21">
        <v>28</v>
      </c>
      <c r="AG1505" s="14">
        <v>44662</v>
      </c>
      <c r="AH1505" s="20">
        <v>44664</v>
      </c>
      <c r="AI1505" s="21">
        <v>21</v>
      </c>
      <c r="AJ1505" s="14">
        <v>44685</v>
      </c>
      <c r="AK1505" s="21">
        <v>8</v>
      </c>
      <c r="AL1505" s="14">
        <v>44930</v>
      </c>
      <c r="AM1505" s="14">
        <v>44990</v>
      </c>
      <c r="AN1505" s="19"/>
      <c r="AO1505" s="19"/>
      <c r="AP1505" s="19"/>
      <c r="AQ1505" s="19"/>
      <c r="AR1505" s="19">
        <v>818000</v>
      </c>
      <c r="AS1505" s="19"/>
      <c r="AT1505" s="19"/>
      <c r="AU1505" s="19"/>
      <c r="AV1505" s="19">
        <v>7362000</v>
      </c>
      <c r="AW1505" s="19"/>
      <c r="AX1505" s="19"/>
      <c r="AY1505" s="19"/>
      <c r="AZ1505" s="15">
        <f t="shared" si="109"/>
        <v>8180000</v>
      </c>
      <c r="BA1505" s="15">
        <f t="shared" si="110"/>
        <v>8180000</v>
      </c>
      <c r="BB1505" t="str">
        <f t="shared" si="111"/>
        <v>OK</v>
      </c>
      <c r="BC1505">
        <f t="shared" si="112"/>
        <v>2</v>
      </c>
      <c r="BE1505" s="17"/>
    </row>
    <row r="1506" spans="1:57" hidden="1">
      <c r="A1506" s="17"/>
      <c r="B1506" s="17" t="s">
        <v>31</v>
      </c>
      <c r="C1506" s="17" t="s">
        <v>1267</v>
      </c>
      <c r="D1506" s="17" t="s">
        <v>1270</v>
      </c>
      <c r="E1506" s="17" t="s">
        <v>10</v>
      </c>
      <c r="F1506" s="17" t="s">
        <v>186</v>
      </c>
      <c r="G1506">
        <v>5911</v>
      </c>
      <c r="H1506">
        <v>25</v>
      </c>
      <c r="I1506" s="19">
        <v>20450000</v>
      </c>
      <c r="J1506" s="15">
        <v>818000</v>
      </c>
      <c r="K1506" s="17"/>
      <c r="L1506" s="17">
        <v>25</v>
      </c>
      <c r="M1506" s="17" t="s">
        <v>151</v>
      </c>
      <c r="N1506" s="17" t="s">
        <v>157</v>
      </c>
      <c r="O1506" s="17" t="s">
        <v>130</v>
      </c>
      <c r="P1506" s="17" t="s">
        <v>1303</v>
      </c>
      <c r="Q1506" s="17" t="s">
        <v>66</v>
      </c>
      <c r="R1506" s="17" t="s">
        <v>132</v>
      </c>
      <c r="S1506" s="17" t="s">
        <v>253</v>
      </c>
      <c r="T1506" t="str">
        <f t="shared" si="113"/>
        <v>591101</v>
      </c>
      <c r="U1506" t="s">
        <v>1258</v>
      </c>
      <c r="V1506" s="17" t="s">
        <v>715</v>
      </c>
      <c r="W1506" t="str">
        <f t="shared" si="114"/>
        <v>14-591101-08-22</v>
      </c>
      <c r="X1506" s="17"/>
      <c r="Y1506" s="20">
        <v>44634</v>
      </c>
      <c r="Z1506" s="21">
        <v>20</v>
      </c>
      <c r="AA1506" s="14">
        <v>44654</v>
      </c>
      <c r="AB1506" s="20">
        <v>44602</v>
      </c>
      <c r="AC1506" s="21">
        <v>28</v>
      </c>
      <c r="AD1506" s="14">
        <v>44630</v>
      </c>
      <c r="AE1506" s="20">
        <v>44634</v>
      </c>
      <c r="AF1506" s="21">
        <v>28</v>
      </c>
      <c r="AG1506" s="14">
        <v>44662</v>
      </c>
      <c r="AH1506" s="20">
        <v>44664</v>
      </c>
      <c r="AI1506" s="21">
        <v>21</v>
      </c>
      <c r="AJ1506" s="14">
        <v>44685</v>
      </c>
      <c r="AK1506" s="21">
        <v>8</v>
      </c>
      <c r="AL1506" s="14">
        <v>44930</v>
      </c>
      <c r="AM1506" s="14">
        <v>44990</v>
      </c>
      <c r="AN1506" s="19"/>
      <c r="AO1506" s="19"/>
      <c r="AP1506" s="19"/>
      <c r="AQ1506" s="19"/>
      <c r="AR1506" s="19">
        <v>2045000</v>
      </c>
      <c r="AS1506" s="19"/>
      <c r="AT1506" s="19"/>
      <c r="AU1506" s="19"/>
      <c r="AV1506" s="19">
        <v>18405000</v>
      </c>
      <c r="AW1506" s="19"/>
      <c r="AX1506" s="19"/>
      <c r="AY1506" s="19"/>
      <c r="AZ1506" s="15">
        <f t="shared" si="109"/>
        <v>20450000</v>
      </c>
      <c r="BA1506" s="15">
        <f t="shared" si="110"/>
        <v>20450000</v>
      </c>
      <c r="BB1506" t="str">
        <f t="shared" si="111"/>
        <v>OK</v>
      </c>
      <c r="BC1506">
        <f t="shared" si="112"/>
        <v>2</v>
      </c>
      <c r="BE1506" s="17"/>
    </row>
    <row r="1507" spans="1:57" hidden="1">
      <c r="A1507" s="17"/>
      <c r="B1507" s="17" t="s">
        <v>31</v>
      </c>
      <c r="C1507" s="17" t="s">
        <v>1281</v>
      </c>
      <c r="D1507" s="17" t="s">
        <v>1270</v>
      </c>
      <c r="E1507" s="17" t="s">
        <v>10</v>
      </c>
      <c r="F1507" s="17" t="s">
        <v>186</v>
      </c>
      <c r="G1507">
        <v>5911</v>
      </c>
      <c r="H1507">
        <v>13</v>
      </c>
      <c r="I1507" s="19">
        <v>10634000</v>
      </c>
      <c r="J1507" s="15">
        <v>818000</v>
      </c>
      <c r="K1507" s="17"/>
      <c r="L1507" s="17">
        <v>13</v>
      </c>
      <c r="M1507" s="17" t="s">
        <v>151</v>
      </c>
      <c r="N1507" s="17" t="s">
        <v>157</v>
      </c>
      <c r="O1507" s="17" t="s">
        <v>130</v>
      </c>
      <c r="P1507" s="17" t="s">
        <v>1303</v>
      </c>
      <c r="Q1507" s="17" t="s">
        <v>66</v>
      </c>
      <c r="R1507" s="17" t="s">
        <v>132</v>
      </c>
      <c r="S1507" s="17" t="s">
        <v>253</v>
      </c>
      <c r="T1507" t="str">
        <f t="shared" si="113"/>
        <v>591101</v>
      </c>
      <c r="U1507" t="s">
        <v>1258</v>
      </c>
      <c r="V1507" s="17" t="s">
        <v>715</v>
      </c>
      <c r="W1507" t="str">
        <f t="shared" si="114"/>
        <v>14-591101-08-22</v>
      </c>
      <c r="X1507" s="17"/>
      <c r="Y1507" s="20">
        <v>44634</v>
      </c>
      <c r="Z1507" s="21">
        <v>20</v>
      </c>
      <c r="AA1507" s="14">
        <v>44654</v>
      </c>
      <c r="AB1507" s="20">
        <v>44602</v>
      </c>
      <c r="AC1507" s="21">
        <v>28</v>
      </c>
      <c r="AD1507" s="14">
        <v>44630</v>
      </c>
      <c r="AE1507" s="20">
        <v>44634</v>
      </c>
      <c r="AF1507" s="21">
        <v>28</v>
      </c>
      <c r="AG1507" s="14">
        <v>44662</v>
      </c>
      <c r="AH1507" s="20">
        <v>44664</v>
      </c>
      <c r="AI1507" s="21">
        <v>21</v>
      </c>
      <c r="AJ1507" s="14">
        <v>44685</v>
      </c>
      <c r="AK1507" s="21">
        <v>8</v>
      </c>
      <c r="AL1507" s="14">
        <v>44930</v>
      </c>
      <c r="AM1507" s="14">
        <v>44990</v>
      </c>
      <c r="AN1507" s="19"/>
      <c r="AO1507" s="19"/>
      <c r="AP1507" s="19"/>
      <c r="AQ1507" s="19"/>
      <c r="AR1507" s="19">
        <v>1063400</v>
      </c>
      <c r="AS1507" s="19"/>
      <c r="AT1507" s="19"/>
      <c r="AU1507" s="19"/>
      <c r="AV1507" s="19">
        <v>9570600</v>
      </c>
      <c r="AW1507" s="19"/>
      <c r="AX1507" s="19"/>
      <c r="AY1507" s="19"/>
      <c r="AZ1507" s="15">
        <f t="shared" si="109"/>
        <v>10634000</v>
      </c>
      <c r="BA1507" s="15">
        <f t="shared" si="110"/>
        <v>10634000</v>
      </c>
      <c r="BB1507" t="str">
        <f t="shared" si="111"/>
        <v>OK</v>
      </c>
      <c r="BC1507">
        <f t="shared" si="112"/>
        <v>2</v>
      </c>
      <c r="BE1507" s="17"/>
    </row>
    <row r="1508" spans="1:57" hidden="1">
      <c r="A1508" s="17"/>
      <c r="B1508" s="17" t="s">
        <v>31</v>
      </c>
      <c r="C1508" s="17" t="s">
        <v>1282</v>
      </c>
      <c r="D1508" s="17" t="s">
        <v>1270</v>
      </c>
      <c r="E1508" s="17" t="s">
        <v>10</v>
      </c>
      <c r="F1508" s="17" t="s">
        <v>186</v>
      </c>
      <c r="G1508">
        <v>5911</v>
      </c>
      <c r="H1508">
        <v>28</v>
      </c>
      <c r="I1508" s="19">
        <v>22904000</v>
      </c>
      <c r="J1508" s="15">
        <v>818000</v>
      </c>
      <c r="K1508" s="17"/>
      <c r="L1508" s="17">
        <v>28</v>
      </c>
      <c r="M1508" s="17" t="s">
        <v>151</v>
      </c>
      <c r="N1508" s="17" t="s">
        <v>157</v>
      </c>
      <c r="O1508" s="17" t="s">
        <v>130</v>
      </c>
      <c r="P1508" s="17" t="s">
        <v>1303</v>
      </c>
      <c r="Q1508" s="17" t="s">
        <v>66</v>
      </c>
      <c r="R1508" s="17" t="s">
        <v>132</v>
      </c>
      <c r="S1508" s="17" t="s">
        <v>253</v>
      </c>
      <c r="T1508" t="str">
        <f t="shared" si="113"/>
        <v>591101</v>
      </c>
      <c r="U1508" t="s">
        <v>1258</v>
      </c>
      <c r="V1508" s="17" t="s">
        <v>715</v>
      </c>
      <c r="W1508" t="str">
        <f t="shared" si="114"/>
        <v>14-591101-08-22</v>
      </c>
      <c r="X1508" s="17"/>
      <c r="Y1508" s="20">
        <v>44634</v>
      </c>
      <c r="Z1508" s="21">
        <v>20</v>
      </c>
      <c r="AA1508" s="14">
        <v>44654</v>
      </c>
      <c r="AB1508" s="20">
        <v>44602</v>
      </c>
      <c r="AC1508" s="21">
        <v>28</v>
      </c>
      <c r="AD1508" s="14">
        <v>44630</v>
      </c>
      <c r="AE1508" s="20">
        <v>44634</v>
      </c>
      <c r="AF1508" s="21">
        <v>28</v>
      </c>
      <c r="AG1508" s="14">
        <v>44662</v>
      </c>
      <c r="AH1508" s="20">
        <v>44664</v>
      </c>
      <c r="AI1508" s="21">
        <v>21</v>
      </c>
      <c r="AJ1508" s="14">
        <v>44685</v>
      </c>
      <c r="AK1508" s="21">
        <v>8</v>
      </c>
      <c r="AL1508" s="14">
        <v>44930</v>
      </c>
      <c r="AM1508" s="14">
        <v>44990</v>
      </c>
      <c r="AN1508" s="19"/>
      <c r="AO1508" s="19"/>
      <c r="AP1508" s="19"/>
      <c r="AQ1508" s="19"/>
      <c r="AR1508" s="19">
        <v>2290400</v>
      </c>
      <c r="AS1508" s="19"/>
      <c r="AT1508" s="19"/>
      <c r="AU1508" s="19"/>
      <c r="AV1508" s="19">
        <v>20613600</v>
      </c>
      <c r="AW1508" s="19"/>
      <c r="AX1508" s="19"/>
      <c r="AY1508" s="19"/>
      <c r="AZ1508" s="15">
        <f t="shared" si="109"/>
        <v>22904000</v>
      </c>
      <c r="BA1508" s="15">
        <f t="shared" si="110"/>
        <v>22904000</v>
      </c>
      <c r="BB1508" t="str">
        <f t="shared" si="111"/>
        <v>OK</v>
      </c>
      <c r="BC1508">
        <f t="shared" si="112"/>
        <v>2</v>
      </c>
      <c r="BE1508" s="17"/>
    </row>
    <row r="1509" spans="1:57" hidden="1">
      <c r="A1509" s="17"/>
      <c r="B1509" s="17" t="s">
        <v>31</v>
      </c>
      <c r="C1509" s="17" t="s">
        <v>1259</v>
      </c>
      <c r="D1509" s="17" t="s">
        <v>1270</v>
      </c>
      <c r="E1509" s="17" t="s">
        <v>10</v>
      </c>
      <c r="F1509" s="17" t="s">
        <v>186</v>
      </c>
      <c r="G1509">
        <v>5911</v>
      </c>
      <c r="H1509">
        <v>37</v>
      </c>
      <c r="I1509" s="19">
        <v>30266000</v>
      </c>
      <c r="J1509" s="15">
        <v>818000</v>
      </c>
      <c r="K1509" s="17"/>
      <c r="L1509" s="17">
        <v>37</v>
      </c>
      <c r="M1509" s="17" t="s">
        <v>151</v>
      </c>
      <c r="N1509" s="17" t="s">
        <v>157</v>
      </c>
      <c r="O1509" s="17" t="s">
        <v>130</v>
      </c>
      <c r="P1509" s="17" t="s">
        <v>1303</v>
      </c>
      <c r="Q1509" s="17" t="s">
        <v>66</v>
      </c>
      <c r="R1509" s="17" t="s">
        <v>132</v>
      </c>
      <c r="S1509" s="17" t="s">
        <v>253</v>
      </c>
      <c r="T1509" t="str">
        <f t="shared" si="113"/>
        <v>591101</v>
      </c>
      <c r="U1509" t="s">
        <v>1258</v>
      </c>
      <c r="V1509" s="17" t="s">
        <v>715</v>
      </c>
      <c r="W1509" t="str">
        <f t="shared" si="114"/>
        <v>14-591101-08-22</v>
      </c>
      <c r="X1509" s="17"/>
      <c r="Y1509" s="20">
        <v>44634</v>
      </c>
      <c r="Z1509" s="21">
        <v>20</v>
      </c>
      <c r="AA1509" s="14">
        <v>44654</v>
      </c>
      <c r="AB1509" s="20">
        <v>44602</v>
      </c>
      <c r="AC1509" s="21">
        <v>28</v>
      </c>
      <c r="AD1509" s="14">
        <v>44630</v>
      </c>
      <c r="AE1509" s="20">
        <v>44634</v>
      </c>
      <c r="AF1509" s="21">
        <v>28</v>
      </c>
      <c r="AG1509" s="14">
        <v>44662</v>
      </c>
      <c r="AH1509" s="20">
        <v>44664</v>
      </c>
      <c r="AI1509" s="21">
        <v>21</v>
      </c>
      <c r="AJ1509" s="14">
        <v>44685</v>
      </c>
      <c r="AK1509" s="21">
        <v>8</v>
      </c>
      <c r="AL1509" s="14">
        <v>44930</v>
      </c>
      <c r="AM1509" s="14">
        <v>44990</v>
      </c>
      <c r="AN1509" s="19"/>
      <c r="AO1509" s="19"/>
      <c r="AP1509" s="19"/>
      <c r="AQ1509" s="19"/>
      <c r="AR1509" s="19">
        <v>3026600</v>
      </c>
      <c r="AS1509" s="19"/>
      <c r="AT1509" s="19"/>
      <c r="AU1509" s="19"/>
      <c r="AV1509" s="19">
        <v>27239400</v>
      </c>
      <c r="AW1509" s="19"/>
      <c r="AX1509" s="19"/>
      <c r="AY1509" s="19"/>
      <c r="AZ1509" s="15">
        <f t="shared" si="109"/>
        <v>30266000</v>
      </c>
      <c r="BA1509" s="15">
        <f t="shared" si="110"/>
        <v>30266000</v>
      </c>
      <c r="BB1509" t="str">
        <f t="shared" si="111"/>
        <v>OK</v>
      </c>
      <c r="BC1509">
        <f t="shared" si="112"/>
        <v>2</v>
      </c>
      <c r="BE1509" s="17"/>
    </row>
    <row r="1510" spans="1:57" hidden="1">
      <c r="A1510" s="17"/>
      <c r="B1510" s="17" t="s">
        <v>31</v>
      </c>
      <c r="C1510" s="17" t="s">
        <v>1275</v>
      </c>
      <c r="D1510" s="17" t="s">
        <v>1270</v>
      </c>
      <c r="E1510" s="17" t="s">
        <v>10</v>
      </c>
      <c r="F1510" s="17" t="s">
        <v>186</v>
      </c>
      <c r="G1510">
        <v>5911</v>
      </c>
      <c r="H1510">
        <v>24</v>
      </c>
      <c r="I1510" s="19">
        <v>19632000</v>
      </c>
      <c r="J1510" s="15">
        <v>818000</v>
      </c>
      <c r="K1510" s="17"/>
      <c r="L1510" s="17">
        <v>24</v>
      </c>
      <c r="M1510" s="17" t="s">
        <v>151</v>
      </c>
      <c r="N1510" s="17" t="s">
        <v>157</v>
      </c>
      <c r="O1510" s="17" t="s">
        <v>130</v>
      </c>
      <c r="P1510" s="17" t="s">
        <v>1306</v>
      </c>
      <c r="Q1510" s="17" t="s">
        <v>66</v>
      </c>
      <c r="R1510" s="17" t="s">
        <v>132</v>
      </c>
      <c r="S1510" s="17" t="s">
        <v>271</v>
      </c>
      <c r="T1510" t="str">
        <f t="shared" si="113"/>
        <v>591102</v>
      </c>
      <c r="U1510" t="s">
        <v>1258</v>
      </c>
      <c r="V1510" s="17" t="s">
        <v>1307</v>
      </c>
      <c r="W1510" t="str">
        <f t="shared" si="114"/>
        <v>14-591102-09-22</v>
      </c>
      <c r="X1510" s="17"/>
      <c r="Y1510" s="20">
        <v>44634</v>
      </c>
      <c r="Z1510" s="21">
        <v>20</v>
      </c>
      <c r="AA1510" s="14">
        <v>44654</v>
      </c>
      <c r="AB1510" s="20">
        <v>44603</v>
      </c>
      <c r="AC1510" s="21">
        <v>28</v>
      </c>
      <c r="AD1510" s="14">
        <v>44631</v>
      </c>
      <c r="AE1510" s="20">
        <v>44634</v>
      </c>
      <c r="AF1510" s="21">
        <v>28</v>
      </c>
      <c r="AG1510" s="14">
        <v>44662</v>
      </c>
      <c r="AH1510" s="20">
        <v>44664</v>
      </c>
      <c r="AI1510" s="21">
        <v>21</v>
      </c>
      <c r="AJ1510" s="14">
        <v>44685</v>
      </c>
      <c r="AK1510" s="21">
        <v>8</v>
      </c>
      <c r="AL1510" s="14">
        <v>44930</v>
      </c>
      <c r="AM1510" s="14">
        <v>44990</v>
      </c>
      <c r="AN1510" s="19"/>
      <c r="AO1510" s="19"/>
      <c r="AP1510" s="19"/>
      <c r="AQ1510" s="19"/>
      <c r="AR1510" s="19">
        <v>1963200</v>
      </c>
      <c r="AS1510" s="19"/>
      <c r="AT1510" s="19"/>
      <c r="AU1510" s="19"/>
      <c r="AV1510" s="19">
        <v>17668800</v>
      </c>
      <c r="AW1510" s="19"/>
      <c r="AX1510" s="19"/>
      <c r="AY1510" s="19"/>
      <c r="AZ1510" s="15">
        <f t="shared" si="109"/>
        <v>19632000</v>
      </c>
      <c r="BA1510" s="15">
        <f t="shared" si="110"/>
        <v>19632000</v>
      </c>
      <c r="BB1510" t="str">
        <f t="shared" si="111"/>
        <v>OK</v>
      </c>
      <c r="BC1510">
        <f t="shared" si="112"/>
        <v>2</v>
      </c>
      <c r="BE1510" s="17"/>
    </row>
    <row r="1511" spans="1:57" hidden="1">
      <c r="A1511" s="17"/>
      <c r="B1511" s="17" t="s">
        <v>31</v>
      </c>
      <c r="C1511" s="17" t="s">
        <v>1278</v>
      </c>
      <c r="D1511" s="17" t="s">
        <v>1270</v>
      </c>
      <c r="E1511" s="17" t="s">
        <v>10</v>
      </c>
      <c r="F1511" s="17" t="s">
        <v>186</v>
      </c>
      <c r="G1511">
        <v>5911</v>
      </c>
      <c r="H1511">
        <v>37</v>
      </c>
      <c r="I1511" s="19">
        <v>30266000</v>
      </c>
      <c r="J1511" s="15">
        <v>818000</v>
      </c>
      <c r="K1511" s="17"/>
      <c r="L1511" s="17">
        <v>37</v>
      </c>
      <c r="M1511" s="17" t="s">
        <v>151</v>
      </c>
      <c r="N1511" s="17" t="s">
        <v>157</v>
      </c>
      <c r="O1511" s="17" t="s">
        <v>130</v>
      </c>
      <c r="P1511" s="17" t="s">
        <v>1306</v>
      </c>
      <c r="Q1511" s="17" t="s">
        <v>66</v>
      </c>
      <c r="R1511" s="17" t="s">
        <v>132</v>
      </c>
      <c r="S1511" s="17" t="s">
        <v>271</v>
      </c>
      <c r="T1511" t="str">
        <f t="shared" si="113"/>
        <v>591102</v>
      </c>
      <c r="U1511" t="s">
        <v>1258</v>
      </c>
      <c r="V1511" s="17" t="s">
        <v>1307</v>
      </c>
      <c r="W1511" t="str">
        <f t="shared" si="114"/>
        <v>14-591102-09-22</v>
      </c>
      <c r="X1511" s="17"/>
      <c r="Y1511" s="20">
        <v>44634</v>
      </c>
      <c r="Z1511" s="21">
        <v>20</v>
      </c>
      <c r="AA1511" s="14">
        <v>44654</v>
      </c>
      <c r="AB1511" s="20">
        <v>44603</v>
      </c>
      <c r="AC1511" s="21">
        <v>28</v>
      </c>
      <c r="AD1511" s="14">
        <v>44631</v>
      </c>
      <c r="AE1511" s="20">
        <v>44634</v>
      </c>
      <c r="AF1511" s="21">
        <v>28</v>
      </c>
      <c r="AG1511" s="14">
        <v>44662</v>
      </c>
      <c r="AH1511" s="20">
        <v>44664</v>
      </c>
      <c r="AI1511" s="21">
        <v>21</v>
      </c>
      <c r="AJ1511" s="14">
        <v>44685</v>
      </c>
      <c r="AK1511" s="21">
        <v>8</v>
      </c>
      <c r="AL1511" s="14">
        <v>44930</v>
      </c>
      <c r="AM1511" s="14">
        <v>44990</v>
      </c>
      <c r="AN1511" s="19"/>
      <c r="AO1511" s="19"/>
      <c r="AP1511" s="19"/>
      <c r="AQ1511" s="19"/>
      <c r="AR1511" s="19">
        <v>3026600</v>
      </c>
      <c r="AS1511" s="19"/>
      <c r="AT1511" s="19"/>
      <c r="AU1511" s="19"/>
      <c r="AV1511" s="19">
        <v>27239400</v>
      </c>
      <c r="AW1511" s="19"/>
      <c r="AX1511" s="19"/>
      <c r="AY1511" s="19"/>
      <c r="AZ1511" s="15">
        <f t="shared" si="109"/>
        <v>30266000</v>
      </c>
      <c r="BA1511" s="15">
        <f t="shared" si="110"/>
        <v>30266000</v>
      </c>
      <c r="BB1511" t="str">
        <f t="shared" si="111"/>
        <v>OK</v>
      </c>
      <c r="BC1511">
        <f t="shared" si="112"/>
        <v>2</v>
      </c>
      <c r="BE1511" s="17"/>
    </row>
    <row r="1512" spans="1:57" hidden="1">
      <c r="A1512" s="17"/>
      <c r="B1512" s="17" t="s">
        <v>31</v>
      </c>
      <c r="C1512" s="17" t="s">
        <v>1279</v>
      </c>
      <c r="D1512" s="17" t="s">
        <v>1270</v>
      </c>
      <c r="E1512" s="17" t="s">
        <v>10</v>
      </c>
      <c r="F1512" s="17" t="s">
        <v>186</v>
      </c>
      <c r="G1512">
        <v>5911</v>
      </c>
      <c r="H1512">
        <v>19</v>
      </c>
      <c r="I1512" s="19">
        <v>15542000</v>
      </c>
      <c r="J1512" s="15">
        <v>818000</v>
      </c>
      <c r="K1512" s="17"/>
      <c r="L1512" s="17">
        <v>19</v>
      </c>
      <c r="M1512" s="17" t="s">
        <v>151</v>
      </c>
      <c r="N1512" s="17" t="s">
        <v>157</v>
      </c>
      <c r="O1512" s="17" t="s">
        <v>130</v>
      </c>
      <c r="P1512" s="17" t="s">
        <v>1306</v>
      </c>
      <c r="Q1512" s="17" t="s">
        <v>66</v>
      </c>
      <c r="R1512" s="17" t="s">
        <v>132</v>
      </c>
      <c r="S1512" s="17" t="s">
        <v>271</v>
      </c>
      <c r="T1512" t="str">
        <f t="shared" si="113"/>
        <v>591102</v>
      </c>
      <c r="U1512" t="s">
        <v>1258</v>
      </c>
      <c r="V1512" s="17" t="s">
        <v>1307</v>
      </c>
      <c r="W1512" t="str">
        <f t="shared" si="114"/>
        <v>14-591102-09-22</v>
      </c>
      <c r="X1512" s="17"/>
      <c r="Y1512" s="20">
        <v>44634</v>
      </c>
      <c r="Z1512" s="21">
        <v>20</v>
      </c>
      <c r="AA1512" s="14">
        <v>44654</v>
      </c>
      <c r="AB1512" s="20">
        <v>44603</v>
      </c>
      <c r="AC1512" s="21">
        <v>28</v>
      </c>
      <c r="AD1512" s="14">
        <v>44631</v>
      </c>
      <c r="AE1512" s="20">
        <v>44634</v>
      </c>
      <c r="AF1512" s="21">
        <v>28</v>
      </c>
      <c r="AG1512" s="14">
        <v>44662</v>
      </c>
      <c r="AH1512" s="20">
        <v>44664</v>
      </c>
      <c r="AI1512" s="21">
        <v>21</v>
      </c>
      <c r="AJ1512" s="14">
        <v>44685</v>
      </c>
      <c r="AK1512" s="21">
        <v>8</v>
      </c>
      <c r="AL1512" s="14">
        <v>44930</v>
      </c>
      <c r="AM1512" s="14">
        <v>44990</v>
      </c>
      <c r="AN1512" s="19"/>
      <c r="AO1512" s="19"/>
      <c r="AP1512" s="19"/>
      <c r="AQ1512" s="19"/>
      <c r="AR1512" s="19">
        <v>1554200</v>
      </c>
      <c r="AS1512" s="19"/>
      <c r="AT1512" s="19"/>
      <c r="AU1512" s="19"/>
      <c r="AV1512" s="19">
        <v>13987800</v>
      </c>
      <c r="AW1512" s="19"/>
      <c r="AX1512" s="19"/>
      <c r="AY1512" s="19"/>
      <c r="AZ1512" s="15">
        <f t="shared" si="109"/>
        <v>15542000</v>
      </c>
      <c r="BA1512" s="15">
        <f t="shared" si="110"/>
        <v>15542000</v>
      </c>
      <c r="BB1512" t="str">
        <f t="shared" si="111"/>
        <v>OK</v>
      </c>
      <c r="BC1512">
        <f t="shared" si="112"/>
        <v>2</v>
      </c>
      <c r="BE1512" s="17"/>
    </row>
    <row r="1513" spans="1:57" hidden="1">
      <c r="A1513" s="17"/>
      <c r="B1513" s="17" t="s">
        <v>31</v>
      </c>
      <c r="C1513" s="17" t="s">
        <v>1280</v>
      </c>
      <c r="D1513" s="17" t="s">
        <v>1270</v>
      </c>
      <c r="E1513" s="17" t="s">
        <v>10</v>
      </c>
      <c r="F1513" s="17" t="s">
        <v>186</v>
      </c>
      <c r="G1513">
        <v>5911</v>
      </c>
      <c r="H1513">
        <v>12</v>
      </c>
      <c r="I1513" s="19">
        <v>9816000</v>
      </c>
      <c r="J1513" s="15">
        <v>818000</v>
      </c>
      <c r="K1513" s="17"/>
      <c r="L1513" s="17">
        <v>12</v>
      </c>
      <c r="M1513" s="17" t="s">
        <v>151</v>
      </c>
      <c r="N1513" s="17" t="s">
        <v>157</v>
      </c>
      <c r="O1513" s="17" t="s">
        <v>130</v>
      </c>
      <c r="P1513" s="17" t="s">
        <v>1306</v>
      </c>
      <c r="Q1513" s="17" t="s">
        <v>66</v>
      </c>
      <c r="R1513" s="17" t="s">
        <v>132</v>
      </c>
      <c r="S1513" s="17" t="s">
        <v>271</v>
      </c>
      <c r="T1513" t="str">
        <f t="shared" si="113"/>
        <v>591102</v>
      </c>
      <c r="U1513" t="s">
        <v>1258</v>
      </c>
      <c r="V1513" s="17" t="s">
        <v>1307</v>
      </c>
      <c r="W1513" t="str">
        <f t="shared" si="114"/>
        <v>14-591102-09-22</v>
      </c>
      <c r="X1513" s="17"/>
      <c r="Y1513" s="20">
        <v>44634</v>
      </c>
      <c r="Z1513" s="21">
        <v>20</v>
      </c>
      <c r="AA1513" s="14">
        <v>44654</v>
      </c>
      <c r="AB1513" s="20">
        <v>44603</v>
      </c>
      <c r="AC1513" s="21">
        <v>28</v>
      </c>
      <c r="AD1513" s="14">
        <v>44631</v>
      </c>
      <c r="AE1513" s="20">
        <v>44634</v>
      </c>
      <c r="AF1513" s="21">
        <v>28</v>
      </c>
      <c r="AG1513" s="14">
        <v>44662</v>
      </c>
      <c r="AH1513" s="20">
        <v>44664</v>
      </c>
      <c r="AI1513" s="21">
        <v>21</v>
      </c>
      <c r="AJ1513" s="14">
        <v>44685</v>
      </c>
      <c r="AK1513" s="21">
        <v>8</v>
      </c>
      <c r="AL1513" s="14">
        <v>44930</v>
      </c>
      <c r="AM1513" s="14">
        <v>44990</v>
      </c>
      <c r="AN1513" s="19"/>
      <c r="AO1513" s="19"/>
      <c r="AP1513" s="19"/>
      <c r="AQ1513" s="19"/>
      <c r="AR1513" s="19">
        <v>981600</v>
      </c>
      <c r="AS1513" s="19"/>
      <c r="AT1513" s="19"/>
      <c r="AU1513" s="19"/>
      <c r="AV1513" s="19">
        <v>8834400</v>
      </c>
      <c r="AW1513" s="19"/>
      <c r="AX1513" s="19"/>
      <c r="AY1513" s="19"/>
      <c r="AZ1513" s="15">
        <f t="shared" si="109"/>
        <v>9816000</v>
      </c>
      <c r="BA1513" s="15">
        <f t="shared" si="110"/>
        <v>9816000</v>
      </c>
      <c r="BB1513" t="str">
        <f t="shared" si="111"/>
        <v>OK</v>
      </c>
      <c r="BC1513">
        <f t="shared" si="112"/>
        <v>2</v>
      </c>
      <c r="BE1513" s="17"/>
    </row>
    <row r="1514" spans="1:57" hidden="1">
      <c r="A1514" s="17"/>
      <c r="B1514" s="17" t="s">
        <v>31</v>
      </c>
      <c r="C1514" s="17" t="s">
        <v>170</v>
      </c>
      <c r="D1514" s="17" t="s">
        <v>1270</v>
      </c>
      <c r="E1514" s="17" t="s">
        <v>10</v>
      </c>
      <c r="F1514" s="17" t="s">
        <v>186</v>
      </c>
      <c r="G1514">
        <v>5911</v>
      </c>
      <c r="H1514">
        <v>10</v>
      </c>
      <c r="I1514" s="19">
        <v>8180000</v>
      </c>
      <c r="J1514" s="15">
        <v>818000</v>
      </c>
      <c r="K1514" s="17"/>
      <c r="L1514" s="17">
        <v>10</v>
      </c>
      <c r="M1514" s="17" t="s">
        <v>151</v>
      </c>
      <c r="N1514" s="17" t="s">
        <v>157</v>
      </c>
      <c r="O1514" s="17" t="s">
        <v>130</v>
      </c>
      <c r="P1514" s="17" t="s">
        <v>1308</v>
      </c>
      <c r="Q1514" s="17" t="s">
        <v>65</v>
      </c>
      <c r="R1514" s="17" t="s">
        <v>132</v>
      </c>
      <c r="S1514" s="17" t="s">
        <v>271</v>
      </c>
      <c r="T1514" t="str">
        <f t="shared" si="113"/>
        <v>591102</v>
      </c>
      <c r="U1514" t="s">
        <v>1258</v>
      </c>
      <c r="V1514" s="17" t="s">
        <v>1307</v>
      </c>
      <c r="W1514" t="str">
        <f t="shared" si="114"/>
        <v>14-591102-09-22</v>
      </c>
      <c r="X1514" s="17"/>
      <c r="Y1514" s="20"/>
      <c r="Z1514" s="21"/>
      <c r="AA1514" s="14" t="s">
        <v>134</v>
      </c>
      <c r="AB1514" s="20">
        <v>44603</v>
      </c>
      <c r="AC1514" s="21">
        <v>28</v>
      </c>
      <c r="AD1514" s="14">
        <v>44631</v>
      </c>
      <c r="AE1514" s="20">
        <v>44634</v>
      </c>
      <c r="AF1514" s="21">
        <v>28</v>
      </c>
      <c r="AG1514" s="14">
        <v>44662</v>
      </c>
      <c r="AH1514" s="20">
        <v>44664</v>
      </c>
      <c r="AI1514" s="21">
        <v>21</v>
      </c>
      <c r="AJ1514" s="14">
        <v>44685</v>
      </c>
      <c r="AK1514" s="21">
        <v>8</v>
      </c>
      <c r="AL1514" s="14">
        <v>44930</v>
      </c>
      <c r="AM1514" s="14">
        <v>44990</v>
      </c>
      <c r="AN1514" s="19"/>
      <c r="AO1514" s="19"/>
      <c r="AP1514" s="19"/>
      <c r="AQ1514" s="19"/>
      <c r="AR1514" s="19">
        <v>818000</v>
      </c>
      <c r="AS1514" s="19"/>
      <c r="AT1514" s="19"/>
      <c r="AU1514" s="19"/>
      <c r="AV1514" s="19">
        <v>7362000</v>
      </c>
      <c r="AW1514" s="19"/>
      <c r="AX1514" s="19"/>
      <c r="AY1514" s="19"/>
      <c r="AZ1514" s="15">
        <f t="shared" si="109"/>
        <v>8180000</v>
      </c>
      <c r="BA1514" s="15">
        <f t="shared" si="110"/>
        <v>8180000</v>
      </c>
      <c r="BB1514" t="str">
        <f t="shared" si="111"/>
        <v>OK</v>
      </c>
      <c r="BC1514">
        <f t="shared" si="112"/>
        <v>2</v>
      </c>
      <c r="BE1514" s="17"/>
    </row>
    <row r="1515" spans="1:57" hidden="1">
      <c r="A1515" s="17"/>
      <c r="B1515" s="17" t="s">
        <v>31</v>
      </c>
      <c r="C1515" s="17" t="s">
        <v>1255</v>
      </c>
      <c r="D1515" s="17" t="s">
        <v>1270</v>
      </c>
      <c r="E1515" s="17" t="s">
        <v>10</v>
      </c>
      <c r="F1515" s="17" t="s">
        <v>186</v>
      </c>
      <c r="G1515">
        <v>5911</v>
      </c>
      <c r="H1515">
        <v>60</v>
      </c>
      <c r="I1515" s="19">
        <v>49080000</v>
      </c>
      <c r="J1515" s="15">
        <v>818000</v>
      </c>
      <c r="K1515" s="17"/>
      <c r="L1515" s="17">
        <v>60</v>
      </c>
      <c r="M1515" s="17" t="s">
        <v>151</v>
      </c>
      <c r="N1515" s="17" t="s">
        <v>157</v>
      </c>
      <c r="O1515" s="17" t="s">
        <v>130</v>
      </c>
      <c r="P1515" s="17" t="s">
        <v>1306</v>
      </c>
      <c r="Q1515" s="17" t="s">
        <v>66</v>
      </c>
      <c r="R1515" s="17" t="s">
        <v>132</v>
      </c>
      <c r="S1515" s="17" t="s">
        <v>271</v>
      </c>
      <c r="T1515" t="str">
        <f t="shared" si="113"/>
        <v>591102</v>
      </c>
      <c r="U1515" t="s">
        <v>1258</v>
      </c>
      <c r="V1515" s="17" t="s">
        <v>1309</v>
      </c>
      <c r="W1515" t="str">
        <f t="shared" si="114"/>
        <v>14-591102-10-22</v>
      </c>
      <c r="X1515" s="17"/>
      <c r="Y1515" s="20">
        <v>44634</v>
      </c>
      <c r="Z1515" s="21">
        <v>20</v>
      </c>
      <c r="AA1515" s="14">
        <v>44654</v>
      </c>
      <c r="AB1515" s="20">
        <v>44603</v>
      </c>
      <c r="AC1515" s="21">
        <v>28</v>
      </c>
      <c r="AD1515" s="14">
        <v>44631</v>
      </c>
      <c r="AE1515" s="20">
        <v>44634</v>
      </c>
      <c r="AF1515" s="21">
        <v>28</v>
      </c>
      <c r="AG1515" s="14">
        <v>44662</v>
      </c>
      <c r="AH1515" s="20">
        <v>44664</v>
      </c>
      <c r="AI1515" s="21">
        <v>21</v>
      </c>
      <c r="AJ1515" s="14">
        <v>44685</v>
      </c>
      <c r="AK1515" s="21">
        <v>8</v>
      </c>
      <c r="AL1515" s="14">
        <v>44930</v>
      </c>
      <c r="AM1515" s="14">
        <v>44990</v>
      </c>
      <c r="AN1515" s="19"/>
      <c r="AO1515" s="19"/>
      <c r="AP1515" s="19"/>
      <c r="AQ1515" s="19"/>
      <c r="AR1515" s="19">
        <v>4908000</v>
      </c>
      <c r="AS1515" s="19"/>
      <c r="AT1515" s="19"/>
      <c r="AU1515" s="19"/>
      <c r="AV1515" s="19">
        <v>44172000</v>
      </c>
      <c r="AW1515" s="19"/>
      <c r="AX1515" s="19"/>
      <c r="AY1515" s="19"/>
      <c r="AZ1515" s="15">
        <f t="shared" si="109"/>
        <v>49080000</v>
      </c>
      <c r="BA1515" s="15">
        <f t="shared" si="110"/>
        <v>49080000</v>
      </c>
      <c r="BB1515" t="str">
        <f t="shared" si="111"/>
        <v>OK</v>
      </c>
      <c r="BC1515">
        <f t="shared" si="112"/>
        <v>2</v>
      </c>
      <c r="BE1515" s="17"/>
    </row>
    <row r="1516" spans="1:57" hidden="1">
      <c r="A1516" s="17"/>
      <c r="B1516" s="17" t="s">
        <v>31</v>
      </c>
      <c r="C1516" s="17" t="s">
        <v>1272</v>
      </c>
      <c r="D1516" s="17" t="s">
        <v>1270</v>
      </c>
      <c r="E1516" s="17" t="s">
        <v>10</v>
      </c>
      <c r="F1516" s="17" t="s">
        <v>186</v>
      </c>
      <c r="G1516">
        <v>5911</v>
      </c>
      <c r="H1516">
        <v>12</v>
      </c>
      <c r="I1516" s="19">
        <v>9816000</v>
      </c>
      <c r="J1516" s="15">
        <v>818000</v>
      </c>
      <c r="K1516" s="17"/>
      <c r="L1516" s="17">
        <v>12</v>
      </c>
      <c r="M1516" s="17" t="s">
        <v>151</v>
      </c>
      <c r="N1516" s="17" t="s">
        <v>157</v>
      </c>
      <c r="O1516" s="17" t="s">
        <v>130</v>
      </c>
      <c r="P1516" s="17" t="s">
        <v>1306</v>
      </c>
      <c r="Q1516" s="17" t="s">
        <v>66</v>
      </c>
      <c r="R1516" s="17" t="s">
        <v>132</v>
      </c>
      <c r="S1516" s="17" t="s">
        <v>271</v>
      </c>
      <c r="T1516" t="str">
        <f t="shared" si="113"/>
        <v>591102</v>
      </c>
      <c r="U1516" t="s">
        <v>1258</v>
      </c>
      <c r="V1516" s="17" t="s">
        <v>1309</v>
      </c>
      <c r="W1516" t="str">
        <f t="shared" si="114"/>
        <v>14-591102-10-22</v>
      </c>
      <c r="X1516" s="17"/>
      <c r="Y1516" s="20">
        <v>44634</v>
      </c>
      <c r="Z1516" s="21">
        <v>20</v>
      </c>
      <c r="AA1516" s="14">
        <v>44654</v>
      </c>
      <c r="AB1516" s="20">
        <v>44603</v>
      </c>
      <c r="AC1516" s="21">
        <v>28</v>
      </c>
      <c r="AD1516" s="14">
        <v>44631</v>
      </c>
      <c r="AE1516" s="20">
        <v>44634</v>
      </c>
      <c r="AF1516" s="21">
        <v>28</v>
      </c>
      <c r="AG1516" s="14">
        <v>44662</v>
      </c>
      <c r="AH1516" s="20">
        <v>44664</v>
      </c>
      <c r="AI1516" s="21">
        <v>21</v>
      </c>
      <c r="AJ1516" s="14">
        <v>44685</v>
      </c>
      <c r="AK1516" s="21">
        <v>8</v>
      </c>
      <c r="AL1516" s="14">
        <v>44930</v>
      </c>
      <c r="AM1516" s="14">
        <v>44990</v>
      </c>
      <c r="AN1516" s="19"/>
      <c r="AO1516" s="19"/>
      <c r="AP1516" s="19"/>
      <c r="AQ1516" s="19"/>
      <c r="AR1516" s="19">
        <v>981600</v>
      </c>
      <c r="AS1516" s="19"/>
      <c r="AT1516" s="19"/>
      <c r="AU1516" s="19"/>
      <c r="AV1516" s="19">
        <v>8834400</v>
      </c>
      <c r="AW1516" s="19"/>
      <c r="AX1516" s="19"/>
      <c r="AY1516" s="19"/>
      <c r="AZ1516" s="15">
        <f t="shared" si="109"/>
        <v>9816000</v>
      </c>
      <c r="BA1516" s="15">
        <f t="shared" si="110"/>
        <v>9816000</v>
      </c>
      <c r="BB1516" t="str">
        <f t="shared" si="111"/>
        <v>OK</v>
      </c>
      <c r="BC1516">
        <f t="shared" si="112"/>
        <v>2</v>
      </c>
      <c r="BE1516" s="17"/>
    </row>
    <row r="1517" spans="1:57" hidden="1">
      <c r="A1517" s="17"/>
      <c r="B1517" s="17" t="s">
        <v>31</v>
      </c>
      <c r="C1517" s="17" t="s">
        <v>1286</v>
      </c>
      <c r="D1517" s="17" t="s">
        <v>1270</v>
      </c>
      <c r="E1517" s="17" t="s">
        <v>10</v>
      </c>
      <c r="F1517" s="17" t="s">
        <v>186</v>
      </c>
      <c r="G1517">
        <v>5911</v>
      </c>
      <c r="H1517">
        <v>12</v>
      </c>
      <c r="I1517" s="19">
        <v>9816000</v>
      </c>
      <c r="J1517" s="15">
        <v>818000</v>
      </c>
      <c r="K1517" s="17"/>
      <c r="L1517" s="17">
        <v>12</v>
      </c>
      <c r="M1517" s="17" t="s">
        <v>151</v>
      </c>
      <c r="N1517" s="17" t="s">
        <v>157</v>
      </c>
      <c r="O1517" s="17" t="s">
        <v>130</v>
      </c>
      <c r="P1517" s="17" t="s">
        <v>1306</v>
      </c>
      <c r="Q1517" s="17" t="s">
        <v>66</v>
      </c>
      <c r="R1517" s="17" t="s">
        <v>132</v>
      </c>
      <c r="S1517" s="17" t="s">
        <v>271</v>
      </c>
      <c r="T1517" t="str">
        <f t="shared" si="113"/>
        <v>591102</v>
      </c>
      <c r="U1517" t="s">
        <v>1258</v>
      </c>
      <c r="V1517" s="17" t="s">
        <v>1309</v>
      </c>
      <c r="W1517" t="str">
        <f t="shared" si="114"/>
        <v>14-591102-10-22</v>
      </c>
      <c r="X1517" s="17"/>
      <c r="Y1517" s="20">
        <v>44634</v>
      </c>
      <c r="Z1517" s="21">
        <v>20</v>
      </c>
      <c r="AA1517" s="14">
        <v>44654</v>
      </c>
      <c r="AB1517" s="20">
        <v>44603</v>
      </c>
      <c r="AC1517" s="21">
        <v>28</v>
      </c>
      <c r="AD1517" s="14">
        <v>44631</v>
      </c>
      <c r="AE1517" s="20">
        <v>44634</v>
      </c>
      <c r="AF1517" s="21">
        <v>28</v>
      </c>
      <c r="AG1517" s="14">
        <v>44662</v>
      </c>
      <c r="AH1517" s="20">
        <v>44664</v>
      </c>
      <c r="AI1517" s="21">
        <v>21</v>
      </c>
      <c r="AJ1517" s="14">
        <v>44685</v>
      </c>
      <c r="AK1517" s="21">
        <v>8</v>
      </c>
      <c r="AL1517" s="14">
        <v>44930</v>
      </c>
      <c r="AM1517" s="14">
        <v>44990</v>
      </c>
      <c r="AN1517" s="19"/>
      <c r="AO1517" s="19"/>
      <c r="AP1517" s="19"/>
      <c r="AQ1517" s="19"/>
      <c r="AR1517" s="19">
        <v>981600</v>
      </c>
      <c r="AS1517" s="19"/>
      <c r="AT1517" s="19"/>
      <c r="AU1517" s="19"/>
      <c r="AV1517" s="19">
        <v>8834400</v>
      </c>
      <c r="AW1517" s="19"/>
      <c r="AX1517" s="19"/>
      <c r="AY1517" s="19"/>
      <c r="AZ1517" s="15">
        <f t="shared" si="109"/>
        <v>9816000</v>
      </c>
      <c r="BA1517" s="15">
        <f t="shared" si="110"/>
        <v>9816000</v>
      </c>
      <c r="BB1517" t="str">
        <f t="shared" si="111"/>
        <v>OK</v>
      </c>
      <c r="BC1517">
        <f t="shared" si="112"/>
        <v>2</v>
      </c>
      <c r="BE1517" s="17"/>
    </row>
    <row r="1518" spans="1:57" hidden="1">
      <c r="A1518" s="17"/>
      <c r="B1518" s="17" t="s">
        <v>31</v>
      </c>
      <c r="C1518" s="17" t="s">
        <v>1262</v>
      </c>
      <c r="D1518" s="17" t="s">
        <v>1270</v>
      </c>
      <c r="E1518" s="17" t="s">
        <v>10</v>
      </c>
      <c r="F1518" s="17" t="s">
        <v>186</v>
      </c>
      <c r="G1518">
        <v>5911</v>
      </c>
      <c r="H1518">
        <v>15</v>
      </c>
      <c r="I1518" s="19">
        <v>12270000</v>
      </c>
      <c r="J1518" s="15">
        <v>818000</v>
      </c>
      <c r="K1518" s="17"/>
      <c r="L1518" s="17">
        <v>15</v>
      </c>
      <c r="M1518" s="17" t="s">
        <v>151</v>
      </c>
      <c r="N1518" s="17" t="s">
        <v>157</v>
      </c>
      <c r="O1518" s="17" t="s">
        <v>130</v>
      </c>
      <c r="P1518" s="17" t="s">
        <v>1306</v>
      </c>
      <c r="Q1518" s="17" t="s">
        <v>66</v>
      </c>
      <c r="R1518" s="17" t="s">
        <v>132</v>
      </c>
      <c r="S1518" s="17" t="s">
        <v>271</v>
      </c>
      <c r="T1518" t="str">
        <f t="shared" si="113"/>
        <v>591102</v>
      </c>
      <c r="U1518" t="s">
        <v>1258</v>
      </c>
      <c r="V1518" s="17" t="s">
        <v>1309</v>
      </c>
      <c r="W1518" t="str">
        <f t="shared" si="114"/>
        <v>14-591102-10-22</v>
      </c>
      <c r="X1518" s="17"/>
      <c r="Y1518" s="20">
        <v>44634</v>
      </c>
      <c r="Z1518" s="21">
        <v>20</v>
      </c>
      <c r="AA1518" s="14">
        <v>44654</v>
      </c>
      <c r="AB1518" s="20">
        <v>44603</v>
      </c>
      <c r="AC1518" s="21">
        <v>28</v>
      </c>
      <c r="AD1518" s="14">
        <v>44631</v>
      </c>
      <c r="AE1518" s="20">
        <v>44634</v>
      </c>
      <c r="AF1518" s="21">
        <v>28</v>
      </c>
      <c r="AG1518" s="14">
        <v>44662</v>
      </c>
      <c r="AH1518" s="20">
        <v>44664</v>
      </c>
      <c r="AI1518" s="21">
        <v>21</v>
      </c>
      <c r="AJ1518" s="14">
        <v>44685</v>
      </c>
      <c r="AK1518" s="21">
        <v>8</v>
      </c>
      <c r="AL1518" s="14">
        <v>44930</v>
      </c>
      <c r="AM1518" s="14">
        <v>44990</v>
      </c>
      <c r="AN1518" s="19"/>
      <c r="AO1518" s="19"/>
      <c r="AP1518" s="19"/>
      <c r="AQ1518" s="19"/>
      <c r="AR1518" s="19">
        <v>1227000</v>
      </c>
      <c r="AS1518" s="19"/>
      <c r="AT1518" s="19"/>
      <c r="AU1518" s="19"/>
      <c r="AV1518" s="19">
        <v>11043000</v>
      </c>
      <c r="AW1518" s="19"/>
      <c r="AX1518" s="19"/>
      <c r="AY1518" s="19"/>
      <c r="AZ1518" s="15">
        <f t="shared" si="109"/>
        <v>12270000</v>
      </c>
      <c r="BA1518" s="15">
        <f t="shared" si="110"/>
        <v>12270000</v>
      </c>
      <c r="BB1518" t="str">
        <f t="shared" si="111"/>
        <v>OK</v>
      </c>
      <c r="BC1518">
        <f t="shared" si="112"/>
        <v>2</v>
      </c>
      <c r="BE1518" s="17"/>
    </row>
    <row r="1519" spans="1:57" hidden="1">
      <c r="A1519" s="17"/>
      <c r="B1519" s="17" t="s">
        <v>31</v>
      </c>
      <c r="C1519" s="17" t="s">
        <v>170</v>
      </c>
      <c r="D1519" s="17" t="s">
        <v>1270</v>
      </c>
      <c r="E1519" s="17" t="s">
        <v>10</v>
      </c>
      <c r="F1519" s="17" t="s">
        <v>186</v>
      </c>
      <c r="G1519">
        <v>5911</v>
      </c>
      <c r="H1519">
        <v>10</v>
      </c>
      <c r="I1519" s="19">
        <v>8180000</v>
      </c>
      <c r="J1519" s="15">
        <v>818000</v>
      </c>
      <c r="K1519" s="17"/>
      <c r="L1519" s="17">
        <v>10</v>
      </c>
      <c r="M1519" s="17" t="s">
        <v>151</v>
      </c>
      <c r="N1519" s="17" t="s">
        <v>157</v>
      </c>
      <c r="O1519" s="17" t="s">
        <v>130</v>
      </c>
      <c r="P1519" s="17" t="s">
        <v>1274</v>
      </c>
      <c r="Q1519" s="17" t="s">
        <v>65</v>
      </c>
      <c r="R1519" s="17" t="s">
        <v>132</v>
      </c>
      <c r="S1519" s="17" t="s">
        <v>271</v>
      </c>
      <c r="T1519" t="str">
        <f t="shared" si="113"/>
        <v>591102</v>
      </c>
      <c r="U1519" t="s">
        <v>1258</v>
      </c>
      <c r="V1519" s="17" t="s">
        <v>1309</v>
      </c>
      <c r="W1519" t="str">
        <f t="shared" si="114"/>
        <v>14-591102-10-22</v>
      </c>
      <c r="X1519" s="17"/>
      <c r="Y1519" s="20"/>
      <c r="Z1519" s="21"/>
      <c r="AA1519" s="14" t="s">
        <v>134</v>
      </c>
      <c r="AB1519" s="20">
        <v>44603</v>
      </c>
      <c r="AC1519" s="21">
        <v>28</v>
      </c>
      <c r="AD1519" s="14">
        <v>44631</v>
      </c>
      <c r="AE1519" s="20">
        <v>44634</v>
      </c>
      <c r="AF1519" s="21">
        <v>28</v>
      </c>
      <c r="AG1519" s="14">
        <v>44662</v>
      </c>
      <c r="AH1519" s="20">
        <v>44664</v>
      </c>
      <c r="AI1519" s="21">
        <v>21</v>
      </c>
      <c r="AJ1519" s="14">
        <v>44685</v>
      </c>
      <c r="AK1519" s="21">
        <v>8</v>
      </c>
      <c r="AL1519" s="14">
        <v>44930</v>
      </c>
      <c r="AM1519" s="14">
        <v>44990</v>
      </c>
      <c r="AN1519" s="19"/>
      <c r="AO1519" s="19"/>
      <c r="AP1519" s="19"/>
      <c r="AQ1519" s="19"/>
      <c r="AR1519" s="19">
        <v>818000</v>
      </c>
      <c r="AS1519" s="19"/>
      <c r="AT1519" s="19"/>
      <c r="AU1519" s="19"/>
      <c r="AV1519" s="19">
        <v>7362000</v>
      </c>
      <c r="AW1519" s="19"/>
      <c r="AX1519" s="19"/>
      <c r="AY1519" s="19"/>
      <c r="AZ1519" s="15">
        <f t="shared" si="109"/>
        <v>8180000</v>
      </c>
      <c r="BA1519" s="15">
        <f t="shared" si="110"/>
        <v>8180000</v>
      </c>
      <c r="BB1519" t="str">
        <f t="shared" si="111"/>
        <v>OK</v>
      </c>
      <c r="BC1519">
        <f t="shared" si="112"/>
        <v>2</v>
      </c>
      <c r="BE1519" s="17"/>
    </row>
    <row r="1520" spans="1:57" hidden="1">
      <c r="A1520" s="17"/>
      <c r="B1520" s="17" t="s">
        <v>31</v>
      </c>
      <c r="C1520" s="17" t="s">
        <v>1267</v>
      </c>
      <c r="D1520" s="17" t="s">
        <v>1270</v>
      </c>
      <c r="E1520" s="17" t="s">
        <v>10</v>
      </c>
      <c r="F1520" s="17" t="s">
        <v>186</v>
      </c>
      <c r="G1520">
        <v>5911</v>
      </c>
      <c r="H1520">
        <v>25</v>
      </c>
      <c r="I1520" s="19">
        <v>20450000</v>
      </c>
      <c r="J1520" s="15">
        <v>818000</v>
      </c>
      <c r="K1520" s="17"/>
      <c r="L1520" s="17">
        <v>25</v>
      </c>
      <c r="M1520" s="17" t="s">
        <v>151</v>
      </c>
      <c r="N1520" s="17" t="s">
        <v>157</v>
      </c>
      <c r="O1520" s="17" t="s">
        <v>130</v>
      </c>
      <c r="P1520" s="17" t="s">
        <v>1306</v>
      </c>
      <c r="Q1520" s="17" t="s">
        <v>66</v>
      </c>
      <c r="R1520" s="17" t="s">
        <v>132</v>
      </c>
      <c r="S1520" s="17" t="s">
        <v>271</v>
      </c>
      <c r="T1520" t="str">
        <f t="shared" si="113"/>
        <v>591102</v>
      </c>
      <c r="U1520" t="s">
        <v>1258</v>
      </c>
      <c r="V1520" s="17" t="s">
        <v>1310</v>
      </c>
      <c r="W1520" t="str">
        <f t="shared" si="114"/>
        <v>14-591102-11-22</v>
      </c>
      <c r="X1520" s="17"/>
      <c r="Y1520" s="20">
        <v>44634</v>
      </c>
      <c r="Z1520" s="21">
        <v>20</v>
      </c>
      <c r="AA1520" s="14">
        <v>44654</v>
      </c>
      <c r="AB1520" s="20">
        <v>44603</v>
      </c>
      <c r="AC1520" s="21">
        <v>28</v>
      </c>
      <c r="AD1520" s="14">
        <v>44631</v>
      </c>
      <c r="AE1520" s="20">
        <v>44634</v>
      </c>
      <c r="AF1520" s="21">
        <v>28</v>
      </c>
      <c r="AG1520" s="14">
        <v>44662</v>
      </c>
      <c r="AH1520" s="20">
        <v>44664</v>
      </c>
      <c r="AI1520" s="21">
        <v>21</v>
      </c>
      <c r="AJ1520" s="14">
        <v>44685</v>
      </c>
      <c r="AK1520" s="21">
        <v>8</v>
      </c>
      <c r="AL1520" s="14">
        <v>44930</v>
      </c>
      <c r="AM1520" s="14">
        <v>44990</v>
      </c>
      <c r="AN1520" s="19"/>
      <c r="AO1520" s="19"/>
      <c r="AP1520" s="19"/>
      <c r="AQ1520" s="19"/>
      <c r="AR1520" s="19">
        <v>2045000</v>
      </c>
      <c r="AS1520" s="19"/>
      <c r="AT1520" s="19"/>
      <c r="AU1520" s="19"/>
      <c r="AV1520" s="19">
        <v>18405000</v>
      </c>
      <c r="AW1520" s="19"/>
      <c r="AX1520" s="19"/>
      <c r="AY1520" s="19"/>
      <c r="AZ1520" s="15">
        <f t="shared" si="109"/>
        <v>20450000</v>
      </c>
      <c r="BA1520" s="15">
        <f t="shared" si="110"/>
        <v>20450000</v>
      </c>
      <c r="BB1520" t="str">
        <f t="shared" si="111"/>
        <v>OK</v>
      </c>
      <c r="BC1520">
        <f t="shared" si="112"/>
        <v>2</v>
      </c>
      <c r="BE1520" s="17"/>
    </row>
    <row r="1521" spans="1:57" hidden="1">
      <c r="A1521" s="17"/>
      <c r="B1521" s="17" t="s">
        <v>31</v>
      </c>
      <c r="C1521" s="17" t="s">
        <v>1281</v>
      </c>
      <c r="D1521" s="17" t="s">
        <v>1270</v>
      </c>
      <c r="E1521" s="17" t="s">
        <v>10</v>
      </c>
      <c r="F1521" s="17" t="s">
        <v>186</v>
      </c>
      <c r="G1521">
        <v>5911</v>
      </c>
      <c r="H1521">
        <v>12</v>
      </c>
      <c r="I1521" s="19">
        <v>9816000</v>
      </c>
      <c r="J1521" s="15">
        <v>818000</v>
      </c>
      <c r="K1521" s="17"/>
      <c r="L1521" s="17">
        <v>12</v>
      </c>
      <c r="M1521" s="17" t="s">
        <v>151</v>
      </c>
      <c r="N1521" s="17" t="s">
        <v>157</v>
      </c>
      <c r="O1521" s="17" t="s">
        <v>130</v>
      </c>
      <c r="P1521" s="17" t="s">
        <v>1306</v>
      </c>
      <c r="Q1521" s="17" t="s">
        <v>66</v>
      </c>
      <c r="R1521" s="17" t="s">
        <v>132</v>
      </c>
      <c r="S1521" s="17" t="s">
        <v>271</v>
      </c>
      <c r="T1521" t="str">
        <f t="shared" si="113"/>
        <v>591102</v>
      </c>
      <c r="U1521" t="s">
        <v>1258</v>
      </c>
      <c r="V1521" s="17" t="s">
        <v>1310</v>
      </c>
      <c r="W1521" t="str">
        <f t="shared" si="114"/>
        <v>14-591102-11-22</v>
      </c>
      <c r="X1521" s="17"/>
      <c r="Y1521" s="20">
        <v>44634</v>
      </c>
      <c r="Z1521" s="21">
        <v>20</v>
      </c>
      <c r="AA1521" s="14">
        <v>44654</v>
      </c>
      <c r="AB1521" s="20">
        <v>44603</v>
      </c>
      <c r="AC1521" s="21">
        <v>28</v>
      </c>
      <c r="AD1521" s="14">
        <v>44631</v>
      </c>
      <c r="AE1521" s="20">
        <v>44634</v>
      </c>
      <c r="AF1521" s="21">
        <v>28</v>
      </c>
      <c r="AG1521" s="14">
        <v>44662</v>
      </c>
      <c r="AH1521" s="20">
        <v>44664</v>
      </c>
      <c r="AI1521" s="21">
        <v>21</v>
      </c>
      <c r="AJ1521" s="14">
        <v>44685</v>
      </c>
      <c r="AK1521" s="21">
        <v>8</v>
      </c>
      <c r="AL1521" s="14">
        <v>44930</v>
      </c>
      <c r="AM1521" s="14">
        <v>44990</v>
      </c>
      <c r="AN1521" s="19"/>
      <c r="AO1521" s="19"/>
      <c r="AP1521" s="19"/>
      <c r="AQ1521" s="19"/>
      <c r="AR1521" s="19">
        <v>981600</v>
      </c>
      <c r="AS1521" s="19"/>
      <c r="AT1521" s="19"/>
      <c r="AU1521" s="19"/>
      <c r="AV1521" s="19">
        <v>8834400</v>
      </c>
      <c r="AW1521" s="19"/>
      <c r="AX1521" s="19"/>
      <c r="AY1521" s="19"/>
      <c r="AZ1521" s="15">
        <f t="shared" si="109"/>
        <v>9816000</v>
      </c>
      <c r="BA1521" s="15">
        <f t="shared" si="110"/>
        <v>9816000</v>
      </c>
      <c r="BB1521" t="str">
        <f t="shared" si="111"/>
        <v>OK</v>
      </c>
      <c r="BC1521">
        <f t="shared" si="112"/>
        <v>2</v>
      </c>
      <c r="BE1521" s="17"/>
    </row>
    <row r="1522" spans="1:57" hidden="1">
      <c r="A1522" s="17"/>
      <c r="B1522" s="17" t="s">
        <v>31</v>
      </c>
      <c r="C1522" s="17" t="s">
        <v>1282</v>
      </c>
      <c r="D1522" s="17" t="s">
        <v>1270</v>
      </c>
      <c r="E1522" s="17" t="s">
        <v>10</v>
      </c>
      <c r="F1522" s="17" t="s">
        <v>186</v>
      </c>
      <c r="G1522">
        <v>5911</v>
      </c>
      <c r="H1522">
        <v>27</v>
      </c>
      <c r="I1522" s="19">
        <v>22086000</v>
      </c>
      <c r="J1522" s="15">
        <v>818000</v>
      </c>
      <c r="K1522" s="17"/>
      <c r="L1522" s="17">
        <v>27</v>
      </c>
      <c r="M1522" s="17" t="s">
        <v>151</v>
      </c>
      <c r="N1522" s="17" t="s">
        <v>157</v>
      </c>
      <c r="O1522" s="17" t="s">
        <v>130</v>
      </c>
      <c r="P1522" s="17" t="s">
        <v>1306</v>
      </c>
      <c r="Q1522" s="17" t="s">
        <v>66</v>
      </c>
      <c r="R1522" s="17" t="s">
        <v>132</v>
      </c>
      <c r="S1522" s="17" t="s">
        <v>271</v>
      </c>
      <c r="T1522" t="str">
        <f t="shared" si="113"/>
        <v>591102</v>
      </c>
      <c r="U1522" t="s">
        <v>1258</v>
      </c>
      <c r="V1522" s="17" t="s">
        <v>1310</v>
      </c>
      <c r="W1522" t="str">
        <f t="shared" si="114"/>
        <v>14-591102-11-22</v>
      </c>
      <c r="X1522" s="17"/>
      <c r="Y1522" s="20">
        <v>44634</v>
      </c>
      <c r="Z1522" s="21">
        <v>20</v>
      </c>
      <c r="AA1522" s="14">
        <v>44654</v>
      </c>
      <c r="AB1522" s="20">
        <v>44603</v>
      </c>
      <c r="AC1522" s="21">
        <v>28</v>
      </c>
      <c r="AD1522" s="14">
        <v>44631</v>
      </c>
      <c r="AE1522" s="20">
        <v>44634</v>
      </c>
      <c r="AF1522" s="21">
        <v>28</v>
      </c>
      <c r="AG1522" s="14">
        <v>44662</v>
      </c>
      <c r="AH1522" s="20">
        <v>44664</v>
      </c>
      <c r="AI1522" s="21">
        <v>21</v>
      </c>
      <c r="AJ1522" s="14">
        <v>44685</v>
      </c>
      <c r="AK1522" s="21">
        <v>8</v>
      </c>
      <c r="AL1522" s="14">
        <v>44930</v>
      </c>
      <c r="AM1522" s="14">
        <v>44990</v>
      </c>
      <c r="AN1522" s="19"/>
      <c r="AO1522" s="19"/>
      <c r="AP1522" s="19"/>
      <c r="AQ1522" s="19"/>
      <c r="AR1522" s="19">
        <v>2208600</v>
      </c>
      <c r="AS1522" s="19"/>
      <c r="AT1522" s="19"/>
      <c r="AU1522" s="19"/>
      <c r="AV1522" s="19">
        <v>19877400</v>
      </c>
      <c r="AW1522" s="19"/>
      <c r="AX1522" s="19"/>
      <c r="AY1522" s="19"/>
      <c r="AZ1522" s="15">
        <f t="shared" si="109"/>
        <v>22086000</v>
      </c>
      <c r="BA1522" s="15">
        <f t="shared" si="110"/>
        <v>22086000</v>
      </c>
      <c r="BB1522" t="str">
        <f t="shared" si="111"/>
        <v>OK</v>
      </c>
      <c r="BC1522">
        <f t="shared" si="112"/>
        <v>2</v>
      </c>
      <c r="BE1522" s="17"/>
    </row>
    <row r="1523" spans="1:57" hidden="1">
      <c r="A1523" s="17"/>
      <c r="B1523" s="17" t="s">
        <v>31</v>
      </c>
      <c r="C1523" s="17" t="s">
        <v>1259</v>
      </c>
      <c r="D1523" s="17" t="s">
        <v>1270</v>
      </c>
      <c r="E1523" s="17" t="s">
        <v>10</v>
      </c>
      <c r="F1523" s="17" t="s">
        <v>186</v>
      </c>
      <c r="G1523">
        <v>5911</v>
      </c>
      <c r="H1523">
        <v>37</v>
      </c>
      <c r="I1523" s="19">
        <v>30266000</v>
      </c>
      <c r="J1523" s="15">
        <v>818000</v>
      </c>
      <c r="K1523" s="17"/>
      <c r="L1523" s="17">
        <v>37</v>
      </c>
      <c r="M1523" s="17" t="s">
        <v>151</v>
      </c>
      <c r="N1523" s="17" t="s">
        <v>157</v>
      </c>
      <c r="O1523" s="17" t="s">
        <v>130</v>
      </c>
      <c r="P1523" s="17" t="s">
        <v>1306</v>
      </c>
      <c r="Q1523" s="17" t="s">
        <v>66</v>
      </c>
      <c r="R1523" s="17" t="s">
        <v>132</v>
      </c>
      <c r="S1523" s="17" t="s">
        <v>271</v>
      </c>
      <c r="T1523" t="str">
        <f t="shared" si="113"/>
        <v>591102</v>
      </c>
      <c r="U1523" t="s">
        <v>1258</v>
      </c>
      <c r="V1523" s="17" t="s">
        <v>1310</v>
      </c>
      <c r="W1523" t="str">
        <f t="shared" si="114"/>
        <v>14-591102-11-22</v>
      </c>
      <c r="X1523" s="17"/>
      <c r="Y1523" s="20">
        <v>44634</v>
      </c>
      <c r="Z1523" s="21">
        <v>20</v>
      </c>
      <c r="AA1523" s="14">
        <v>44654</v>
      </c>
      <c r="AB1523" s="20">
        <v>44603</v>
      </c>
      <c r="AC1523" s="21">
        <v>28</v>
      </c>
      <c r="AD1523" s="14">
        <v>44631</v>
      </c>
      <c r="AE1523" s="20">
        <v>44634</v>
      </c>
      <c r="AF1523" s="21">
        <v>28</v>
      </c>
      <c r="AG1523" s="14">
        <v>44662</v>
      </c>
      <c r="AH1523" s="20">
        <v>44664</v>
      </c>
      <c r="AI1523" s="21">
        <v>21</v>
      </c>
      <c r="AJ1523" s="14">
        <v>44685</v>
      </c>
      <c r="AK1523" s="21">
        <v>8</v>
      </c>
      <c r="AL1523" s="14">
        <v>44930</v>
      </c>
      <c r="AM1523" s="14">
        <v>44990</v>
      </c>
      <c r="AN1523" s="19"/>
      <c r="AO1523" s="19"/>
      <c r="AP1523" s="19"/>
      <c r="AQ1523" s="19"/>
      <c r="AR1523" s="19">
        <v>3026600</v>
      </c>
      <c r="AS1523" s="19"/>
      <c r="AT1523" s="19"/>
      <c r="AU1523" s="19"/>
      <c r="AV1523" s="19">
        <v>27239400</v>
      </c>
      <c r="AW1523" s="19"/>
      <c r="AX1523" s="19"/>
      <c r="AY1523" s="19"/>
      <c r="AZ1523" s="15">
        <f t="shared" si="109"/>
        <v>30266000</v>
      </c>
      <c r="BA1523" s="15">
        <f t="shared" si="110"/>
        <v>30266000</v>
      </c>
      <c r="BB1523" t="str">
        <f t="shared" si="111"/>
        <v>OK</v>
      </c>
      <c r="BC1523">
        <f t="shared" si="112"/>
        <v>2</v>
      </c>
      <c r="BE1523" s="17"/>
    </row>
    <row r="1524" spans="1:57" hidden="1">
      <c r="A1524" s="17"/>
      <c r="B1524" s="17" t="s">
        <v>31</v>
      </c>
      <c r="C1524" s="17" t="s">
        <v>170</v>
      </c>
      <c r="D1524" s="17" t="s">
        <v>1270</v>
      </c>
      <c r="E1524" s="17" t="s">
        <v>10</v>
      </c>
      <c r="F1524" s="17" t="s">
        <v>186</v>
      </c>
      <c r="G1524">
        <v>5911</v>
      </c>
      <c r="H1524">
        <v>9</v>
      </c>
      <c r="I1524" s="19">
        <v>7362000</v>
      </c>
      <c r="J1524" s="15">
        <v>818000</v>
      </c>
      <c r="K1524" s="17"/>
      <c r="L1524" s="17">
        <v>9</v>
      </c>
      <c r="M1524" s="17" t="s">
        <v>151</v>
      </c>
      <c r="N1524" s="17" t="s">
        <v>157</v>
      </c>
      <c r="O1524" s="17" t="s">
        <v>130</v>
      </c>
      <c r="P1524" s="17" t="s">
        <v>1274</v>
      </c>
      <c r="Q1524" s="17" t="s">
        <v>65</v>
      </c>
      <c r="R1524" s="17" t="s">
        <v>132</v>
      </c>
      <c r="S1524" s="17" t="s">
        <v>271</v>
      </c>
      <c r="T1524" t="str">
        <f t="shared" si="113"/>
        <v>591102</v>
      </c>
      <c r="U1524" t="s">
        <v>1258</v>
      </c>
      <c r="V1524" s="17" t="s">
        <v>1310</v>
      </c>
      <c r="W1524" t="str">
        <f t="shared" si="114"/>
        <v>14-591102-11-22</v>
      </c>
      <c r="X1524" s="17"/>
      <c r="Y1524" s="20"/>
      <c r="Z1524" s="21"/>
      <c r="AA1524" s="14" t="s">
        <v>134</v>
      </c>
      <c r="AB1524" s="20">
        <v>44603</v>
      </c>
      <c r="AC1524" s="21">
        <v>28</v>
      </c>
      <c r="AD1524" s="14">
        <v>44631</v>
      </c>
      <c r="AE1524" s="20">
        <v>44634</v>
      </c>
      <c r="AF1524" s="21">
        <v>28</v>
      </c>
      <c r="AG1524" s="14">
        <v>44662</v>
      </c>
      <c r="AH1524" s="20">
        <v>44664</v>
      </c>
      <c r="AI1524" s="21">
        <v>21</v>
      </c>
      <c r="AJ1524" s="14">
        <v>44685</v>
      </c>
      <c r="AK1524" s="21">
        <v>8</v>
      </c>
      <c r="AL1524" s="14">
        <v>44930</v>
      </c>
      <c r="AM1524" s="14">
        <v>44990</v>
      </c>
      <c r="AN1524" s="19"/>
      <c r="AO1524" s="19"/>
      <c r="AP1524" s="19"/>
      <c r="AQ1524" s="19"/>
      <c r="AR1524" s="19">
        <v>736200</v>
      </c>
      <c r="AS1524" s="19"/>
      <c r="AT1524" s="19"/>
      <c r="AU1524" s="19"/>
      <c r="AV1524" s="19">
        <v>6625800</v>
      </c>
      <c r="AW1524" s="19"/>
      <c r="AX1524" s="19"/>
      <c r="AY1524" s="19"/>
      <c r="AZ1524" s="15">
        <f t="shared" si="109"/>
        <v>7362000</v>
      </c>
      <c r="BA1524" s="15">
        <f t="shared" si="110"/>
        <v>7362000</v>
      </c>
      <c r="BB1524" t="str">
        <f t="shared" si="111"/>
        <v>OK</v>
      </c>
      <c r="BC1524">
        <f t="shared" si="112"/>
        <v>2</v>
      </c>
      <c r="BE1524" s="17"/>
    </row>
    <row r="1525" spans="1:57" hidden="1">
      <c r="B1525" t="s">
        <v>32</v>
      </c>
      <c r="C1525" t="s">
        <v>170</v>
      </c>
      <c r="D1525" t="s">
        <v>1311</v>
      </c>
      <c r="E1525" t="s">
        <v>5</v>
      </c>
      <c r="F1525" t="s">
        <v>137</v>
      </c>
      <c r="G1525">
        <v>3881</v>
      </c>
      <c r="H1525">
        <v>30</v>
      </c>
      <c r="I1525" s="45">
        <v>18009810</v>
      </c>
      <c r="J1525" s="45">
        <v>600327</v>
      </c>
      <c r="K1525">
        <v>30</v>
      </c>
      <c r="L1525">
        <v>0</v>
      </c>
      <c r="M1525" t="s">
        <v>128</v>
      </c>
      <c r="N1525" t="s">
        <v>129</v>
      </c>
      <c r="O1525" t="s">
        <v>130</v>
      </c>
      <c r="P1525" t="s">
        <v>1312</v>
      </c>
      <c r="Q1525" t="s">
        <v>64</v>
      </c>
      <c r="R1525" t="s">
        <v>132</v>
      </c>
      <c r="S1525">
        <v>1</v>
      </c>
      <c r="T1525">
        <v>38811</v>
      </c>
      <c r="U1525">
        <v>15</v>
      </c>
      <c r="V1525" s="17">
        <v>1</v>
      </c>
      <c r="W1525" t="s">
        <v>1313</v>
      </c>
      <c r="AA1525" t="s">
        <v>134</v>
      </c>
      <c r="AB1525" s="14">
        <v>44628</v>
      </c>
      <c r="AC1525">
        <v>14</v>
      </c>
      <c r="AD1525" s="14">
        <v>44642</v>
      </c>
      <c r="AE1525" s="14">
        <v>44643</v>
      </c>
      <c r="AF1525">
        <v>10</v>
      </c>
      <c r="AG1525" s="14">
        <v>44653</v>
      </c>
      <c r="AH1525" s="14">
        <v>44656</v>
      </c>
      <c r="AI1525">
        <v>10</v>
      </c>
      <c r="AJ1525" s="14">
        <v>44666</v>
      </c>
      <c r="AK1525" s="16">
        <v>10</v>
      </c>
      <c r="AL1525" s="14">
        <v>44972</v>
      </c>
      <c r="AM1525" s="14">
        <v>45032</v>
      </c>
      <c r="AQ1525" s="45">
        <v>1800981</v>
      </c>
      <c r="AT1525" s="45">
        <v>16208829</v>
      </c>
      <c r="AZ1525" s="15">
        <f t="shared" si="109"/>
        <v>18009810</v>
      </c>
      <c r="BA1525" s="15">
        <f t="shared" si="110"/>
        <v>18009810</v>
      </c>
      <c r="BB1525" t="str">
        <f t="shared" si="111"/>
        <v>OK</v>
      </c>
      <c r="BC1525">
        <f t="shared" si="112"/>
        <v>2</v>
      </c>
    </row>
    <row r="1526" spans="1:57" hidden="1">
      <c r="B1526" t="s">
        <v>32</v>
      </c>
      <c r="C1526" t="s">
        <v>1314</v>
      </c>
      <c r="D1526" t="s">
        <v>1314</v>
      </c>
      <c r="E1526" t="s">
        <v>5</v>
      </c>
      <c r="F1526" t="s">
        <v>137</v>
      </c>
      <c r="G1526">
        <v>3881</v>
      </c>
      <c r="H1526">
        <v>31</v>
      </c>
      <c r="I1526" s="45">
        <v>18610137</v>
      </c>
      <c r="J1526" s="45">
        <v>600327</v>
      </c>
      <c r="K1526">
        <v>31</v>
      </c>
      <c r="L1526">
        <v>0</v>
      </c>
      <c r="M1526" t="s">
        <v>128</v>
      </c>
      <c r="N1526" t="s">
        <v>129</v>
      </c>
      <c r="O1526" t="s">
        <v>130</v>
      </c>
      <c r="P1526" t="s">
        <v>1312</v>
      </c>
      <c r="Q1526" t="s">
        <v>64</v>
      </c>
      <c r="R1526" t="s">
        <v>132</v>
      </c>
      <c r="S1526">
        <v>1</v>
      </c>
      <c r="T1526">
        <v>38811</v>
      </c>
      <c r="U1526">
        <v>15</v>
      </c>
      <c r="V1526" s="17">
        <v>2</v>
      </c>
      <c r="W1526" t="s">
        <v>1315</v>
      </c>
      <c r="AA1526" t="s">
        <v>134</v>
      </c>
      <c r="AB1526" s="14">
        <v>44628</v>
      </c>
      <c r="AC1526">
        <v>14</v>
      </c>
      <c r="AD1526" s="14">
        <v>44642</v>
      </c>
      <c r="AE1526" s="14">
        <v>44643</v>
      </c>
      <c r="AF1526">
        <v>10</v>
      </c>
      <c r="AG1526" s="14">
        <v>44653</v>
      </c>
      <c r="AH1526" s="14">
        <v>44656</v>
      </c>
      <c r="AI1526">
        <v>10</v>
      </c>
      <c r="AJ1526" s="14">
        <v>44666</v>
      </c>
      <c r="AK1526" s="16">
        <v>10</v>
      </c>
      <c r="AL1526" s="14">
        <v>44972</v>
      </c>
      <c r="AM1526" s="14">
        <v>45032</v>
      </c>
      <c r="AQ1526" s="45">
        <v>1861014</v>
      </c>
      <c r="AR1526" s="45"/>
      <c r="AT1526" s="45">
        <v>16749123</v>
      </c>
      <c r="AZ1526" s="15">
        <f t="shared" si="109"/>
        <v>18610137</v>
      </c>
      <c r="BA1526" s="15">
        <f t="shared" si="110"/>
        <v>18610137</v>
      </c>
      <c r="BB1526" t="str">
        <f t="shared" si="111"/>
        <v>OK</v>
      </c>
      <c r="BC1526">
        <f t="shared" si="112"/>
        <v>2</v>
      </c>
    </row>
    <row r="1527" spans="1:57" hidden="1">
      <c r="B1527" t="s">
        <v>32</v>
      </c>
      <c r="C1527" t="s">
        <v>1314</v>
      </c>
      <c r="D1527" t="s">
        <v>1314</v>
      </c>
      <c r="E1527" t="s">
        <v>5</v>
      </c>
      <c r="F1527" t="s">
        <v>137</v>
      </c>
      <c r="G1527">
        <v>3881</v>
      </c>
      <c r="H1527">
        <v>31</v>
      </c>
      <c r="I1527" s="45">
        <v>18610137</v>
      </c>
      <c r="J1527" s="45">
        <v>600327</v>
      </c>
      <c r="K1527">
        <v>31</v>
      </c>
      <c r="L1527">
        <v>0</v>
      </c>
      <c r="M1527" t="s">
        <v>128</v>
      </c>
      <c r="N1527" t="s">
        <v>129</v>
      </c>
      <c r="O1527" t="s">
        <v>130</v>
      </c>
      <c r="P1527" t="s">
        <v>1312</v>
      </c>
      <c r="Q1527" t="s">
        <v>64</v>
      </c>
      <c r="R1527" t="s">
        <v>132</v>
      </c>
      <c r="S1527">
        <v>1</v>
      </c>
      <c r="T1527">
        <v>38811</v>
      </c>
      <c r="U1527">
        <v>15</v>
      </c>
      <c r="V1527" s="17">
        <v>3</v>
      </c>
      <c r="W1527" t="s">
        <v>1316</v>
      </c>
      <c r="AA1527" t="s">
        <v>134</v>
      </c>
      <c r="AB1527" s="14">
        <v>44628</v>
      </c>
      <c r="AC1527">
        <v>14</v>
      </c>
      <c r="AD1527" s="14">
        <v>44642</v>
      </c>
      <c r="AE1527" s="14">
        <v>44643</v>
      </c>
      <c r="AF1527">
        <v>10</v>
      </c>
      <c r="AG1527" s="14">
        <v>44653</v>
      </c>
      <c r="AH1527" s="14">
        <v>44656</v>
      </c>
      <c r="AI1527">
        <v>10</v>
      </c>
      <c r="AJ1527" s="14">
        <v>44666</v>
      </c>
      <c r="AK1527" s="16">
        <v>10</v>
      </c>
      <c r="AL1527" s="14">
        <v>44972</v>
      </c>
      <c r="AM1527" s="14">
        <v>45032</v>
      </c>
      <c r="AQ1527" s="45">
        <v>1861014</v>
      </c>
      <c r="AR1527" s="45"/>
      <c r="AT1527" s="45">
        <v>16749123</v>
      </c>
      <c r="AZ1527" s="15">
        <f t="shared" si="109"/>
        <v>18610137</v>
      </c>
      <c r="BA1527" s="15">
        <f t="shared" si="110"/>
        <v>18610137</v>
      </c>
      <c r="BB1527" t="str">
        <f t="shared" si="111"/>
        <v>OK</v>
      </c>
      <c r="BC1527">
        <f t="shared" si="112"/>
        <v>2</v>
      </c>
    </row>
    <row r="1528" spans="1:57" hidden="1">
      <c r="B1528" t="s">
        <v>32</v>
      </c>
      <c r="C1528" t="s">
        <v>170</v>
      </c>
      <c r="D1528" t="s">
        <v>1317</v>
      </c>
      <c r="E1528" t="s">
        <v>140</v>
      </c>
      <c r="F1528" t="s">
        <v>141</v>
      </c>
      <c r="G1528">
        <v>3701</v>
      </c>
      <c r="H1528">
        <v>1</v>
      </c>
      <c r="I1528" s="45">
        <v>2088000</v>
      </c>
      <c r="J1528" s="45">
        <v>2088000</v>
      </c>
      <c r="K1528">
        <v>1</v>
      </c>
      <c r="L1528">
        <v>0</v>
      </c>
      <c r="M1528" t="s">
        <v>128</v>
      </c>
      <c r="N1528" t="s">
        <v>142</v>
      </c>
      <c r="O1528" t="s">
        <v>130</v>
      </c>
      <c r="P1528" t="s">
        <v>1318</v>
      </c>
      <c r="Q1528" t="s">
        <v>63</v>
      </c>
      <c r="R1528" t="s">
        <v>132</v>
      </c>
      <c r="S1528">
        <v>1</v>
      </c>
      <c r="T1528">
        <v>37011</v>
      </c>
      <c r="U1528">
        <v>15</v>
      </c>
      <c r="V1528" s="17">
        <v>1</v>
      </c>
      <c r="W1528" t="s">
        <v>1319</v>
      </c>
      <c r="AA1528" t="s">
        <v>134</v>
      </c>
      <c r="AB1528" s="14">
        <v>44649</v>
      </c>
      <c r="AC1528">
        <v>14</v>
      </c>
      <c r="AD1528" s="14">
        <v>44663</v>
      </c>
      <c r="AE1528" s="14">
        <v>44664</v>
      </c>
      <c r="AF1528">
        <v>10</v>
      </c>
      <c r="AG1528" s="14">
        <v>44674</v>
      </c>
      <c r="AH1528" s="14">
        <v>44677</v>
      </c>
      <c r="AI1528">
        <v>10</v>
      </c>
      <c r="AJ1528" s="14">
        <v>44687</v>
      </c>
      <c r="AK1528" s="16">
        <v>6</v>
      </c>
      <c r="AL1528" s="14">
        <v>44871</v>
      </c>
      <c r="AM1528" s="14">
        <v>44931</v>
      </c>
      <c r="AR1528" s="45">
        <v>2088000</v>
      </c>
      <c r="AZ1528" s="15">
        <f t="shared" si="109"/>
        <v>2088000</v>
      </c>
      <c r="BA1528" s="15">
        <f t="shared" si="110"/>
        <v>2088000</v>
      </c>
      <c r="BB1528" t="str">
        <f t="shared" si="111"/>
        <v>OK</v>
      </c>
      <c r="BC1528">
        <f t="shared" si="112"/>
        <v>1</v>
      </c>
    </row>
    <row r="1529" spans="1:57" hidden="1">
      <c r="B1529" t="s">
        <v>32</v>
      </c>
      <c r="C1529" t="s">
        <v>170</v>
      </c>
      <c r="D1529" t="s">
        <v>1317</v>
      </c>
      <c r="E1529" t="s">
        <v>140</v>
      </c>
      <c r="F1529" t="s">
        <v>141</v>
      </c>
      <c r="G1529">
        <v>3701</v>
      </c>
      <c r="H1529">
        <v>1</v>
      </c>
      <c r="I1529" s="45">
        <v>2088000</v>
      </c>
      <c r="J1529" s="45">
        <v>2088000</v>
      </c>
      <c r="K1529">
        <v>1</v>
      </c>
      <c r="L1529">
        <v>0</v>
      </c>
      <c r="M1529" t="s">
        <v>128</v>
      </c>
      <c r="N1529" t="s">
        <v>142</v>
      </c>
      <c r="O1529" t="s">
        <v>130</v>
      </c>
      <c r="P1529" t="s">
        <v>1320</v>
      </c>
      <c r="Q1529" t="s">
        <v>63</v>
      </c>
      <c r="R1529" t="s">
        <v>132</v>
      </c>
      <c r="S1529">
        <v>1</v>
      </c>
      <c r="T1529">
        <v>37011</v>
      </c>
      <c r="U1529">
        <v>15</v>
      </c>
      <c r="V1529" s="17">
        <v>2</v>
      </c>
      <c r="W1529" t="s">
        <v>1321</v>
      </c>
      <c r="AA1529" t="s">
        <v>134</v>
      </c>
      <c r="AB1529" s="14">
        <v>44649</v>
      </c>
      <c r="AC1529">
        <v>14</v>
      </c>
      <c r="AD1529" s="14">
        <v>44663</v>
      </c>
      <c r="AE1529" s="14">
        <v>44664</v>
      </c>
      <c r="AF1529">
        <v>10</v>
      </c>
      <c r="AG1529" s="14">
        <v>44674</v>
      </c>
      <c r="AH1529" s="14">
        <v>44677</v>
      </c>
      <c r="AI1529">
        <v>10</v>
      </c>
      <c r="AJ1529" s="14">
        <v>44687</v>
      </c>
      <c r="AK1529" s="16">
        <v>6</v>
      </c>
      <c r="AL1529" s="14">
        <v>44871</v>
      </c>
      <c r="AM1529" s="14">
        <v>44931</v>
      </c>
      <c r="AR1529" s="45">
        <v>2088000</v>
      </c>
      <c r="AZ1529" s="15">
        <f t="shared" si="109"/>
        <v>2088000</v>
      </c>
      <c r="BA1529" s="15">
        <f t="shared" si="110"/>
        <v>2088000</v>
      </c>
      <c r="BB1529" t="str">
        <f t="shared" si="111"/>
        <v>OK</v>
      </c>
      <c r="BC1529">
        <f t="shared" si="112"/>
        <v>1</v>
      </c>
    </row>
    <row r="1530" spans="1:57" hidden="1">
      <c r="B1530" t="s">
        <v>32</v>
      </c>
      <c r="C1530" t="s">
        <v>170</v>
      </c>
      <c r="D1530" t="s">
        <v>1317</v>
      </c>
      <c r="E1530" t="s">
        <v>140</v>
      </c>
      <c r="F1530" t="s">
        <v>141</v>
      </c>
      <c r="G1530">
        <v>3701</v>
      </c>
      <c r="H1530">
        <v>1</v>
      </c>
      <c r="I1530" s="45">
        <v>2088000</v>
      </c>
      <c r="J1530" s="45">
        <v>2088000</v>
      </c>
      <c r="K1530">
        <v>1</v>
      </c>
      <c r="L1530">
        <v>0</v>
      </c>
      <c r="M1530" t="s">
        <v>128</v>
      </c>
      <c r="N1530" t="s">
        <v>142</v>
      </c>
      <c r="O1530" t="s">
        <v>130</v>
      </c>
      <c r="P1530" t="s">
        <v>1320</v>
      </c>
      <c r="Q1530" t="s">
        <v>63</v>
      </c>
      <c r="R1530" t="s">
        <v>132</v>
      </c>
      <c r="S1530">
        <v>1</v>
      </c>
      <c r="T1530">
        <v>37011</v>
      </c>
      <c r="U1530">
        <v>15</v>
      </c>
      <c r="V1530" s="17">
        <v>3</v>
      </c>
      <c r="W1530" t="s">
        <v>1322</v>
      </c>
      <c r="AA1530" t="s">
        <v>134</v>
      </c>
      <c r="AB1530" s="14">
        <v>44649</v>
      </c>
      <c r="AC1530">
        <v>14</v>
      </c>
      <c r="AD1530" s="14">
        <v>44663</v>
      </c>
      <c r="AE1530" s="14">
        <v>44664</v>
      </c>
      <c r="AF1530">
        <v>10</v>
      </c>
      <c r="AG1530" s="14">
        <v>44674</v>
      </c>
      <c r="AH1530" s="14">
        <v>44677</v>
      </c>
      <c r="AI1530">
        <v>10</v>
      </c>
      <c r="AJ1530" s="14">
        <v>44687</v>
      </c>
      <c r="AK1530" s="16">
        <v>6</v>
      </c>
      <c r="AL1530" s="14">
        <v>44871</v>
      </c>
      <c r="AM1530" s="14">
        <v>44931</v>
      </c>
      <c r="AR1530" s="45">
        <v>2088000</v>
      </c>
      <c r="AZ1530" s="15">
        <f t="shared" si="109"/>
        <v>2088000</v>
      </c>
      <c r="BA1530" s="15">
        <f t="shared" si="110"/>
        <v>2088000</v>
      </c>
      <c r="BB1530" t="str">
        <f t="shared" si="111"/>
        <v>OK</v>
      </c>
      <c r="BC1530">
        <f t="shared" si="112"/>
        <v>1</v>
      </c>
    </row>
    <row r="1531" spans="1:57" hidden="1">
      <c r="B1531" t="s">
        <v>32</v>
      </c>
      <c r="C1531" t="s">
        <v>1314</v>
      </c>
      <c r="D1531" t="s">
        <v>1323</v>
      </c>
      <c r="E1531" t="s">
        <v>6</v>
      </c>
      <c r="F1531" t="s">
        <v>150</v>
      </c>
      <c r="G1531">
        <v>7233</v>
      </c>
      <c r="H1531">
        <v>1</v>
      </c>
      <c r="I1531" s="45">
        <v>35700000</v>
      </c>
      <c r="J1531" s="45">
        <v>35700000</v>
      </c>
      <c r="K1531">
        <v>1</v>
      </c>
      <c r="L1531">
        <v>0</v>
      </c>
      <c r="M1531" t="s">
        <v>151</v>
      </c>
      <c r="N1531" t="s">
        <v>152</v>
      </c>
      <c r="O1531" t="s">
        <v>130</v>
      </c>
      <c r="P1531" t="s">
        <v>1324</v>
      </c>
      <c r="Q1531" t="s">
        <v>64</v>
      </c>
      <c r="R1531" t="s">
        <v>132</v>
      </c>
      <c r="S1531">
        <v>1</v>
      </c>
      <c r="T1531">
        <v>72331</v>
      </c>
      <c r="U1531">
        <v>15</v>
      </c>
      <c r="V1531" s="17">
        <v>1</v>
      </c>
      <c r="W1531" t="s">
        <v>1325</v>
      </c>
      <c r="AA1531" t="s">
        <v>134</v>
      </c>
      <c r="AB1531" s="14">
        <v>44628</v>
      </c>
      <c r="AC1531">
        <v>14</v>
      </c>
      <c r="AD1531" s="14">
        <v>44642</v>
      </c>
      <c r="AE1531" s="14">
        <v>44643</v>
      </c>
      <c r="AF1531">
        <v>10</v>
      </c>
      <c r="AG1531" s="14">
        <v>44653</v>
      </c>
      <c r="AH1531" s="14">
        <v>44656</v>
      </c>
      <c r="AI1531">
        <v>10</v>
      </c>
      <c r="AJ1531" s="14">
        <v>44666</v>
      </c>
      <c r="AK1531" s="16">
        <v>11</v>
      </c>
      <c r="AL1531" s="14">
        <v>45000</v>
      </c>
      <c r="AM1531" s="14">
        <v>45060</v>
      </c>
      <c r="AQ1531" s="45">
        <v>3570000</v>
      </c>
      <c r="AT1531" s="45">
        <v>32130000</v>
      </c>
      <c r="AZ1531" s="15">
        <f t="shared" si="109"/>
        <v>35700000</v>
      </c>
      <c r="BA1531" s="15">
        <f t="shared" si="110"/>
        <v>35700000</v>
      </c>
      <c r="BB1531" t="str">
        <f t="shared" si="111"/>
        <v>OK</v>
      </c>
      <c r="BC1531">
        <f t="shared" si="112"/>
        <v>2</v>
      </c>
    </row>
    <row r="1532" spans="1:57" hidden="1">
      <c r="B1532" t="s">
        <v>32</v>
      </c>
      <c r="C1532" t="s">
        <v>1314</v>
      </c>
      <c r="D1532" t="s">
        <v>1314</v>
      </c>
      <c r="E1532" t="s">
        <v>8</v>
      </c>
      <c r="F1532" t="s">
        <v>156</v>
      </c>
      <c r="G1532">
        <v>4883</v>
      </c>
      <c r="H1532">
        <v>5</v>
      </c>
      <c r="I1532" s="45">
        <v>5250000</v>
      </c>
      <c r="J1532" s="45">
        <v>1050000</v>
      </c>
      <c r="K1532">
        <v>5</v>
      </c>
      <c r="L1532">
        <v>0</v>
      </c>
      <c r="M1532" t="s">
        <v>128</v>
      </c>
      <c r="N1532" t="s">
        <v>157</v>
      </c>
      <c r="O1532" t="s">
        <v>181</v>
      </c>
      <c r="P1532" t="s">
        <v>1326</v>
      </c>
      <c r="Q1532" t="s">
        <v>65</v>
      </c>
      <c r="R1532" t="s">
        <v>132</v>
      </c>
      <c r="S1532">
        <v>1</v>
      </c>
      <c r="T1532">
        <v>48831</v>
      </c>
      <c r="U1532">
        <v>15</v>
      </c>
      <c r="V1532" s="17">
        <v>1</v>
      </c>
      <c r="W1532" t="s">
        <v>1327</v>
      </c>
      <c r="Y1532" s="14"/>
      <c r="AA1532" s="14" t="s">
        <v>134</v>
      </c>
      <c r="AB1532" s="14">
        <v>44623</v>
      </c>
      <c r="AC1532">
        <v>20</v>
      </c>
      <c r="AD1532" s="14">
        <v>44643</v>
      </c>
      <c r="AE1532" s="14">
        <v>44644</v>
      </c>
      <c r="AF1532">
        <v>10</v>
      </c>
      <c r="AG1532" s="14">
        <v>44654</v>
      </c>
      <c r="AH1532" s="14">
        <v>44659</v>
      </c>
      <c r="AI1532">
        <v>10</v>
      </c>
      <c r="AJ1532" s="14">
        <v>44669</v>
      </c>
      <c r="AK1532" s="16">
        <v>8</v>
      </c>
      <c r="AL1532" s="14">
        <v>44913</v>
      </c>
      <c r="AM1532" s="14">
        <v>44973</v>
      </c>
      <c r="AQ1532" s="45">
        <v>525000</v>
      </c>
      <c r="AT1532" s="45">
        <v>4725000</v>
      </c>
      <c r="AZ1532" s="15">
        <f t="shared" si="109"/>
        <v>5250000</v>
      </c>
      <c r="BA1532" s="15">
        <f t="shared" si="110"/>
        <v>5250000</v>
      </c>
      <c r="BB1532" t="str">
        <f t="shared" si="111"/>
        <v>OK</v>
      </c>
      <c r="BC1532">
        <f t="shared" si="112"/>
        <v>2</v>
      </c>
    </row>
    <row r="1533" spans="1:57" hidden="1">
      <c r="B1533" t="s">
        <v>32</v>
      </c>
      <c r="C1533" t="s">
        <v>1314</v>
      </c>
      <c r="D1533" t="s">
        <v>1314</v>
      </c>
      <c r="E1533" t="s">
        <v>8</v>
      </c>
      <c r="F1533" t="s">
        <v>156</v>
      </c>
      <c r="G1533">
        <v>4883</v>
      </c>
      <c r="H1533">
        <v>55</v>
      </c>
      <c r="I1533" s="45">
        <v>57750000</v>
      </c>
      <c r="J1533" s="45">
        <v>1050000</v>
      </c>
      <c r="K1533">
        <v>55</v>
      </c>
      <c r="L1533">
        <v>0</v>
      </c>
      <c r="M1533" t="s">
        <v>128</v>
      </c>
      <c r="N1533" t="s">
        <v>157</v>
      </c>
      <c r="O1533" t="s">
        <v>130</v>
      </c>
      <c r="P1533" t="s">
        <v>1328</v>
      </c>
      <c r="Q1533" t="s">
        <v>66</v>
      </c>
      <c r="R1533" t="s">
        <v>132</v>
      </c>
      <c r="S1533">
        <v>1</v>
      </c>
      <c r="T1533">
        <v>48831</v>
      </c>
      <c r="U1533">
        <v>15</v>
      </c>
      <c r="V1533" s="17">
        <v>1</v>
      </c>
      <c r="W1533" t="s">
        <v>1327</v>
      </c>
      <c r="Y1533" s="14">
        <v>44627</v>
      </c>
      <c r="Z1533" s="16">
        <v>14</v>
      </c>
      <c r="AA1533" s="14">
        <v>44641</v>
      </c>
      <c r="AB1533" s="14">
        <v>44623</v>
      </c>
      <c r="AC1533">
        <v>20</v>
      </c>
      <c r="AD1533" s="14">
        <v>44643</v>
      </c>
      <c r="AE1533" s="14">
        <v>44644</v>
      </c>
      <c r="AF1533">
        <v>10</v>
      </c>
      <c r="AG1533" s="14">
        <v>44654</v>
      </c>
      <c r="AH1533" s="14">
        <v>44659</v>
      </c>
      <c r="AI1533">
        <v>10</v>
      </c>
      <c r="AJ1533" s="14">
        <v>44669</v>
      </c>
      <c r="AK1533" s="16">
        <v>8</v>
      </c>
      <c r="AL1533" s="14">
        <v>44913</v>
      </c>
      <c r="AM1533" s="14">
        <v>44973</v>
      </c>
      <c r="AQ1533" s="45">
        <v>5775000</v>
      </c>
      <c r="AT1533" s="45">
        <v>51975000</v>
      </c>
      <c r="AZ1533" s="15">
        <f t="shared" si="109"/>
        <v>57750000</v>
      </c>
      <c r="BA1533" s="15">
        <f t="shared" si="110"/>
        <v>57750000</v>
      </c>
      <c r="BB1533" t="str">
        <f t="shared" si="111"/>
        <v>OK</v>
      </c>
      <c r="BC1533">
        <f t="shared" si="112"/>
        <v>2</v>
      </c>
    </row>
    <row r="1534" spans="1:57" hidden="1">
      <c r="B1534" t="s">
        <v>32</v>
      </c>
      <c r="C1534" t="s">
        <v>1314</v>
      </c>
      <c r="D1534" t="s">
        <v>1329</v>
      </c>
      <c r="E1534" t="s">
        <v>8</v>
      </c>
      <c r="F1534" t="s">
        <v>156</v>
      </c>
      <c r="G1534">
        <v>4883</v>
      </c>
      <c r="H1534">
        <v>5</v>
      </c>
      <c r="I1534" s="45">
        <v>5500000</v>
      </c>
      <c r="J1534" s="45">
        <v>1100000</v>
      </c>
      <c r="K1534">
        <v>5</v>
      </c>
      <c r="L1534">
        <v>0</v>
      </c>
      <c r="M1534" t="s">
        <v>128</v>
      </c>
      <c r="N1534" t="s">
        <v>157</v>
      </c>
      <c r="O1534" t="s">
        <v>130</v>
      </c>
      <c r="P1534" t="s">
        <v>1330</v>
      </c>
      <c r="Q1534" t="s">
        <v>66</v>
      </c>
      <c r="R1534" t="s">
        <v>132</v>
      </c>
      <c r="S1534">
        <v>1</v>
      </c>
      <c r="T1534">
        <v>48831</v>
      </c>
      <c r="U1534">
        <v>15</v>
      </c>
      <c r="V1534" s="17">
        <v>1</v>
      </c>
      <c r="W1534" t="s">
        <v>1327</v>
      </c>
      <c r="Y1534" s="14">
        <v>44627</v>
      </c>
      <c r="Z1534" s="16">
        <v>14</v>
      </c>
      <c r="AA1534" s="14">
        <v>44641</v>
      </c>
      <c r="AB1534" s="14">
        <v>44623</v>
      </c>
      <c r="AC1534">
        <v>20</v>
      </c>
      <c r="AD1534" s="14">
        <v>44643</v>
      </c>
      <c r="AE1534" s="14">
        <v>44644</v>
      </c>
      <c r="AF1534">
        <v>10</v>
      </c>
      <c r="AG1534" s="14">
        <v>44654</v>
      </c>
      <c r="AH1534" s="14">
        <v>44659</v>
      </c>
      <c r="AI1534">
        <v>10</v>
      </c>
      <c r="AJ1534" s="14">
        <v>44669</v>
      </c>
      <c r="AK1534" s="16">
        <v>8</v>
      </c>
      <c r="AL1534" s="14">
        <v>44913</v>
      </c>
      <c r="AM1534" s="14">
        <v>44973</v>
      </c>
      <c r="AQ1534" s="45">
        <v>550000</v>
      </c>
      <c r="AT1534" s="45">
        <v>4950000</v>
      </c>
      <c r="AU1534" s="45"/>
      <c r="AZ1534" s="15">
        <f t="shared" si="109"/>
        <v>5500000</v>
      </c>
      <c r="BA1534" s="15">
        <f t="shared" si="110"/>
        <v>5500000</v>
      </c>
      <c r="BB1534" t="str">
        <f t="shared" si="111"/>
        <v>OK</v>
      </c>
      <c r="BC1534">
        <f t="shared" si="112"/>
        <v>2</v>
      </c>
    </row>
    <row r="1535" spans="1:57" hidden="1">
      <c r="B1535" t="s">
        <v>32</v>
      </c>
      <c r="C1535" t="s">
        <v>1314</v>
      </c>
      <c r="D1535" t="s">
        <v>1331</v>
      </c>
      <c r="E1535" t="s">
        <v>8</v>
      </c>
      <c r="F1535" t="s">
        <v>156</v>
      </c>
      <c r="G1535">
        <v>4883</v>
      </c>
      <c r="H1535">
        <v>5</v>
      </c>
      <c r="I1535" s="45">
        <v>5500000</v>
      </c>
      <c r="J1535" s="45">
        <v>1100000</v>
      </c>
      <c r="K1535">
        <v>5</v>
      </c>
      <c r="L1535">
        <v>0</v>
      </c>
      <c r="M1535" t="s">
        <v>128</v>
      </c>
      <c r="N1535" t="s">
        <v>157</v>
      </c>
      <c r="O1535" t="s">
        <v>130</v>
      </c>
      <c r="P1535" t="s">
        <v>1332</v>
      </c>
      <c r="Q1535" t="s">
        <v>66</v>
      </c>
      <c r="R1535" t="s">
        <v>132</v>
      </c>
      <c r="S1535">
        <v>1</v>
      </c>
      <c r="T1535">
        <v>48831</v>
      </c>
      <c r="U1535">
        <v>15</v>
      </c>
      <c r="V1535" s="17">
        <v>1</v>
      </c>
      <c r="W1535" t="s">
        <v>1327</v>
      </c>
      <c r="Y1535" s="14">
        <v>44627</v>
      </c>
      <c r="Z1535" s="16">
        <v>14</v>
      </c>
      <c r="AA1535" s="14">
        <v>44641</v>
      </c>
      <c r="AB1535" s="14">
        <v>44623</v>
      </c>
      <c r="AC1535">
        <v>20</v>
      </c>
      <c r="AD1535" s="14">
        <v>44643</v>
      </c>
      <c r="AE1535" s="14">
        <v>44644</v>
      </c>
      <c r="AF1535">
        <v>10</v>
      </c>
      <c r="AG1535" s="14">
        <v>44654</v>
      </c>
      <c r="AH1535" s="14">
        <v>44659</v>
      </c>
      <c r="AI1535">
        <v>10</v>
      </c>
      <c r="AJ1535" s="14">
        <v>44669</v>
      </c>
      <c r="AK1535" s="16">
        <v>8</v>
      </c>
      <c r="AL1535" s="14">
        <v>44913</v>
      </c>
      <c r="AM1535" s="14">
        <v>44973</v>
      </c>
      <c r="AQ1535" s="45">
        <v>550000</v>
      </c>
      <c r="AT1535" s="45">
        <v>4950000</v>
      </c>
      <c r="AZ1535" s="15">
        <f t="shared" si="109"/>
        <v>5500000</v>
      </c>
      <c r="BA1535" s="15">
        <f t="shared" si="110"/>
        <v>5500000</v>
      </c>
      <c r="BB1535" t="str">
        <f t="shared" si="111"/>
        <v>OK</v>
      </c>
      <c r="BC1535">
        <f t="shared" si="112"/>
        <v>2</v>
      </c>
    </row>
    <row r="1536" spans="1:57" hidden="1">
      <c r="B1536" t="s">
        <v>32</v>
      </c>
      <c r="C1536" t="s">
        <v>1314</v>
      </c>
      <c r="D1536" t="s">
        <v>1314</v>
      </c>
      <c r="E1536" t="s">
        <v>8</v>
      </c>
      <c r="F1536" t="s">
        <v>160</v>
      </c>
      <c r="G1536">
        <v>4881</v>
      </c>
      <c r="H1536">
        <v>77</v>
      </c>
      <c r="I1536" s="45">
        <v>80850000</v>
      </c>
      <c r="J1536" s="45">
        <v>1050000</v>
      </c>
      <c r="K1536">
        <v>77</v>
      </c>
      <c r="L1536">
        <v>0</v>
      </c>
      <c r="M1536" t="s">
        <v>128</v>
      </c>
      <c r="N1536" t="s">
        <v>157</v>
      </c>
      <c r="O1536" t="s">
        <v>130</v>
      </c>
      <c r="P1536" t="s">
        <v>1330</v>
      </c>
      <c r="Q1536" t="s">
        <v>66</v>
      </c>
      <c r="R1536" t="s">
        <v>132</v>
      </c>
      <c r="S1536">
        <v>1</v>
      </c>
      <c r="T1536">
        <v>48811</v>
      </c>
      <c r="U1536">
        <v>15</v>
      </c>
      <c r="V1536" s="17">
        <v>1</v>
      </c>
      <c r="W1536" t="s">
        <v>1333</v>
      </c>
      <c r="Y1536" s="14">
        <v>44627</v>
      </c>
      <c r="Z1536" s="16">
        <v>14</v>
      </c>
      <c r="AA1536" s="14">
        <v>44641</v>
      </c>
      <c r="AB1536" s="14">
        <v>44616</v>
      </c>
      <c r="AC1536">
        <v>20</v>
      </c>
      <c r="AD1536" s="14">
        <v>44636</v>
      </c>
      <c r="AE1536" s="14">
        <v>44637</v>
      </c>
      <c r="AF1536">
        <v>10</v>
      </c>
      <c r="AG1536" s="14">
        <v>44647</v>
      </c>
      <c r="AH1536" s="14">
        <v>44652</v>
      </c>
      <c r="AI1536">
        <v>10</v>
      </c>
      <c r="AJ1536" s="14">
        <v>44662</v>
      </c>
      <c r="AK1536" s="16">
        <v>8</v>
      </c>
      <c r="AL1536" s="14">
        <v>44906</v>
      </c>
      <c r="AM1536" s="14">
        <v>44966</v>
      </c>
      <c r="AQ1536" s="45">
        <v>8085000</v>
      </c>
      <c r="AT1536" s="45">
        <v>72765000</v>
      </c>
      <c r="AZ1536" s="15">
        <f t="shared" si="109"/>
        <v>80850000</v>
      </c>
      <c r="BA1536" s="15">
        <f t="shared" si="110"/>
        <v>80850000</v>
      </c>
      <c r="BB1536" t="str">
        <f t="shared" si="111"/>
        <v>OK</v>
      </c>
      <c r="BC1536">
        <f t="shared" si="112"/>
        <v>2</v>
      </c>
    </row>
    <row r="1537" spans="2:55" hidden="1">
      <c r="B1537" t="s">
        <v>32</v>
      </c>
      <c r="C1537" t="s">
        <v>1331</v>
      </c>
      <c r="D1537" t="s">
        <v>1331</v>
      </c>
      <c r="E1537" t="s">
        <v>8</v>
      </c>
      <c r="F1537" t="s">
        <v>160</v>
      </c>
      <c r="G1537">
        <v>4881</v>
      </c>
      <c r="H1537">
        <v>5</v>
      </c>
      <c r="I1537" s="45">
        <v>5500000</v>
      </c>
      <c r="J1537" s="45">
        <v>1100000</v>
      </c>
      <c r="K1537">
        <v>5</v>
      </c>
      <c r="L1537">
        <v>0</v>
      </c>
      <c r="M1537" t="s">
        <v>128</v>
      </c>
      <c r="N1537" t="s">
        <v>157</v>
      </c>
      <c r="O1537" t="s">
        <v>130</v>
      </c>
      <c r="P1537" t="s">
        <v>1332</v>
      </c>
      <c r="Q1537" t="s">
        <v>66</v>
      </c>
      <c r="R1537" t="s">
        <v>132</v>
      </c>
      <c r="S1537">
        <v>1</v>
      </c>
      <c r="T1537">
        <v>48811</v>
      </c>
      <c r="U1537">
        <v>15</v>
      </c>
      <c r="V1537" s="17">
        <v>1</v>
      </c>
      <c r="W1537" t="s">
        <v>1333</v>
      </c>
      <c r="Y1537" s="14">
        <v>44627</v>
      </c>
      <c r="Z1537" s="16">
        <v>14</v>
      </c>
      <c r="AA1537" s="14">
        <v>44641</v>
      </c>
      <c r="AB1537" s="14">
        <v>44616</v>
      </c>
      <c r="AC1537">
        <v>20</v>
      </c>
      <c r="AD1537" s="14">
        <v>44636</v>
      </c>
      <c r="AE1537" s="14">
        <v>44637</v>
      </c>
      <c r="AF1537">
        <v>10</v>
      </c>
      <c r="AG1537" s="14">
        <v>44647</v>
      </c>
      <c r="AH1537" s="14">
        <v>44652</v>
      </c>
      <c r="AI1537">
        <v>10</v>
      </c>
      <c r="AJ1537" s="14">
        <v>44662</v>
      </c>
      <c r="AK1537" s="16">
        <v>8</v>
      </c>
      <c r="AL1537" s="14">
        <v>44906</v>
      </c>
      <c r="AM1537" s="14">
        <v>44966</v>
      </c>
      <c r="AQ1537" s="45">
        <v>550000</v>
      </c>
      <c r="AT1537" s="45">
        <v>4950000</v>
      </c>
      <c r="AZ1537" s="15">
        <f t="shared" si="109"/>
        <v>5500000</v>
      </c>
      <c r="BA1537" s="15">
        <f t="shared" si="110"/>
        <v>5500000</v>
      </c>
      <c r="BB1537" t="str">
        <f t="shared" si="111"/>
        <v>OK</v>
      </c>
      <c r="BC1537">
        <f t="shared" si="112"/>
        <v>2</v>
      </c>
    </row>
    <row r="1538" spans="2:55" hidden="1">
      <c r="B1538" t="s">
        <v>32</v>
      </c>
      <c r="C1538" t="s">
        <v>1314</v>
      </c>
      <c r="D1538" t="s">
        <v>1314</v>
      </c>
      <c r="E1538" t="s">
        <v>8</v>
      </c>
      <c r="F1538" t="s">
        <v>160</v>
      </c>
      <c r="G1538">
        <v>4881</v>
      </c>
      <c r="H1538">
        <v>5</v>
      </c>
      <c r="I1538" s="45">
        <v>5250000</v>
      </c>
      <c r="J1538" s="45">
        <v>1050000</v>
      </c>
      <c r="K1538">
        <v>5</v>
      </c>
      <c r="L1538">
        <v>0</v>
      </c>
      <c r="M1538" t="s">
        <v>128</v>
      </c>
      <c r="N1538" t="s">
        <v>157</v>
      </c>
      <c r="O1538" t="s">
        <v>181</v>
      </c>
      <c r="P1538" t="s">
        <v>1334</v>
      </c>
      <c r="Q1538" t="s">
        <v>65</v>
      </c>
      <c r="R1538" t="s">
        <v>132</v>
      </c>
      <c r="S1538">
        <v>1</v>
      </c>
      <c r="T1538">
        <v>48811</v>
      </c>
      <c r="U1538">
        <v>15</v>
      </c>
      <c r="V1538" s="17">
        <v>1</v>
      </c>
      <c r="W1538" t="s">
        <v>1333</v>
      </c>
      <c r="AA1538" t="s">
        <v>134</v>
      </c>
      <c r="AB1538" s="14">
        <v>44616</v>
      </c>
      <c r="AC1538">
        <v>20</v>
      </c>
      <c r="AD1538" s="14">
        <v>44636</v>
      </c>
      <c r="AE1538" s="14">
        <v>44637</v>
      </c>
      <c r="AF1538">
        <v>10</v>
      </c>
      <c r="AG1538" s="14">
        <v>44647</v>
      </c>
      <c r="AH1538" s="14">
        <v>44652</v>
      </c>
      <c r="AI1538">
        <v>10</v>
      </c>
      <c r="AJ1538" s="14">
        <v>44662</v>
      </c>
      <c r="AK1538" s="16">
        <v>8</v>
      </c>
      <c r="AL1538" s="14">
        <v>44906</v>
      </c>
      <c r="AM1538" s="14">
        <v>44966</v>
      </c>
      <c r="AQ1538" s="45">
        <v>525000</v>
      </c>
      <c r="AT1538" s="45">
        <v>4725000</v>
      </c>
      <c r="AZ1538" s="15">
        <f t="shared" ref="AZ1538:AZ1601" si="115">IF((SUM(AN1538:AY1538)=0),"---",(SUM(AN1538:AY1538)))</f>
        <v>5250000</v>
      </c>
      <c r="BA1538" s="15">
        <f t="shared" ref="BA1538:BA1601" si="116">I1538</f>
        <v>5250000</v>
      </c>
      <c r="BB1538" t="str">
        <f t="shared" ref="BB1538:BB1601" si="117">IF(OR(BA1538="---",AZ1538="---"),"---",IF(BA1538-AZ1538=0,"OK","REVISAR"))</f>
        <v>OK</v>
      </c>
      <c r="BC1538">
        <f t="shared" ref="BC1538:BC1601" si="118">COUNT(AN1538:AY1538)</f>
        <v>2</v>
      </c>
    </row>
    <row r="1539" spans="2:55" hidden="1">
      <c r="B1539" t="s">
        <v>32</v>
      </c>
      <c r="C1539" t="s">
        <v>1314</v>
      </c>
      <c r="D1539" t="s">
        <v>1314</v>
      </c>
      <c r="E1539" t="s">
        <v>8</v>
      </c>
      <c r="F1539" t="s">
        <v>160</v>
      </c>
      <c r="G1539">
        <v>4881</v>
      </c>
      <c r="H1539">
        <v>52</v>
      </c>
      <c r="I1539" s="45">
        <v>54600000</v>
      </c>
      <c r="J1539" s="45">
        <v>1050000</v>
      </c>
      <c r="K1539">
        <v>57</v>
      </c>
      <c r="L1539">
        <v>0</v>
      </c>
      <c r="M1539" t="s">
        <v>128</v>
      </c>
      <c r="N1539" t="s">
        <v>157</v>
      </c>
      <c r="O1539" t="s">
        <v>130</v>
      </c>
      <c r="P1539" t="s">
        <v>1335</v>
      </c>
      <c r="Q1539" t="s">
        <v>66</v>
      </c>
      <c r="R1539" t="s">
        <v>132</v>
      </c>
      <c r="S1539">
        <v>1</v>
      </c>
      <c r="T1539">
        <v>48811</v>
      </c>
      <c r="U1539">
        <v>15</v>
      </c>
      <c r="V1539" s="17">
        <v>2</v>
      </c>
      <c r="W1539" t="s">
        <v>1336</v>
      </c>
      <c r="Y1539" s="14">
        <v>44627</v>
      </c>
      <c r="Z1539" s="16">
        <v>14</v>
      </c>
      <c r="AA1539" s="14">
        <v>44641</v>
      </c>
      <c r="AB1539" s="14">
        <v>44616</v>
      </c>
      <c r="AC1539">
        <v>20</v>
      </c>
      <c r="AD1539" s="14">
        <v>44636</v>
      </c>
      <c r="AE1539" s="14">
        <v>44637</v>
      </c>
      <c r="AF1539">
        <v>10</v>
      </c>
      <c r="AG1539" s="14">
        <v>44647</v>
      </c>
      <c r="AH1539" s="14">
        <v>44652</v>
      </c>
      <c r="AI1539">
        <v>10</v>
      </c>
      <c r="AJ1539" s="14">
        <v>44662</v>
      </c>
      <c r="AK1539" s="16">
        <v>8</v>
      </c>
      <c r="AL1539" s="14">
        <v>44906</v>
      </c>
      <c r="AM1539" s="14">
        <v>44966</v>
      </c>
      <c r="AQ1539" s="45">
        <v>5460000</v>
      </c>
      <c r="AT1539" s="45">
        <v>49140000</v>
      </c>
      <c r="AZ1539" s="15">
        <f t="shared" si="115"/>
        <v>54600000</v>
      </c>
      <c r="BA1539" s="15">
        <f t="shared" si="116"/>
        <v>54600000</v>
      </c>
      <c r="BB1539" t="str">
        <f t="shared" si="117"/>
        <v>OK</v>
      </c>
      <c r="BC1539">
        <f t="shared" si="118"/>
        <v>2</v>
      </c>
    </row>
    <row r="1540" spans="2:55" hidden="1">
      <c r="B1540" t="s">
        <v>32</v>
      </c>
      <c r="C1540" t="s">
        <v>1329</v>
      </c>
      <c r="D1540" t="s">
        <v>1329</v>
      </c>
      <c r="E1540" t="s">
        <v>8</v>
      </c>
      <c r="F1540" t="s">
        <v>160</v>
      </c>
      <c r="G1540">
        <v>4881</v>
      </c>
      <c r="H1540">
        <v>5</v>
      </c>
      <c r="I1540" s="45">
        <v>5500000</v>
      </c>
      <c r="J1540" s="45">
        <v>1100000</v>
      </c>
      <c r="K1540">
        <v>5</v>
      </c>
      <c r="L1540">
        <v>0</v>
      </c>
      <c r="M1540" t="s">
        <v>128</v>
      </c>
      <c r="N1540" t="s">
        <v>157</v>
      </c>
      <c r="O1540" t="s">
        <v>130</v>
      </c>
      <c r="P1540" t="s">
        <v>1328</v>
      </c>
      <c r="Q1540" t="s">
        <v>66</v>
      </c>
      <c r="R1540" t="s">
        <v>132</v>
      </c>
      <c r="S1540">
        <v>1</v>
      </c>
      <c r="T1540">
        <v>48811</v>
      </c>
      <c r="U1540">
        <v>15</v>
      </c>
      <c r="V1540" s="17">
        <v>2</v>
      </c>
      <c r="W1540" t="s">
        <v>1336</v>
      </c>
      <c r="Y1540" s="14">
        <v>44627</v>
      </c>
      <c r="Z1540" s="16">
        <v>14</v>
      </c>
      <c r="AA1540" s="14">
        <v>44641</v>
      </c>
      <c r="AB1540" s="14">
        <v>44616</v>
      </c>
      <c r="AC1540">
        <v>20</v>
      </c>
      <c r="AD1540" s="14">
        <v>44636</v>
      </c>
      <c r="AE1540" s="14">
        <v>44637</v>
      </c>
      <c r="AF1540">
        <v>10</v>
      </c>
      <c r="AG1540" s="14">
        <v>44647</v>
      </c>
      <c r="AH1540" s="14">
        <v>44652</v>
      </c>
      <c r="AI1540">
        <v>10</v>
      </c>
      <c r="AJ1540" s="14">
        <v>44662</v>
      </c>
      <c r="AK1540" s="16">
        <v>8</v>
      </c>
      <c r="AL1540" s="14">
        <v>44906</v>
      </c>
      <c r="AM1540" s="14">
        <v>44966</v>
      </c>
      <c r="AQ1540" s="45">
        <v>550000</v>
      </c>
      <c r="AT1540" s="45">
        <v>4950000</v>
      </c>
      <c r="AZ1540" s="15">
        <f t="shared" si="115"/>
        <v>5500000</v>
      </c>
      <c r="BA1540" s="15">
        <f t="shared" si="116"/>
        <v>5500000</v>
      </c>
      <c r="BB1540" t="str">
        <f t="shared" si="117"/>
        <v>OK</v>
      </c>
      <c r="BC1540">
        <f t="shared" si="118"/>
        <v>2</v>
      </c>
    </row>
    <row r="1541" spans="2:55" hidden="1">
      <c r="B1541" t="s">
        <v>32</v>
      </c>
      <c r="C1541" t="s">
        <v>1337</v>
      </c>
      <c r="D1541" t="s">
        <v>1337</v>
      </c>
      <c r="E1541" t="s">
        <v>8</v>
      </c>
      <c r="F1541" t="s">
        <v>160</v>
      </c>
      <c r="G1541">
        <v>4881</v>
      </c>
      <c r="H1541">
        <v>5</v>
      </c>
      <c r="I1541" s="45">
        <v>5500000</v>
      </c>
      <c r="J1541" s="45">
        <v>1100000</v>
      </c>
      <c r="K1541">
        <v>5</v>
      </c>
      <c r="L1541">
        <v>0</v>
      </c>
      <c r="M1541" t="s">
        <v>128</v>
      </c>
      <c r="N1541" t="s">
        <v>157</v>
      </c>
      <c r="O1541" t="s">
        <v>130</v>
      </c>
      <c r="P1541" t="s">
        <v>1330</v>
      </c>
      <c r="Q1541" t="s">
        <v>66</v>
      </c>
      <c r="R1541" t="s">
        <v>132</v>
      </c>
      <c r="S1541">
        <v>1</v>
      </c>
      <c r="T1541">
        <v>48811</v>
      </c>
      <c r="U1541">
        <v>15</v>
      </c>
      <c r="V1541" s="17">
        <v>2</v>
      </c>
      <c r="W1541" t="s">
        <v>1336</v>
      </c>
      <c r="Y1541" s="14">
        <v>44627</v>
      </c>
      <c r="Z1541" s="16">
        <v>14</v>
      </c>
      <c r="AA1541" s="14">
        <v>44641</v>
      </c>
      <c r="AB1541" s="14">
        <v>44616</v>
      </c>
      <c r="AC1541">
        <v>20</v>
      </c>
      <c r="AD1541" s="14">
        <v>44636</v>
      </c>
      <c r="AE1541" s="14">
        <v>44637</v>
      </c>
      <c r="AF1541">
        <v>10</v>
      </c>
      <c r="AG1541" s="14">
        <v>44647</v>
      </c>
      <c r="AH1541" s="14">
        <v>44652</v>
      </c>
      <c r="AI1541">
        <v>10</v>
      </c>
      <c r="AJ1541" s="14">
        <v>44662</v>
      </c>
      <c r="AK1541" s="16">
        <v>8</v>
      </c>
      <c r="AL1541" s="14">
        <v>44906</v>
      </c>
      <c r="AM1541" s="14">
        <v>44966</v>
      </c>
      <c r="AQ1541" s="45">
        <v>550000</v>
      </c>
      <c r="AT1541" s="45">
        <v>4950000</v>
      </c>
      <c r="AZ1541" s="15">
        <f t="shared" si="115"/>
        <v>5500000</v>
      </c>
      <c r="BA1541" s="15">
        <f t="shared" si="116"/>
        <v>5500000</v>
      </c>
      <c r="BB1541" t="str">
        <f t="shared" si="117"/>
        <v>OK</v>
      </c>
      <c r="BC1541">
        <f t="shared" si="118"/>
        <v>2</v>
      </c>
    </row>
    <row r="1542" spans="2:55" hidden="1">
      <c r="B1542" t="s">
        <v>32</v>
      </c>
      <c r="C1542" t="s">
        <v>1314</v>
      </c>
      <c r="D1542" t="s">
        <v>1314</v>
      </c>
      <c r="E1542" t="s">
        <v>8</v>
      </c>
      <c r="F1542" t="s">
        <v>160</v>
      </c>
      <c r="G1542">
        <v>4881</v>
      </c>
      <c r="H1542">
        <v>20</v>
      </c>
      <c r="I1542" s="45">
        <v>21000000</v>
      </c>
      <c r="J1542" s="45">
        <v>1050000</v>
      </c>
      <c r="K1542">
        <v>20</v>
      </c>
      <c r="L1542">
        <v>0</v>
      </c>
      <c r="M1542" t="s">
        <v>128</v>
      </c>
      <c r="N1542" t="s">
        <v>157</v>
      </c>
      <c r="O1542" t="s">
        <v>179</v>
      </c>
      <c r="P1542" t="s">
        <v>1338</v>
      </c>
      <c r="Q1542" t="s">
        <v>65</v>
      </c>
      <c r="R1542" t="s">
        <v>132</v>
      </c>
      <c r="S1542">
        <v>1</v>
      </c>
      <c r="T1542">
        <v>48811</v>
      </c>
      <c r="U1542">
        <v>15</v>
      </c>
      <c r="V1542" s="17">
        <v>2</v>
      </c>
      <c r="W1542" t="s">
        <v>1336</v>
      </c>
      <c r="Y1542" s="14"/>
      <c r="AA1542" s="14" t="s">
        <v>134</v>
      </c>
      <c r="AB1542" s="14">
        <v>44616</v>
      </c>
      <c r="AC1542">
        <v>20</v>
      </c>
      <c r="AD1542" s="14">
        <v>44636</v>
      </c>
      <c r="AE1542" s="14">
        <v>44637</v>
      </c>
      <c r="AF1542">
        <v>10</v>
      </c>
      <c r="AG1542" s="14">
        <v>44647</v>
      </c>
      <c r="AH1542" s="14">
        <v>44652</v>
      </c>
      <c r="AI1542">
        <v>10</v>
      </c>
      <c r="AJ1542" s="14">
        <v>44662</v>
      </c>
      <c r="AK1542" s="16">
        <v>8</v>
      </c>
      <c r="AL1542" s="14">
        <v>44906</v>
      </c>
      <c r="AM1542" s="14">
        <v>44966</v>
      </c>
      <c r="AQ1542" s="45">
        <v>2100000</v>
      </c>
      <c r="AT1542" s="45">
        <v>18900000</v>
      </c>
      <c r="AZ1542" s="15">
        <f t="shared" si="115"/>
        <v>21000000</v>
      </c>
      <c r="BA1542" s="15">
        <f t="shared" si="116"/>
        <v>21000000</v>
      </c>
      <c r="BB1542" t="str">
        <f t="shared" si="117"/>
        <v>OK</v>
      </c>
      <c r="BC1542">
        <f t="shared" si="118"/>
        <v>2</v>
      </c>
    </row>
    <row r="1543" spans="2:55" hidden="1">
      <c r="B1543" t="s">
        <v>32</v>
      </c>
      <c r="C1543" t="s">
        <v>170</v>
      </c>
      <c r="D1543" t="s">
        <v>1339</v>
      </c>
      <c r="E1543" t="s">
        <v>8</v>
      </c>
      <c r="F1543" t="s">
        <v>172</v>
      </c>
      <c r="G1543">
        <v>4889</v>
      </c>
      <c r="H1543">
        <v>40</v>
      </c>
      <c r="I1543" s="45">
        <v>26800000</v>
      </c>
      <c r="J1543" s="45">
        <v>670000</v>
      </c>
      <c r="K1543">
        <v>40</v>
      </c>
      <c r="L1543">
        <v>0</v>
      </c>
      <c r="M1543" t="s">
        <v>151</v>
      </c>
      <c r="N1543" t="s">
        <v>157</v>
      </c>
      <c r="O1543" t="s">
        <v>130</v>
      </c>
      <c r="P1543" t="s">
        <v>1328</v>
      </c>
      <c r="Q1543" t="s">
        <v>66</v>
      </c>
      <c r="R1543" t="s">
        <v>132</v>
      </c>
      <c r="S1543">
        <v>1</v>
      </c>
      <c r="T1543">
        <v>48891</v>
      </c>
      <c r="U1543">
        <v>15</v>
      </c>
      <c r="V1543" s="17">
        <v>1</v>
      </c>
      <c r="W1543" t="s">
        <v>1340</v>
      </c>
      <c r="Y1543" s="14">
        <v>44761</v>
      </c>
      <c r="Z1543" s="16">
        <v>14</v>
      </c>
      <c r="AA1543" s="14">
        <v>44775</v>
      </c>
      <c r="AB1543" s="14">
        <v>44743</v>
      </c>
      <c r="AC1543">
        <v>20</v>
      </c>
      <c r="AD1543" s="14">
        <v>44763</v>
      </c>
      <c r="AE1543" s="14">
        <v>44764</v>
      </c>
      <c r="AF1543">
        <v>10</v>
      </c>
      <c r="AG1543" s="14">
        <v>44774</v>
      </c>
      <c r="AH1543" s="14">
        <v>44775</v>
      </c>
      <c r="AI1543">
        <v>10</v>
      </c>
      <c r="AJ1543" s="14">
        <v>44785</v>
      </c>
      <c r="AK1543" s="16">
        <v>5</v>
      </c>
      <c r="AL1543" s="14">
        <v>44938</v>
      </c>
      <c r="AM1543" s="14">
        <v>44998</v>
      </c>
      <c r="AQ1543" s="45"/>
      <c r="AT1543" s="45"/>
      <c r="AU1543" s="45">
        <v>26800000</v>
      </c>
      <c r="AZ1543" s="15">
        <f t="shared" si="115"/>
        <v>26800000</v>
      </c>
      <c r="BA1543" s="15">
        <f t="shared" si="116"/>
        <v>26800000</v>
      </c>
      <c r="BB1543" t="str">
        <f t="shared" si="117"/>
        <v>OK</v>
      </c>
      <c r="BC1543">
        <f t="shared" si="118"/>
        <v>1</v>
      </c>
    </row>
    <row r="1544" spans="2:55" hidden="1">
      <c r="B1544" t="s">
        <v>32</v>
      </c>
      <c r="C1544" t="s">
        <v>1314</v>
      </c>
      <c r="D1544" t="s">
        <v>1314</v>
      </c>
      <c r="E1544" t="s">
        <v>9</v>
      </c>
      <c r="F1544" t="s">
        <v>175</v>
      </c>
      <c r="G1544">
        <v>5811</v>
      </c>
      <c r="H1544">
        <v>63</v>
      </c>
      <c r="I1544" s="45">
        <v>55440000</v>
      </c>
      <c r="J1544" s="45">
        <v>880000</v>
      </c>
      <c r="K1544">
        <v>63</v>
      </c>
      <c r="L1544">
        <v>0</v>
      </c>
      <c r="M1544" t="s">
        <v>151</v>
      </c>
      <c r="N1544" t="s">
        <v>157</v>
      </c>
      <c r="O1544" t="s">
        <v>130</v>
      </c>
      <c r="P1544" t="s">
        <v>1341</v>
      </c>
      <c r="Q1544" t="s">
        <v>66</v>
      </c>
      <c r="R1544" t="s">
        <v>132</v>
      </c>
      <c r="S1544">
        <v>1</v>
      </c>
      <c r="T1544">
        <v>58111</v>
      </c>
      <c r="U1544">
        <v>15</v>
      </c>
      <c r="V1544" s="17">
        <v>1</v>
      </c>
      <c r="W1544" t="s">
        <v>1342</v>
      </c>
      <c r="Y1544" s="14">
        <v>44627</v>
      </c>
      <c r="Z1544" s="16">
        <v>14</v>
      </c>
      <c r="AA1544" s="14">
        <v>44641</v>
      </c>
      <c r="AB1544" s="14">
        <v>44593</v>
      </c>
      <c r="AC1544">
        <v>20</v>
      </c>
      <c r="AD1544" s="14">
        <v>44613</v>
      </c>
      <c r="AE1544" s="14">
        <v>44614</v>
      </c>
      <c r="AF1544">
        <v>10</v>
      </c>
      <c r="AG1544" s="14">
        <v>44624</v>
      </c>
      <c r="AH1544" s="14">
        <v>44629</v>
      </c>
      <c r="AI1544">
        <v>10</v>
      </c>
      <c r="AJ1544" s="14">
        <v>44639</v>
      </c>
      <c r="AK1544" s="16">
        <v>8</v>
      </c>
      <c r="AL1544" s="14">
        <v>44884</v>
      </c>
      <c r="AM1544" s="14">
        <v>44944</v>
      </c>
      <c r="AQ1544" s="45">
        <v>5544000</v>
      </c>
      <c r="AT1544" s="45">
        <v>49896000</v>
      </c>
      <c r="AZ1544" s="15">
        <f t="shared" si="115"/>
        <v>55440000</v>
      </c>
      <c r="BA1544" s="15">
        <f t="shared" si="116"/>
        <v>55440000</v>
      </c>
      <c r="BB1544" t="str">
        <f t="shared" si="117"/>
        <v>OK</v>
      </c>
      <c r="BC1544">
        <f t="shared" si="118"/>
        <v>2</v>
      </c>
    </row>
    <row r="1545" spans="2:55" hidden="1">
      <c r="B1545" t="s">
        <v>32</v>
      </c>
      <c r="C1545" t="s">
        <v>1331</v>
      </c>
      <c r="D1545" t="s">
        <v>1331</v>
      </c>
      <c r="E1545" t="s">
        <v>9</v>
      </c>
      <c r="F1545" t="s">
        <v>175</v>
      </c>
      <c r="G1545">
        <v>5811</v>
      </c>
      <c r="H1545">
        <v>5</v>
      </c>
      <c r="I1545" s="45">
        <v>4725000</v>
      </c>
      <c r="J1545" s="45">
        <v>945000</v>
      </c>
      <c r="K1545">
        <v>5</v>
      </c>
      <c r="L1545">
        <v>0</v>
      </c>
      <c r="M1545" t="s">
        <v>151</v>
      </c>
      <c r="N1545" t="s">
        <v>157</v>
      </c>
      <c r="O1545" t="s">
        <v>130</v>
      </c>
      <c r="P1545" t="s">
        <v>1341</v>
      </c>
      <c r="Q1545" t="s">
        <v>66</v>
      </c>
      <c r="R1545" t="s">
        <v>132</v>
      </c>
      <c r="S1545">
        <v>1</v>
      </c>
      <c r="T1545">
        <v>58111</v>
      </c>
      <c r="U1545">
        <v>15</v>
      </c>
      <c r="V1545" s="17">
        <v>1</v>
      </c>
      <c r="W1545" t="s">
        <v>1342</v>
      </c>
      <c r="Y1545" s="14">
        <v>44627</v>
      </c>
      <c r="Z1545" s="16">
        <v>14</v>
      </c>
      <c r="AA1545" s="14">
        <v>44641</v>
      </c>
      <c r="AB1545" s="14">
        <v>44593</v>
      </c>
      <c r="AC1545">
        <v>20</v>
      </c>
      <c r="AD1545" s="14">
        <v>44613</v>
      </c>
      <c r="AE1545" s="14">
        <v>44614</v>
      </c>
      <c r="AF1545">
        <v>10</v>
      </c>
      <c r="AG1545" s="14">
        <v>44624</v>
      </c>
      <c r="AH1545" s="14">
        <v>44629</v>
      </c>
      <c r="AI1545">
        <v>10</v>
      </c>
      <c r="AJ1545" s="14">
        <v>44639</v>
      </c>
      <c r="AK1545" s="16">
        <v>8</v>
      </c>
      <c r="AL1545" s="14">
        <v>44884</v>
      </c>
      <c r="AM1545" s="14">
        <v>44944</v>
      </c>
      <c r="AQ1545" s="45">
        <v>472500</v>
      </c>
      <c r="AT1545" s="45">
        <v>4252500</v>
      </c>
      <c r="AZ1545" s="15">
        <f t="shared" si="115"/>
        <v>4725000</v>
      </c>
      <c r="BA1545" s="15">
        <f t="shared" si="116"/>
        <v>4725000</v>
      </c>
      <c r="BB1545" t="str">
        <f t="shared" si="117"/>
        <v>OK</v>
      </c>
      <c r="BC1545">
        <f t="shared" si="118"/>
        <v>2</v>
      </c>
    </row>
    <row r="1546" spans="2:55" hidden="1">
      <c r="B1546" t="s">
        <v>32</v>
      </c>
      <c r="C1546" t="s">
        <v>1314</v>
      </c>
      <c r="D1546" t="s">
        <v>1314</v>
      </c>
      <c r="E1546" t="s">
        <v>9</v>
      </c>
      <c r="F1546" t="s">
        <v>175</v>
      </c>
      <c r="G1546">
        <v>5811</v>
      </c>
      <c r="H1546">
        <v>62</v>
      </c>
      <c r="I1546" s="45">
        <v>54560000</v>
      </c>
      <c r="J1546" s="45">
        <v>880000</v>
      </c>
      <c r="K1546">
        <v>62</v>
      </c>
      <c r="L1546">
        <v>0</v>
      </c>
      <c r="M1546" t="s">
        <v>151</v>
      </c>
      <c r="N1546" t="s">
        <v>157</v>
      </c>
      <c r="O1546" t="s">
        <v>130</v>
      </c>
      <c r="P1546" t="s">
        <v>1341</v>
      </c>
      <c r="Q1546" t="s">
        <v>66</v>
      </c>
      <c r="R1546" t="s">
        <v>132</v>
      </c>
      <c r="S1546">
        <v>1</v>
      </c>
      <c r="T1546">
        <v>58111</v>
      </c>
      <c r="U1546">
        <v>15</v>
      </c>
      <c r="V1546" s="17">
        <v>2</v>
      </c>
      <c r="W1546" t="s">
        <v>1343</v>
      </c>
      <c r="Y1546" s="14">
        <v>44627</v>
      </c>
      <c r="Z1546" s="16">
        <v>14</v>
      </c>
      <c r="AA1546" s="14">
        <v>44641</v>
      </c>
      <c r="AB1546" s="14">
        <v>44593</v>
      </c>
      <c r="AC1546">
        <v>20</v>
      </c>
      <c r="AD1546" s="14">
        <v>44613</v>
      </c>
      <c r="AE1546" s="14">
        <v>44614</v>
      </c>
      <c r="AF1546">
        <v>10</v>
      </c>
      <c r="AG1546" s="14">
        <v>44624</v>
      </c>
      <c r="AH1546" s="14">
        <v>44629</v>
      </c>
      <c r="AI1546">
        <v>10</v>
      </c>
      <c r="AJ1546" s="14">
        <v>44639</v>
      </c>
      <c r="AK1546" s="16">
        <v>8</v>
      </c>
      <c r="AL1546" s="14">
        <v>44884</v>
      </c>
      <c r="AM1546" s="14">
        <v>44944</v>
      </c>
      <c r="AP1546" t="s">
        <v>1344</v>
      </c>
      <c r="AQ1546" s="45">
        <v>5456000</v>
      </c>
      <c r="AT1546" s="45">
        <v>49104000</v>
      </c>
      <c r="AZ1546" s="15">
        <f t="shared" si="115"/>
        <v>54560000</v>
      </c>
      <c r="BA1546" s="15">
        <f t="shared" si="116"/>
        <v>54560000</v>
      </c>
      <c r="BB1546" t="str">
        <f t="shared" si="117"/>
        <v>OK</v>
      </c>
      <c r="BC1546">
        <f t="shared" si="118"/>
        <v>2</v>
      </c>
    </row>
    <row r="1547" spans="2:55" hidden="1">
      <c r="B1547" t="s">
        <v>32</v>
      </c>
      <c r="C1547" t="s">
        <v>1329</v>
      </c>
      <c r="D1547" t="s">
        <v>1329</v>
      </c>
      <c r="E1547" t="s">
        <v>9</v>
      </c>
      <c r="F1547" t="s">
        <v>175</v>
      </c>
      <c r="G1547">
        <v>5811</v>
      </c>
      <c r="H1547">
        <v>5</v>
      </c>
      <c r="I1547" s="45">
        <v>4775000</v>
      </c>
      <c r="J1547" s="45">
        <v>955000</v>
      </c>
      <c r="K1547">
        <v>5</v>
      </c>
      <c r="L1547">
        <v>0</v>
      </c>
      <c r="M1547" t="s">
        <v>151</v>
      </c>
      <c r="N1547" t="s">
        <v>157</v>
      </c>
      <c r="O1547" t="s">
        <v>130</v>
      </c>
      <c r="P1547" t="s">
        <v>1341</v>
      </c>
      <c r="Q1547" t="s">
        <v>66</v>
      </c>
      <c r="R1547" t="s">
        <v>132</v>
      </c>
      <c r="S1547">
        <v>1</v>
      </c>
      <c r="T1547">
        <v>58111</v>
      </c>
      <c r="U1547">
        <v>15</v>
      </c>
      <c r="V1547" s="17">
        <v>2</v>
      </c>
      <c r="W1547" t="s">
        <v>1343</v>
      </c>
      <c r="Y1547" s="14">
        <v>44627</v>
      </c>
      <c r="Z1547" s="16">
        <v>14</v>
      </c>
      <c r="AA1547" s="14">
        <v>44641</v>
      </c>
      <c r="AB1547" s="14">
        <v>44593</v>
      </c>
      <c r="AC1547">
        <v>20</v>
      </c>
      <c r="AD1547" s="14">
        <v>44613</v>
      </c>
      <c r="AE1547" s="14">
        <v>44614</v>
      </c>
      <c r="AF1547">
        <v>10</v>
      </c>
      <c r="AG1547" s="14">
        <v>44624</v>
      </c>
      <c r="AH1547" s="14">
        <v>44629</v>
      </c>
      <c r="AI1547">
        <v>10</v>
      </c>
      <c r="AJ1547" s="14">
        <v>44639</v>
      </c>
      <c r="AK1547" s="16">
        <v>8</v>
      </c>
      <c r="AL1547" s="14">
        <v>44884</v>
      </c>
      <c r="AM1547" s="14">
        <v>44944</v>
      </c>
      <c r="AQ1547" s="45">
        <v>477500</v>
      </c>
      <c r="AT1547" s="45">
        <v>4297500</v>
      </c>
      <c r="AZ1547" s="15">
        <f t="shared" si="115"/>
        <v>4775000</v>
      </c>
      <c r="BA1547" s="15">
        <f t="shared" si="116"/>
        <v>4775000</v>
      </c>
      <c r="BB1547" t="str">
        <f t="shared" si="117"/>
        <v>OK</v>
      </c>
      <c r="BC1547">
        <f t="shared" si="118"/>
        <v>2</v>
      </c>
    </row>
    <row r="1548" spans="2:55" hidden="1">
      <c r="B1548" t="s">
        <v>32</v>
      </c>
      <c r="C1548" t="s">
        <v>1314</v>
      </c>
      <c r="D1548" t="s">
        <v>1314</v>
      </c>
      <c r="E1548" t="s">
        <v>9</v>
      </c>
      <c r="F1548" t="s">
        <v>175</v>
      </c>
      <c r="G1548">
        <v>5811</v>
      </c>
      <c r="H1548">
        <v>5</v>
      </c>
      <c r="I1548" s="45">
        <v>4400000</v>
      </c>
      <c r="J1548" s="45">
        <v>880000</v>
      </c>
      <c r="K1548">
        <v>5</v>
      </c>
      <c r="L1548">
        <v>0</v>
      </c>
      <c r="M1548" t="s">
        <v>151</v>
      </c>
      <c r="N1548" t="s">
        <v>157</v>
      </c>
      <c r="O1548" t="s">
        <v>181</v>
      </c>
      <c r="P1548" t="s">
        <v>1345</v>
      </c>
      <c r="Q1548" t="s">
        <v>65</v>
      </c>
      <c r="R1548" t="s">
        <v>132</v>
      </c>
      <c r="S1548">
        <v>1</v>
      </c>
      <c r="T1548">
        <v>58111</v>
      </c>
      <c r="U1548">
        <v>15</v>
      </c>
      <c r="V1548" s="17">
        <v>2</v>
      </c>
      <c r="W1548" t="s">
        <v>1343</v>
      </c>
      <c r="AA1548" t="s">
        <v>134</v>
      </c>
      <c r="AB1548" s="14">
        <v>44593</v>
      </c>
      <c r="AC1548">
        <v>20</v>
      </c>
      <c r="AD1548" s="14">
        <v>44613</v>
      </c>
      <c r="AE1548" s="14">
        <v>44614</v>
      </c>
      <c r="AF1548">
        <v>10</v>
      </c>
      <c r="AG1548" s="14">
        <v>44624</v>
      </c>
      <c r="AH1548" s="14">
        <v>44629</v>
      </c>
      <c r="AI1548">
        <v>10</v>
      </c>
      <c r="AJ1548" s="14">
        <v>44639</v>
      </c>
      <c r="AK1548" s="16">
        <v>8</v>
      </c>
      <c r="AL1548" s="14">
        <v>44884</v>
      </c>
      <c r="AM1548" s="14">
        <v>44944</v>
      </c>
      <c r="AQ1548" s="45">
        <v>440000</v>
      </c>
      <c r="AT1548" s="45">
        <v>3960000</v>
      </c>
      <c r="AZ1548" s="15">
        <f t="shared" si="115"/>
        <v>4400000</v>
      </c>
      <c r="BA1548" s="15">
        <f t="shared" si="116"/>
        <v>4400000</v>
      </c>
      <c r="BB1548" t="str">
        <f t="shared" si="117"/>
        <v>OK</v>
      </c>
      <c r="BC1548">
        <f t="shared" si="118"/>
        <v>2</v>
      </c>
    </row>
    <row r="1549" spans="2:55" hidden="1">
      <c r="B1549" t="s">
        <v>32</v>
      </c>
      <c r="C1549" t="s">
        <v>1314</v>
      </c>
      <c r="D1549" t="s">
        <v>1314</v>
      </c>
      <c r="E1549" t="s">
        <v>10</v>
      </c>
      <c r="F1549" t="s">
        <v>186</v>
      </c>
      <c r="G1549">
        <v>5911</v>
      </c>
      <c r="H1549">
        <v>144</v>
      </c>
      <c r="I1549" s="45">
        <v>117792000</v>
      </c>
      <c r="J1549" s="45">
        <v>818000</v>
      </c>
      <c r="K1549">
        <v>0</v>
      </c>
      <c r="L1549">
        <v>144</v>
      </c>
      <c r="M1549" t="s">
        <v>151</v>
      </c>
      <c r="N1549" t="s">
        <v>157</v>
      </c>
      <c r="O1549" t="s">
        <v>130</v>
      </c>
      <c r="P1549" t="s">
        <v>1346</v>
      </c>
      <c r="Q1549" t="s">
        <v>66</v>
      </c>
      <c r="R1549" t="s">
        <v>132</v>
      </c>
      <c r="S1549">
        <v>1</v>
      </c>
      <c r="T1549">
        <v>59111</v>
      </c>
      <c r="U1549">
        <v>15</v>
      </c>
      <c r="V1549" s="17">
        <v>1</v>
      </c>
      <c r="W1549" t="s">
        <v>1347</v>
      </c>
      <c r="Y1549" s="14">
        <v>44627</v>
      </c>
      <c r="Z1549" s="16">
        <v>14</v>
      </c>
      <c r="AA1549" s="14">
        <v>44641</v>
      </c>
      <c r="AB1549" s="14">
        <v>44595</v>
      </c>
      <c r="AC1549">
        <v>20</v>
      </c>
      <c r="AD1549" s="14">
        <v>44615</v>
      </c>
      <c r="AE1549" s="14">
        <v>44616</v>
      </c>
      <c r="AF1549">
        <v>13</v>
      </c>
      <c r="AG1549" s="14">
        <v>44629</v>
      </c>
      <c r="AH1549" s="14">
        <v>44634</v>
      </c>
      <c r="AI1549">
        <v>10</v>
      </c>
      <c r="AJ1549" s="14">
        <v>44644</v>
      </c>
      <c r="AK1549" s="16">
        <v>8</v>
      </c>
      <c r="AL1549" s="14">
        <v>44889</v>
      </c>
      <c r="AM1549" s="14">
        <v>44949</v>
      </c>
      <c r="AQ1549" s="45">
        <v>11779200</v>
      </c>
      <c r="AT1549" s="45">
        <v>106012800</v>
      </c>
      <c r="AZ1549" s="15">
        <f t="shared" si="115"/>
        <v>117792000</v>
      </c>
      <c r="BA1549" s="15">
        <f t="shared" si="116"/>
        <v>117792000</v>
      </c>
      <c r="BB1549" t="str">
        <f t="shared" si="117"/>
        <v>OK</v>
      </c>
      <c r="BC1549">
        <f t="shared" si="118"/>
        <v>2</v>
      </c>
    </row>
    <row r="1550" spans="2:55" hidden="1">
      <c r="B1550" t="s">
        <v>32</v>
      </c>
      <c r="C1550" t="s">
        <v>1331</v>
      </c>
      <c r="D1550" t="s">
        <v>1331</v>
      </c>
      <c r="E1550" t="s">
        <v>10</v>
      </c>
      <c r="F1550" t="s">
        <v>186</v>
      </c>
      <c r="G1550">
        <v>5911</v>
      </c>
      <c r="H1550">
        <v>5</v>
      </c>
      <c r="I1550" s="45">
        <v>4090000</v>
      </c>
      <c r="J1550" s="45">
        <v>818000</v>
      </c>
      <c r="K1550">
        <v>0</v>
      </c>
      <c r="L1550">
        <v>5</v>
      </c>
      <c r="M1550" t="s">
        <v>151</v>
      </c>
      <c r="N1550" t="s">
        <v>157</v>
      </c>
      <c r="O1550" t="s">
        <v>130</v>
      </c>
      <c r="P1550" t="s">
        <v>1346</v>
      </c>
      <c r="Q1550" t="s">
        <v>66</v>
      </c>
      <c r="R1550" t="s">
        <v>132</v>
      </c>
      <c r="S1550">
        <v>1</v>
      </c>
      <c r="T1550">
        <v>59111</v>
      </c>
      <c r="U1550">
        <v>15</v>
      </c>
      <c r="V1550" s="17">
        <v>1</v>
      </c>
      <c r="W1550" t="s">
        <v>1347</v>
      </c>
      <c r="Y1550" s="14">
        <v>44627</v>
      </c>
      <c r="Z1550" s="16">
        <v>14</v>
      </c>
      <c r="AA1550" s="14">
        <v>44641</v>
      </c>
      <c r="AB1550" s="14">
        <v>44595</v>
      </c>
      <c r="AC1550">
        <v>20</v>
      </c>
      <c r="AD1550" s="14">
        <v>44615</v>
      </c>
      <c r="AE1550" s="14">
        <v>44616</v>
      </c>
      <c r="AF1550">
        <v>13</v>
      </c>
      <c r="AG1550" s="14">
        <v>44629</v>
      </c>
      <c r="AH1550" s="14">
        <v>44634</v>
      </c>
      <c r="AI1550">
        <v>10</v>
      </c>
      <c r="AJ1550" s="14">
        <v>44644</v>
      </c>
      <c r="AK1550" s="16">
        <v>8</v>
      </c>
      <c r="AL1550" s="14">
        <v>44889</v>
      </c>
      <c r="AM1550" s="14">
        <v>44949</v>
      </c>
      <c r="AQ1550" s="45">
        <v>409000</v>
      </c>
      <c r="AT1550" s="45">
        <v>3681000</v>
      </c>
      <c r="AZ1550" s="15">
        <f t="shared" si="115"/>
        <v>4090000</v>
      </c>
      <c r="BA1550" s="15">
        <f t="shared" si="116"/>
        <v>4090000</v>
      </c>
      <c r="BB1550" t="str">
        <f t="shared" si="117"/>
        <v>OK</v>
      </c>
      <c r="BC1550">
        <f t="shared" si="118"/>
        <v>2</v>
      </c>
    </row>
    <row r="1551" spans="2:55" hidden="1">
      <c r="B1551" t="s">
        <v>32</v>
      </c>
      <c r="C1551" t="s">
        <v>1314</v>
      </c>
      <c r="D1551" t="s">
        <v>1314</v>
      </c>
      <c r="E1551" t="s">
        <v>10</v>
      </c>
      <c r="F1551" t="s">
        <v>186</v>
      </c>
      <c r="G1551">
        <v>5911</v>
      </c>
      <c r="H1551">
        <v>143</v>
      </c>
      <c r="I1551" s="45">
        <v>116974000</v>
      </c>
      <c r="J1551" s="45">
        <v>818000</v>
      </c>
      <c r="K1551">
        <v>0</v>
      </c>
      <c r="L1551">
        <v>143</v>
      </c>
      <c r="M1551" t="s">
        <v>151</v>
      </c>
      <c r="N1551" t="s">
        <v>157</v>
      </c>
      <c r="O1551" t="s">
        <v>130</v>
      </c>
      <c r="P1551" t="s">
        <v>1346</v>
      </c>
      <c r="Q1551" t="s">
        <v>66</v>
      </c>
      <c r="R1551" t="s">
        <v>132</v>
      </c>
      <c r="S1551">
        <v>1</v>
      </c>
      <c r="T1551">
        <v>59111</v>
      </c>
      <c r="U1551">
        <v>15</v>
      </c>
      <c r="V1551" s="17">
        <v>2</v>
      </c>
      <c r="W1551" t="s">
        <v>1348</v>
      </c>
      <c r="Y1551" s="14">
        <v>44627</v>
      </c>
      <c r="Z1551" s="16">
        <v>14</v>
      </c>
      <c r="AA1551" s="14">
        <v>44641</v>
      </c>
      <c r="AB1551" s="14">
        <v>44595</v>
      </c>
      <c r="AC1551">
        <v>20</v>
      </c>
      <c r="AD1551" s="14">
        <v>44615</v>
      </c>
      <c r="AE1551" s="14">
        <v>44616</v>
      </c>
      <c r="AF1551">
        <v>13</v>
      </c>
      <c r="AG1551" s="14">
        <v>44629</v>
      </c>
      <c r="AH1551" s="14">
        <v>44634</v>
      </c>
      <c r="AI1551">
        <v>10</v>
      </c>
      <c r="AJ1551" s="14">
        <v>44644</v>
      </c>
      <c r="AK1551" s="16">
        <v>8</v>
      </c>
      <c r="AL1551" s="14">
        <v>44889</v>
      </c>
      <c r="AM1551" s="14">
        <v>44949</v>
      </c>
      <c r="AQ1551" s="45">
        <v>11697400</v>
      </c>
      <c r="AT1551" s="45">
        <v>105276600</v>
      </c>
      <c r="AZ1551" s="15">
        <f t="shared" si="115"/>
        <v>116974000</v>
      </c>
      <c r="BA1551" s="15">
        <f t="shared" si="116"/>
        <v>116974000</v>
      </c>
      <c r="BB1551" t="str">
        <f t="shared" si="117"/>
        <v>OK</v>
      </c>
      <c r="BC1551">
        <f t="shared" si="118"/>
        <v>2</v>
      </c>
    </row>
    <row r="1552" spans="2:55" hidden="1">
      <c r="B1552" t="s">
        <v>32</v>
      </c>
      <c r="C1552" t="s">
        <v>1329</v>
      </c>
      <c r="D1552" t="s">
        <v>1329</v>
      </c>
      <c r="E1552" t="s">
        <v>10</v>
      </c>
      <c r="F1552" t="s">
        <v>186</v>
      </c>
      <c r="G1552">
        <v>5911</v>
      </c>
      <c r="H1552">
        <v>5</v>
      </c>
      <c r="I1552" s="45">
        <v>4090000</v>
      </c>
      <c r="J1552" s="45">
        <v>818000</v>
      </c>
      <c r="K1552">
        <v>0</v>
      </c>
      <c r="L1552">
        <v>5</v>
      </c>
      <c r="M1552" t="s">
        <v>151</v>
      </c>
      <c r="N1552" t="s">
        <v>157</v>
      </c>
      <c r="O1552" t="s">
        <v>130</v>
      </c>
      <c r="P1552" t="s">
        <v>1346</v>
      </c>
      <c r="Q1552" t="s">
        <v>66</v>
      </c>
      <c r="R1552" t="s">
        <v>132</v>
      </c>
      <c r="S1552">
        <v>1</v>
      </c>
      <c r="T1552">
        <v>59111</v>
      </c>
      <c r="U1552">
        <v>15</v>
      </c>
      <c r="V1552" s="17">
        <v>2</v>
      </c>
      <c r="W1552" t="s">
        <v>1348</v>
      </c>
      <c r="Y1552" s="14">
        <v>44627</v>
      </c>
      <c r="Z1552" s="16">
        <v>14</v>
      </c>
      <c r="AA1552" s="14">
        <v>44641</v>
      </c>
      <c r="AB1552" s="14">
        <v>44595</v>
      </c>
      <c r="AC1552">
        <v>20</v>
      </c>
      <c r="AD1552" s="14">
        <v>44615</v>
      </c>
      <c r="AE1552" s="14">
        <v>44616</v>
      </c>
      <c r="AF1552">
        <v>13</v>
      </c>
      <c r="AG1552" s="14">
        <v>44629</v>
      </c>
      <c r="AH1552" s="14">
        <v>44634</v>
      </c>
      <c r="AI1552">
        <v>10</v>
      </c>
      <c r="AJ1552" s="14">
        <v>44644</v>
      </c>
      <c r="AK1552" s="16">
        <v>8</v>
      </c>
      <c r="AL1552" s="14">
        <v>44889</v>
      </c>
      <c r="AM1552" s="14">
        <v>44949</v>
      </c>
      <c r="AQ1552" s="45">
        <v>409000</v>
      </c>
      <c r="AT1552" s="45">
        <v>3681000</v>
      </c>
      <c r="AZ1552" s="15">
        <f t="shared" si="115"/>
        <v>4090000</v>
      </c>
      <c r="BA1552" s="15">
        <f t="shared" si="116"/>
        <v>4090000</v>
      </c>
      <c r="BB1552" t="str">
        <f t="shared" si="117"/>
        <v>OK</v>
      </c>
      <c r="BC1552">
        <f t="shared" si="118"/>
        <v>2</v>
      </c>
    </row>
    <row r="1553" spans="1:57" hidden="1">
      <c r="B1553" t="s">
        <v>32</v>
      </c>
      <c r="C1553" t="s">
        <v>1337</v>
      </c>
      <c r="D1553" t="s">
        <v>1337</v>
      </c>
      <c r="E1553" t="s">
        <v>10</v>
      </c>
      <c r="F1553" t="s">
        <v>186</v>
      </c>
      <c r="G1553">
        <v>5911</v>
      </c>
      <c r="H1553">
        <v>5</v>
      </c>
      <c r="I1553" s="45">
        <v>4090000</v>
      </c>
      <c r="J1553" s="45">
        <v>818000</v>
      </c>
      <c r="K1553">
        <v>0</v>
      </c>
      <c r="L1553">
        <v>5</v>
      </c>
      <c r="M1553" t="s">
        <v>151</v>
      </c>
      <c r="N1553" t="s">
        <v>157</v>
      </c>
      <c r="O1553" t="s">
        <v>130</v>
      </c>
      <c r="P1553" t="s">
        <v>1346</v>
      </c>
      <c r="Q1553" t="s">
        <v>66</v>
      </c>
      <c r="R1553" t="s">
        <v>132</v>
      </c>
      <c r="S1553">
        <v>1</v>
      </c>
      <c r="T1553">
        <v>59111</v>
      </c>
      <c r="U1553">
        <v>15</v>
      </c>
      <c r="V1553" s="17">
        <v>2</v>
      </c>
      <c r="W1553" t="s">
        <v>1348</v>
      </c>
      <c r="Y1553" s="14">
        <v>44627</v>
      </c>
      <c r="Z1553" s="16">
        <v>14</v>
      </c>
      <c r="AA1553" s="14">
        <v>44641</v>
      </c>
      <c r="AB1553" s="14">
        <v>44595</v>
      </c>
      <c r="AC1553">
        <v>20</v>
      </c>
      <c r="AD1553" s="14">
        <v>44615</v>
      </c>
      <c r="AE1553" s="14">
        <v>44616</v>
      </c>
      <c r="AF1553">
        <v>13</v>
      </c>
      <c r="AG1553" s="14">
        <v>44629</v>
      </c>
      <c r="AH1553" s="14">
        <v>44634</v>
      </c>
      <c r="AI1553">
        <v>10</v>
      </c>
      <c r="AJ1553" s="14">
        <v>44644</v>
      </c>
      <c r="AK1553" s="16">
        <v>8</v>
      </c>
      <c r="AL1553" s="14">
        <v>44889</v>
      </c>
      <c r="AM1553" s="14">
        <v>44949</v>
      </c>
      <c r="AQ1553" s="45">
        <v>409000</v>
      </c>
      <c r="AT1553" s="45">
        <v>3681000</v>
      </c>
      <c r="AZ1553" s="15">
        <f t="shared" si="115"/>
        <v>4090000</v>
      </c>
      <c r="BA1553" s="15">
        <f t="shared" si="116"/>
        <v>4090000</v>
      </c>
      <c r="BB1553" t="str">
        <f t="shared" si="117"/>
        <v>OK</v>
      </c>
      <c r="BC1553">
        <f t="shared" si="118"/>
        <v>2</v>
      </c>
    </row>
    <row r="1554" spans="1:57" hidden="1">
      <c r="A1554" s="17"/>
      <c r="B1554" s="17" t="s">
        <v>34</v>
      </c>
      <c r="C1554" s="17" t="s">
        <v>1349</v>
      </c>
      <c r="D1554" s="17" t="s">
        <v>1350</v>
      </c>
      <c r="E1554" s="17" t="s">
        <v>5</v>
      </c>
      <c r="F1554" s="17" t="s">
        <v>137</v>
      </c>
      <c r="G1554">
        <v>3881</v>
      </c>
      <c r="H1554">
        <v>25</v>
      </c>
      <c r="I1554" s="19">
        <v>15008175</v>
      </c>
      <c r="J1554" s="15">
        <v>600327</v>
      </c>
      <c r="K1554" s="17">
        <v>25</v>
      </c>
      <c r="L1554" s="17"/>
      <c r="M1554" s="17" t="s">
        <v>128</v>
      </c>
      <c r="N1554" s="17" t="s">
        <v>129</v>
      </c>
      <c r="O1554" s="17" t="s">
        <v>130</v>
      </c>
      <c r="P1554" s="17" t="s">
        <v>1351</v>
      </c>
      <c r="Q1554" s="17" t="s">
        <v>64</v>
      </c>
      <c r="R1554" s="17" t="s">
        <v>132</v>
      </c>
      <c r="S1554" s="17" t="s">
        <v>253</v>
      </c>
      <c r="T1554" t="str">
        <f t="shared" ref="T1554:T1585" si="119">CONCATENATE(G1554,S1554)</f>
        <v>388101</v>
      </c>
      <c r="U1554" t="s">
        <v>1285</v>
      </c>
      <c r="V1554" s="17" t="s">
        <v>253</v>
      </c>
      <c r="W1554" t="str">
        <f t="shared" ref="W1554:W1585" si="120">CONCATENATE(U1554,"-",T1554,"-",V1554,"-22")</f>
        <v>16-388101-01-22</v>
      </c>
      <c r="X1554" s="17"/>
      <c r="Y1554" s="20"/>
      <c r="Z1554" s="21"/>
      <c r="AA1554" s="14" t="s">
        <v>134</v>
      </c>
      <c r="AB1554" s="20">
        <v>44666</v>
      </c>
      <c r="AC1554" s="21">
        <v>17</v>
      </c>
      <c r="AD1554" s="14">
        <v>44683</v>
      </c>
      <c r="AE1554" s="20">
        <v>44684</v>
      </c>
      <c r="AF1554" s="21">
        <v>15</v>
      </c>
      <c r="AG1554" s="14">
        <v>44699</v>
      </c>
      <c r="AH1554" s="20">
        <v>44705</v>
      </c>
      <c r="AI1554" s="21">
        <v>10</v>
      </c>
      <c r="AJ1554" s="14">
        <v>44715</v>
      </c>
      <c r="AK1554" s="21">
        <v>10</v>
      </c>
      <c r="AL1554" s="14">
        <v>45019</v>
      </c>
      <c r="AM1554" s="14">
        <v>45079</v>
      </c>
      <c r="AN1554" s="19"/>
      <c r="AO1554" s="19"/>
      <c r="AP1554" s="19"/>
      <c r="AQ1554" s="19"/>
      <c r="AR1554" s="19"/>
      <c r="AS1554" s="19">
        <v>1500817.5</v>
      </c>
      <c r="AT1554" s="19"/>
      <c r="AU1554" s="19"/>
      <c r="AV1554" s="19">
        <v>13507357.5</v>
      </c>
      <c r="AW1554" s="19"/>
      <c r="AX1554" s="19"/>
      <c r="AY1554" s="19"/>
      <c r="AZ1554" s="15">
        <f t="shared" si="115"/>
        <v>15008175</v>
      </c>
      <c r="BA1554" s="15">
        <f t="shared" si="116"/>
        <v>15008175</v>
      </c>
      <c r="BB1554" t="str">
        <f t="shared" si="117"/>
        <v>OK</v>
      </c>
      <c r="BC1554">
        <f t="shared" si="118"/>
        <v>2</v>
      </c>
      <c r="BE1554" s="17"/>
    </row>
    <row r="1555" spans="1:57" hidden="1">
      <c r="A1555" s="17"/>
      <c r="B1555" s="17" t="s">
        <v>34</v>
      </c>
      <c r="C1555" s="17" t="s">
        <v>1352</v>
      </c>
      <c r="D1555" s="17" t="s">
        <v>1350</v>
      </c>
      <c r="E1555" s="17" t="s">
        <v>5</v>
      </c>
      <c r="F1555" s="17" t="s">
        <v>137</v>
      </c>
      <c r="G1555">
        <v>3881</v>
      </c>
      <c r="H1555">
        <v>35</v>
      </c>
      <c r="I1555" s="19">
        <v>21011445</v>
      </c>
      <c r="J1555" s="15">
        <v>600327</v>
      </c>
      <c r="K1555" s="17">
        <v>35</v>
      </c>
      <c r="L1555" s="17"/>
      <c r="M1555" s="17" t="s">
        <v>128</v>
      </c>
      <c r="N1555" s="17" t="s">
        <v>129</v>
      </c>
      <c r="O1555" s="17" t="s">
        <v>130</v>
      </c>
      <c r="P1555" s="17" t="s">
        <v>1351</v>
      </c>
      <c r="Q1555" s="17" t="s">
        <v>64</v>
      </c>
      <c r="R1555" s="17" t="s">
        <v>132</v>
      </c>
      <c r="S1555" s="17" t="s">
        <v>253</v>
      </c>
      <c r="T1555" t="str">
        <f t="shared" si="119"/>
        <v>388101</v>
      </c>
      <c r="U1555" t="s">
        <v>1285</v>
      </c>
      <c r="V1555" s="17" t="s">
        <v>253</v>
      </c>
      <c r="W1555" t="str">
        <f t="shared" si="120"/>
        <v>16-388101-01-22</v>
      </c>
      <c r="X1555" s="17"/>
      <c r="Y1555" s="20"/>
      <c r="Z1555" s="21"/>
      <c r="AA1555" s="14" t="s">
        <v>134</v>
      </c>
      <c r="AB1555" s="20">
        <v>44666</v>
      </c>
      <c r="AC1555" s="21">
        <v>17</v>
      </c>
      <c r="AD1555" s="14">
        <v>44683</v>
      </c>
      <c r="AE1555" s="20">
        <v>44684</v>
      </c>
      <c r="AF1555" s="21">
        <v>15</v>
      </c>
      <c r="AG1555" s="14">
        <v>44699</v>
      </c>
      <c r="AH1555" s="20">
        <v>44705</v>
      </c>
      <c r="AI1555" s="21">
        <v>10</v>
      </c>
      <c r="AJ1555" s="14">
        <v>44715</v>
      </c>
      <c r="AK1555" s="21">
        <v>10</v>
      </c>
      <c r="AL1555" s="14">
        <v>45019</v>
      </c>
      <c r="AM1555" s="14">
        <v>45079</v>
      </c>
      <c r="AN1555" s="19"/>
      <c r="AO1555" s="19"/>
      <c r="AP1555" s="19"/>
      <c r="AQ1555" s="19"/>
      <c r="AR1555" s="19"/>
      <c r="AS1555" s="19">
        <v>2101144.5</v>
      </c>
      <c r="AT1555" s="19"/>
      <c r="AU1555" s="19"/>
      <c r="AV1555" s="19">
        <v>18910300.5</v>
      </c>
      <c r="AW1555" s="19"/>
      <c r="AX1555" s="19"/>
      <c r="AY1555" s="19"/>
      <c r="AZ1555" s="15">
        <f t="shared" si="115"/>
        <v>21011445</v>
      </c>
      <c r="BA1555" s="15">
        <f t="shared" si="116"/>
        <v>21011445</v>
      </c>
      <c r="BB1555" t="str">
        <f t="shared" si="117"/>
        <v>OK</v>
      </c>
      <c r="BC1555">
        <f t="shared" si="118"/>
        <v>2</v>
      </c>
      <c r="BE1555" s="17"/>
    </row>
    <row r="1556" spans="1:57" hidden="1">
      <c r="A1556" s="17"/>
      <c r="B1556" s="17" t="s">
        <v>34</v>
      </c>
      <c r="C1556" s="17" t="s">
        <v>1353</v>
      </c>
      <c r="D1556" s="17" t="s">
        <v>1350</v>
      </c>
      <c r="E1556" s="17" t="s">
        <v>5</v>
      </c>
      <c r="F1556" s="17" t="s">
        <v>137</v>
      </c>
      <c r="G1556">
        <v>3881</v>
      </c>
      <c r="H1556">
        <v>30</v>
      </c>
      <c r="I1556" s="19">
        <v>18009810</v>
      </c>
      <c r="J1556" s="15">
        <v>600327</v>
      </c>
      <c r="K1556" s="17">
        <v>30</v>
      </c>
      <c r="L1556" s="17"/>
      <c r="M1556" s="17" t="s">
        <v>128</v>
      </c>
      <c r="N1556" s="17" t="s">
        <v>129</v>
      </c>
      <c r="O1556" s="17" t="s">
        <v>130</v>
      </c>
      <c r="P1556" s="17" t="s">
        <v>1351</v>
      </c>
      <c r="Q1556" s="17" t="s">
        <v>64</v>
      </c>
      <c r="R1556" s="17" t="s">
        <v>132</v>
      </c>
      <c r="S1556" s="17" t="s">
        <v>253</v>
      </c>
      <c r="T1556" t="str">
        <f t="shared" si="119"/>
        <v>388101</v>
      </c>
      <c r="U1556" t="s">
        <v>1285</v>
      </c>
      <c r="V1556" s="17" t="s">
        <v>253</v>
      </c>
      <c r="W1556" t="str">
        <f t="shared" si="120"/>
        <v>16-388101-01-22</v>
      </c>
      <c r="X1556" s="17"/>
      <c r="Y1556" s="20"/>
      <c r="Z1556" s="21"/>
      <c r="AA1556" s="14" t="s">
        <v>134</v>
      </c>
      <c r="AB1556" s="20">
        <v>44666</v>
      </c>
      <c r="AC1556" s="21">
        <v>17</v>
      </c>
      <c r="AD1556" s="14">
        <v>44683</v>
      </c>
      <c r="AE1556" s="20">
        <v>44684</v>
      </c>
      <c r="AF1556" s="21">
        <v>15</v>
      </c>
      <c r="AG1556" s="14">
        <v>44699</v>
      </c>
      <c r="AH1556" s="20">
        <v>44705</v>
      </c>
      <c r="AI1556" s="21">
        <v>10</v>
      </c>
      <c r="AJ1556" s="14">
        <v>44715</v>
      </c>
      <c r="AK1556" s="21">
        <v>10</v>
      </c>
      <c r="AL1556" s="14">
        <v>45019</v>
      </c>
      <c r="AM1556" s="14">
        <v>45079</v>
      </c>
      <c r="AN1556" s="19"/>
      <c r="AO1556" s="19"/>
      <c r="AP1556" s="19"/>
      <c r="AQ1556" s="19"/>
      <c r="AR1556" s="19"/>
      <c r="AS1556" s="19">
        <v>1800981</v>
      </c>
      <c r="AT1556" s="19"/>
      <c r="AU1556" s="19"/>
      <c r="AV1556" s="19">
        <v>16208829</v>
      </c>
      <c r="AW1556" s="19"/>
      <c r="AX1556" s="19"/>
      <c r="AY1556" s="19"/>
      <c r="AZ1556" s="15">
        <f t="shared" si="115"/>
        <v>18009810</v>
      </c>
      <c r="BA1556" s="15">
        <f t="shared" si="116"/>
        <v>18009810</v>
      </c>
      <c r="BB1556" t="str">
        <f t="shared" si="117"/>
        <v>OK</v>
      </c>
      <c r="BC1556">
        <f t="shared" si="118"/>
        <v>2</v>
      </c>
      <c r="BE1556" s="17"/>
    </row>
    <row r="1557" spans="1:57" hidden="1">
      <c r="A1557" s="17"/>
      <c r="B1557" s="17" t="s">
        <v>34</v>
      </c>
      <c r="C1557" s="17" t="s">
        <v>1354</v>
      </c>
      <c r="D1557" s="17" t="s">
        <v>1350</v>
      </c>
      <c r="E1557" s="17" t="s">
        <v>5</v>
      </c>
      <c r="F1557" s="17" t="s">
        <v>137</v>
      </c>
      <c r="G1557">
        <v>3881</v>
      </c>
      <c r="H1557">
        <v>29</v>
      </c>
      <c r="I1557" s="19">
        <v>17409483</v>
      </c>
      <c r="J1557" s="15">
        <v>600327</v>
      </c>
      <c r="K1557" s="17">
        <v>29</v>
      </c>
      <c r="L1557" s="17"/>
      <c r="M1557" s="17" t="s">
        <v>128</v>
      </c>
      <c r="N1557" s="17" t="s">
        <v>129</v>
      </c>
      <c r="O1557" s="17" t="s">
        <v>130</v>
      </c>
      <c r="P1557" s="17" t="s">
        <v>1351</v>
      </c>
      <c r="Q1557" s="17" t="s">
        <v>64</v>
      </c>
      <c r="R1557" s="17" t="s">
        <v>132</v>
      </c>
      <c r="S1557" s="17" t="s">
        <v>253</v>
      </c>
      <c r="T1557" t="str">
        <f t="shared" si="119"/>
        <v>388101</v>
      </c>
      <c r="U1557" t="s">
        <v>1285</v>
      </c>
      <c r="V1557" s="17" t="s">
        <v>253</v>
      </c>
      <c r="W1557" t="str">
        <f t="shared" si="120"/>
        <v>16-388101-01-22</v>
      </c>
      <c r="X1557" s="17"/>
      <c r="Y1557" s="20"/>
      <c r="Z1557" s="21"/>
      <c r="AA1557" s="14" t="s">
        <v>134</v>
      </c>
      <c r="AB1557" s="20">
        <v>44666</v>
      </c>
      <c r="AC1557" s="21">
        <v>17</v>
      </c>
      <c r="AD1557" s="14">
        <v>44683</v>
      </c>
      <c r="AE1557" s="20">
        <v>44684</v>
      </c>
      <c r="AF1557" s="21">
        <v>15</v>
      </c>
      <c r="AG1557" s="14">
        <v>44699</v>
      </c>
      <c r="AH1557" s="20">
        <v>44705</v>
      </c>
      <c r="AI1557" s="21">
        <v>10</v>
      </c>
      <c r="AJ1557" s="14">
        <v>44715</v>
      </c>
      <c r="AK1557" s="21">
        <v>10</v>
      </c>
      <c r="AL1557" s="14">
        <v>45019</v>
      </c>
      <c r="AM1557" s="14">
        <v>45079</v>
      </c>
      <c r="AN1557" s="19"/>
      <c r="AO1557" s="19"/>
      <c r="AP1557" s="19"/>
      <c r="AQ1557" s="19"/>
      <c r="AR1557" s="19"/>
      <c r="AS1557" s="19">
        <v>1740948.3</v>
      </c>
      <c r="AT1557" s="19"/>
      <c r="AU1557" s="19"/>
      <c r="AV1557" s="19">
        <v>15668534.700000001</v>
      </c>
      <c r="AW1557" s="19"/>
      <c r="AX1557" s="19"/>
      <c r="AY1557" s="19"/>
      <c r="AZ1557" s="15">
        <f t="shared" si="115"/>
        <v>17409483</v>
      </c>
      <c r="BA1557" s="15">
        <f t="shared" si="116"/>
        <v>17409483</v>
      </c>
      <c r="BB1557" t="str">
        <f t="shared" si="117"/>
        <v>OK</v>
      </c>
      <c r="BC1557">
        <f t="shared" si="118"/>
        <v>2</v>
      </c>
      <c r="BE1557" s="17"/>
    </row>
    <row r="1558" spans="1:57" hidden="1">
      <c r="A1558" s="17"/>
      <c r="B1558" s="17" t="s">
        <v>34</v>
      </c>
      <c r="C1558" s="17" t="s">
        <v>1355</v>
      </c>
      <c r="D1558" s="17" t="s">
        <v>1356</v>
      </c>
      <c r="E1558" s="17" t="s">
        <v>140</v>
      </c>
      <c r="F1558" s="17" t="s">
        <v>141</v>
      </c>
      <c r="G1558">
        <v>3701</v>
      </c>
      <c r="H1558">
        <v>1</v>
      </c>
      <c r="I1558" s="19">
        <v>2088000</v>
      </c>
      <c r="J1558" s="15">
        <v>2088000</v>
      </c>
      <c r="K1558" s="17">
        <v>1</v>
      </c>
      <c r="L1558" s="17"/>
      <c r="M1558" s="17" t="s">
        <v>128</v>
      </c>
      <c r="N1558" s="17" t="s">
        <v>142</v>
      </c>
      <c r="O1558" s="17" t="s">
        <v>130</v>
      </c>
      <c r="P1558" s="17" t="s">
        <v>1318</v>
      </c>
      <c r="Q1558" s="17" t="s">
        <v>63</v>
      </c>
      <c r="R1558" s="17" t="s">
        <v>132</v>
      </c>
      <c r="S1558" s="17" t="s">
        <v>253</v>
      </c>
      <c r="T1558" t="str">
        <f t="shared" si="119"/>
        <v>370101</v>
      </c>
      <c r="U1558" t="s">
        <v>1285</v>
      </c>
      <c r="V1558" s="17" t="s">
        <v>253</v>
      </c>
      <c r="W1558" t="str">
        <f t="shared" si="120"/>
        <v>16-370101-01-22</v>
      </c>
      <c r="X1558" s="17"/>
      <c r="Y1558" s="20"/>
      <c r="Z1558" s="21"/>
      <c r="AA1558" s="14" t="s">
        <v>134</v>
      </c>
      <c r="AB1558" s="20">
        <v>44687</v>
      </c>
      <c r="AC1558" s="21">
        <v>17</v>
      </c>
      <c r="AD1558" s="14">
        <v>44704</v>
      </c>
      <c r="AE1558" s="20">
        <v>44705</v>
      </c>
      <c r="AF1558" s="21">
        <v>15</v>
      </c>
      <c r="AG1558" s="14">
        <v>44720</v>
      </c>
      <c r="AH1558" s="20">
        <v>44727</v>
      </c>
      <c r="AI1558" s="21">
        <v>10</v>
      </c>
      <c r="AJ1558" s="14">
        <v>44737</v>
      </c>
      <c r="AK1558" s="21">
        <v>6</v>
      </c>
      <c r="AL1558" s="14">
        <v>44920</v>
      </c>
      <c r="AM1558" s="14">
        <v>44980</v>
      </c>
      <c r="AN1558" s="19"/>
      <c r="AO1558" s="19"/>
      <c r="AP1558" s="19"/>
      <c r="AQ1558" s="19"/>
      <c r="AR1558" s="19"/>
      <c r="AS1558" s="19">
        <v>2088000</v>
      </c>
      <c r="AT1558" s="19"/>
      <c r="AU1558" s="19"/>
      <c r="AV1558" s="19"/>
      <c r="AW1558" s="19"/>
      <c r="AX1558" s="19"/>
      <c r="AY1558" s="19"/>
      <c r="AZ1558" s="15">
        <f t="shared" si="115"/>
        <v>2088000</v>
      </c>
      <c r="BA1558" s="15">
        <f t="shared" si="116"/>
        <v>2088000</v>
      </c>
      <c r="BB1558" t="str">
        <f t="shared" si="117"/>
        <v>OK</v>
      </c>
      <c r="BC1558">
        <f t="shared" si="118"/>
        <v>1</v>
      </c>
      <c r="BE1558" s="17"/>
    </row>
    <row r="1559" spans="1:57" hidden="1">
      <c r="A1559" s="17"/>
      <c r="B1559" s="17" t="s">
        <v>34</v>
      </c>
      <c r="C1559" s="17" t="s">
        <v>1357</v>
      </c>
      <c r="D1559" s="17" t="s">
        <v>1356</v>
      </c>
      <c r="E1559" s="17" t="s">
        <v>140</v>
      </c>
      <c r="F1559" s="17" t="s">
        <v>141</v>
      </c>
      <c r="G1559">
        <v>3701</v>
      </c>
      <c r="H1559">
        <v>1</v>
      </c>
      <c r="I1559" s="19">
        <v>2088000</v>
      </c>
      <c r="J1559" s="15">
        <v>2088000</v>
      </c>
      <c r="K1559" s="17">
        <v>1</v>
      </c>
      <c r="L1559" s="17"/>
      <c r="M1559" s="17" t="s">
        <v>128</v>
      </c>
      <c r="N1559" s="17" t="s">
        <v>142</v>
      </c>
      <c r="O1559" s="17" t="s">
        <v>130</v>
      </c>
      <c r="P1559" s="17" t="s">
        <v>1318</v>
      </c>
      <c r="Q1559" s="17" t="s">
        <v>63</v>
      </c>
      <c r="R1559" s="17" t="s">
        <v>132</v>
      </c>
      <c r="S1559" s="17" t="s">
        <v>253</v>
      </c>
      <c r="T1559" t="str">
        <f t="shared" si="119"/>
        <v>370101</v>
      </c>
      <c r="U1559" t="s">
        <v>1285</v>
      </c>
      <c r="V1559" s="17" t="s">
        <v>271</v>
      </c>
      <c r="W1559" t="str">
        <f t="shared" si="120"/>
        <v>16-370101-02-22</v>
      </c>
      <c r="X1559" s="17"/>
      <c r="Y1559" s="20"/>
      <c r="Z1559" s="21"/>
      <c r="AA1559" s="14" t="s">
        <v>134</v>
      </c>
      <c r="AB1559" s="20">
        <v>44687</v>
      </c>
      <c r="AC1559" s="21">
        <v>17</v>
      </c>
      <c r="AD1559" s="14">
        <v>44704</v>
      </c>
      <c r="AE1559" s="20">
        <v>44705</v>
      </c>
      <c r="AF1559" s="21">
        <v>15</v>
      </c>
      <c r="AG1559" s="14">
        <v>44720</v>
      </c>
      <c r="AH1559" s="20">
        <v>44727</v>
      </c>
      <c r="AI1559" s="21">
        <v>10</v>
      </c>
      <c r="AJ1559" s="14">
        <v>44737</v>
      </c>
      <c r="AK1559" s="21">
        <v>6</v>
      </c>
      <c r="AL1559" s="14">
        <v>44920</v>
      </c>
      <c r="AM1559" s="14">
        <v>44980</v>
      </c>
      <c r="AN1559" s="19"/>
      <c r="AO1559" s="19"/>
      <c r="AP1559" s="19"/>
      <c r="AQ1559" s="19"/>
      <c r="AR1559" s="19"/>
      <c r="AS1559" s="19">
        <v>2088000</v>
      </c>
      <c r="AT1559" s="19"/>
      <c r="AU1559" s="19"/>
      <c r="AV1559" s="19"/>
      <c r="AW1559" s="19"/>
      <c r="AX1559" s="19"/>
      <c r="AY1559" s="19"/>
      <c r="AZ1559" s="15">
        <f t="shared" si="115"/>
        <v>2088000</v>
      </c>
      <c r="BA1559" s="15">
        <f t="shared" si="116"/>
        <v>2088000</v>
      </c>
      <c r="BB1559" t="str">
        <f t="shared" si="117"/>
        <v>OK</v>
      </c>
      <c r="BC1559">
        <f t="shared" si="118"/>
        <v>1</v>
      </c>
      <c r="BE1559" s="17"/>
    </row>
    <row r="1560" spans="1:57" hidden="1">
      <c r="A1560" s="17"/>
      <c r="B1560" s="17" t="s">
        <v>34</v>
      </c>
      <c r="C1560" s="17" t="s">
        <v>1358</v>
      </c>
      <c r="D1560" s="17" t="s">
        <v>1356</v>
      </c>
      <c r="E1560" s="17" t="s">
        <v>140</v>
      </c>
      <c r="F1560" s="17" t="s">
        <v>141</v>
      </c>
      <c r="G1560">
        <v>3701</v>
      </c>
      <c r="H1560">
        <v>1</v>
      </c>
      <c r="I1560" s="19">
        <v>2088000</v>
      </c>
      <c r="J1560" s="15">
        <v>2088000</v>
      </c>
      <c r="K1560" s="17">
        <v>1</v>
      </c>
      <c r="L1560" s="17"/>
      <c r="M1560" s="17" t="s">
        <v>128</v>
      </c>
      <c r="N1560" s="17" t="s">
        <v>142</v>
      </c>
      <c r="O1560" s="17" t="s">
        <v>130</v>
      </c>
      <c r="P1560" s="17" t="s">
        <v>1318</v>
      </c>
      <c r="Q1560" s="17" t="s">
        <v>63</v>
      </c>
      <c r="R1560" s="17" t="s">
        <v>132</v>
      </c>
      <c r="S1560" s="17" t="s">
        <v>253</v>
      </c>
      <c r="T1560" t="str">
        <f t="shared" si="119"/>
        <v>370101</v>
      </c>
      <c r="U1560" t="s">
        <v>1285</v>
      </c>
      <c r="V1560" s="17" t="s">
        <v>254</v>
      </c>
      <c r="W1560" t="str">
        <f t="shared" si="120"/>
        <v>16-370101-03-22</v>
      </c>
      <c r="X1560" s="17"/>
      <c r="Y1560" s="20"/>
      <c r="Z1560" s="21"/>
      <c r="AA1560" s="14" t="s">
        <v>134</v>
      </c>
      <c r="AB1560" s="20">
        <v>44687</v>
      </c>
      <c r="AC1560" s="21">
        <v>17</v>
      </c>
      <c r="AD1560" s="14">
        <v>44704</v>
      </c>
      <c r="AE1560" s="20">
        <v>44705</v>
      </c>
      <c r="AF1560" s="21">
        <v>15</v>
      </c>
      <c r="AG1560" s="14">
        <v>44720</v>
      </c>
      <c r="AH1560" s="20">
        <v>44727</v>
      </c>
      <c r="AI1560" s="21">
        <v>10</v>
      </c>
      <c r="AJ1560" s="14">
        <v>44737</v>
      </c>
      <c r="AK1560" s="21">
        <v>6</v>
      </c>
      <c r="AL1560" s="14">
        <v>44920</v>
      </c>
      <c r="AM1560" s="14">
        <v>44980</v>
      </c>
      <c r="AN1560" s="19"/>
      <c r="AO1560" s="19"/>
      <c r="AP1560" s="19"/>
      <c r="AQ1560" s="19"/>
      <c r="AR1560" s="19"/>
      <c r="AS1560" s="19">
        <v>2088000</v>
      </c>
      <c r="AT1560" s="19"/>
      <c r="AU1560" s="19"/>
      <c r="AV1560" s="19"/>
      <c r="AW1560" s="19"/>
      <c r="AX1560" s="19"/>
      <c r="AY1560" s="19"/>
      <c r="AZ1560" s="15">
        <f t="shared" si="115"/>
        <v>2088000</v>
      </c>
      <c r="BA1560" s="15">
        <f t="shared" si="116"/>
        <v>2088000</v>
      </c>
      <c r="BB1560" t="str">
        <f t="shared" si="117"/>
        <v>OK</v>
      </c>
      <c r="BC1560">
        <f t="shared" si="118"/>
        <v>1</v>
      </c>
      <c r="BE1560" s="17"/>
    </row>
    <row r="1561" spans="1:57" hidden="1">
      <c r="A1561" s="17"/>
      <c r="B1561" s="17" t="s">
        <v>34</v>
      </c>
      <c r="C1561" s="17" t="s">
        <v>1349</v>
      </c>
      <c r="D1561" s="17" t="s">
        <v>1359</v>
      </c>
      <c r="E1561" s="17" t="s">
        <v>6</v>
      </c>
      <c r="F1561" s="17" t="s">
        <v>150</v>
      </c>
      <c r="G1561">
        <v>7233</v>
      </c>
      <c r="H1561">
        <v>1</v>
      </c>
      <c r="I1561" s="19">
        <v>35700000</v>
      </c>
      <c r="J1561" s="15">
        <v>35700000</v>
      </c>
      <c r="K1561" s="17">
        <v>1</v>
      </c>
      <c r="L1561" s="17"/>
      <c r="M1561" s="17" t="s">
        <v>151</v>
      </c>
      <c r="N1561" s="17" t="s">
        <v>152</v>
      </c>
      <c r="O1561" s="17" t="s">
        <v>247</v>
      </c>
      <c r="P1561" s="17" t="s">
        <v>1360</v>
      </c>
      <c r="Q1561" s="17" t="s">
        <v>64</v>
      </c>
      <c r="R1561" s="17" t="s">
        <v>132</v>
      </c>
      <c r="S1561" s="17" t="s">
        <v>253</v>
      </c>
      <c r="T1561" t="str">
        <f t="shared" si="119"/>
        <v>723301</v>
      </c>
      <c r="U1561" t="s">
        <v>1285</v>
      </c>
      <c r="V1561" s="17" t="s">
        <v>253</v>
      </c>
      <c r="W1561" t="str">
        <f t="shared" si="120"/>
        <v>16-723301-01-22</v>
      </c>
      <c r="X1561" s="17"/>
      <c r="Y1561" s="20"/>
      <c r="Z1561" s="21"/>
      <c r="AA1561" s="14" t="s">
        <v>134</v>
      </c>
      <c r="AB1561" s="20">
        <v>44651</v>
      </c>
      <c r="AC1561" s="21">
        <v>15</v>
      </c>
      <c r="AD1561" s="14">
        <v>44666</v>
      </c>
      <c r="AE1561" s="20">
        <v>44669</v>
      </c>
      <c r="AF1561" s="21">
        <v>15</v>
      </c>
      <c r="AG1561" s="14">
        <v>44684</v>
      </c>
      <c r="AH1561" s="20">
        <v>44691</v>
      </c>
      <c r="AI1561" s="21">
        <v>10</v>
      </c>
      <c r="AJ1561" s="14">
        <v>44701</v>
      </c>
      <c r="AK1561" s="21">
        <v>11</v>
      </c>
      <c r="AL1561" s="14">
        <v>45036</v>
      </c>
      <c r="AM1561" s="14">
        <v>45096</v>
      </c>
      <c r="AN1561" s="19"/>
      <c r="AO1561" s="19"/>
      <c r="AP1561" s="19"/>
      <c r="AQ1561" s="19"/>
      <c r="AR1561" s="19"/>
      <c r="AS1561" s="19">
        <v>3570000</v>
      </c>
      <c r="AT1561" s="19"/>
      <c r="AU1561" s="19"/>
      <c r="AV1561" s="19">
        <v>32130000</v>
      </c>
      <c r="AW1561" s="19"/>
      <c r="AX1561" s="19"/>
      <c r="AY1561" s="19"/>
      <c r="AZ1561" s="15">
        <f t="shared" si="115"/>
        <v>35700000</v>
      </c>
      <c r="BA1561" s="15">
        <f t="shared" si="116"/>
        <v>35700000</v>
      </c>
      <c r="BB1561" t="str">
        <f t="shared" si="117"/>
        <v>OK</v>
      </c>
      <c r="BC1561">
        <f t="shared" si="118"/>
        <v>2</v>
      </c>
      <c r="BE1561" s="17"/>
    </row>
    <row r="1562" spans="1:57" hidden="1">
      <c r="A1562" s="17"/>
      <c r="B1562" s="17" t="s">
        <v>34</v>
      </c>
      <c r="C1562" s="17" t="s">
        <v>1361</v>
      </c>
      <c r="D1562" s="17" t="s">
        <v>1362</v>
      </c>
      <c r="E1562" s="17" t="s">
        <v>7</v>
      </c>
      <c r="F1562" s="17" t="s">
        <v>299</v>
      </c>
      <c r="G1562">
        <v>8913</v>
      </c>
      <c r="H1562">
        <v>22</v>
      </c>
      <c r="I1562" s="19">
        <v>13992000</v>
      </c>
      <c r="J1562" s="15">
        <v>636000</v>
      </c>
      <c r="K1562" s="17"/>
      <c r="L1562" s="17">
        <v>22</v>
      </c>
      <c r="M1562" s="17" t="s">
        <v>151</v>
      </c>
      <c r="N1562" s="17" t="s">
        <v>157</v>
      </c>
      <c r="O1562" s="17" t="s">
        <v>130</v>
      </c>
      <c r="P1562" s="17" t="s">
        <v>1363</v>
      </c>
      <c r="Q1562" s="17" t="s">
        <v>66</v>
      </c>
      <c r="R1562" s="17" t="s">
        <v>132</v>
      </c>
      <c r="S1562" s="17" t="s">
        <v>253</v>
      </c>
      <c r="T1562" t="str">
        <f t="shared" si="119"/>
        <v>891301</v>
      </c>
      <c r="U1562" t="s">
        <v>1285</v>
      </c>
      <c r="V1562" s="17" t="s">
        <v>253</v>
      </c>
      <c r="W1562" t="str">
        <f t="shared" si="120"/>
        <v>16-891301-01-22</v>
      </c>
      <c r="X1562" s="17"/>
      <c r="Y1562" s="20">
        <v>44634</v>
      </c>
      <c r="Z1562" s="21">
        <v>18</v>
      </c>
      <c r="AA1562" s="14">
        <v>44652</v>
      </c>
      <c r="AB1562" s="20">
        <v>44624</v>
      </c>
      <c r="AC1562" s="21">
        <v>24</v>
      </c>
      <c r="AD1562" s="14">
        <v>44648</v>
      </c>
      <c r="AE1562" s="20">
        <v>44649</v>
      </c>
      <c r="AF1562" s="21">
        <v>15</v>
      </c>
      <c r="AG1562" s="14">
        <v>44664</v>
      </c>
      <c r="AH1562" s="20">
        <v>44672</v>
      </c>
      <c r="AI1562" s="21">
        <v>13</v>
      </c>
      <c r="AJ1562" s="14">
        <v>44685</v>
      </c>
      <c r="AK1562" s="21">
        <v>8</v>
      </c>
      <c r="AL1562" s="14">
        <v>44930</v>
      </c>
      <c r="AM1562" s="14">
        <v>44990</v>
      </c>
      <c r="AN1562" s="19"/>
      <c r="AO1562" s="19"/>
      <c r="AP1562" s="19"/>
      <c r="AQ1562" s="19"/>
      <c r="AR1562" s="19">
        <v>1399200</v>
      </c>
      <c r="AS1562" s="19"/>
      <c r="AT1562" s="19"/>
      <c r="AU1562" s="19">
        <v>12592800</v>
      </c>
      <c r="AV1562" s="19"/>
      <c r="AW1562" s="19"/>
      <c r="AX1562" s="19"/>
      <c r="AY1562" s="19"/>
      <c r="AZ1562" s="15">
        <f t="shared" si="115"/>
        <v>13992000</v>
      </c>
      <c r="BA1562" s="15">
        <f t="shared" si="116"/>
        <v>13992000</v>
      </c>
      <c r="BB1562" t="str">
        <f t="shared" si="117"/>
        <v>OK</v>
      </c>
      <c r="BC1562">
        <f t="shared" si="118"/>
        <v>2</v>
      </c>
      <c r="BE1562" s="17"/>
    </row>
    <row r="1563" spans="1:57" hidden="1">
      <c r="A1563" s="17"/>
      <c r="B1563" s="17" t="s">
        <v>34</v>
      </c>
      <c r="C1563" s="17" t="s">
        <v>1352</v>
      </c>
      <c r="D1563" s="17" t="s">
        <v>1364</v>
      </c>
      <c r="E1563" s="17" t="s">
        <v>7</v>
      </c>
      <c r="F1563" s="17" t="s">
        <v>299</v>
      </c>
      <c r="G1563">
        <v>8913</v>
      </c>
      <c r="H1563">
        <v>20</v>
      </c>
      <c r="I1563" s="19">
        <v>12720000</v>
      </c>
      <c r="J1563" s="15">
        <v>636000</v>
      </c>
      <c r="K1563" s="17"/>
      <c r="L1563" s="17">
        <v>20</v>
      </c>
      <c r="M1563" s="17" t="s">
        <v>151</v>
      </c>
      <c r="N1563" s="17" t="s">
        <v>157</v>
      </c>
      <c r="O1563" s="17" t="s">
        <v>130</v>
      </c>
      <c r="P1563" s="17" t="s">
        <v>1363</v>
      </c>
      <c r="Q1563" s="17" t="s">
        <v>66</v>
      </c>
      <c r="R1563" s="17" t="s">
        <v>132</v>
      </c>
      <c r="S1563" s="17" t="s">
        <v>253</v>
      </c>
      <c r="T1563" t="str">
        <f t="shared" si="119"/>
        <v>891301</v>
      </c>
      <c r="U1563" t="s">
        <v>1285</v>
      </c>
      <c r="V1563" s="17" t="s">
        <v>253</v>
      </c>
      <c r="W1563" t="str">
        <f t="shared" si="120"/>
        <v>16-891301-01-22</v>
      </c>
      <c r="X1563" s="17"/>
      <c r="Y1563" s="20">
        <v>44634</v>
      </c>
      <c r="Z1563" s="21">
        <v>18</v>
      </c>
      <c r="AA1563" s="14">
        <v>44652</v>
      </c>
      <c r="AB1563" s="20">
        <v>44624</v>
      </c>
      <c r="AC1563" s="21">
        <v>24</v>
      </c>
      <c r="AD1563" s="14">
        <v>44648</v>
      </c>
      <c r="AE1563" s="20">
        <v>44649</v>
      </c>
      <c r="AF1563" s="21">
        <v>15</v>
      </c>
      <c r="AG1563" s="14">
        <v>44664</v>
      </c>
      <c r="AH1563" s="20">
        <v>44672</v>
      </c>
      <c r="AI1563" s="21">
        <v>13</v>
      </c>
      <c r="AJ1563" s="14">
        <v>44685</v>
      </c>
      <c r="AK1563" s="21">
        <v>8</v>
      </c>
      <c r="AL1563" s="14">
        <v>44930</v>
      </c>
      <c r="AM1563" s="14">
        <v>44990</v>
      </c>
      <c r="AN1563" s="19"/>
      <c r="AO1563" s="19"/>
      <c r="AP1563" s="19"/>
      <c r="AQ1563" s="19"/>
      <c r="AR1563" s="19">
        <v>1272000</v>
      </c>
      <c r="AS1563" s="19"/>
      <c r="AT1563" s="19"/>
      <c r="AU1563" s="19">
        <v>11448000</v>
      </c>
      <c r="AV1563" s="19"/>
      <c r="AW1563" s="19"/>
      <c r="AX1563" s="19"/>
      <c r="AY1563" s="19"/>
      <c r="AZ1563" s="15">
        <f t="shared" si="115"/>
        <v>12720000</v>
      </c>
      <c r="BA1563" s="15">
        <f t="shared" si="116"/>
        <v>12720000</v>
      </c>
      <c r="BB1563" t="str">
        <f t="shared" si="117"/>
        <v>OK</v>
      </c>
      <c r="BC1563">
        <f t="shared" si="118"/>
        <v>2</v>
      </c>
      <c r="BE1563" s="17"/>
    </row>
    <row r="1564" spans="1:57" hidden="1">
      <c r="A1564" s="17"/>
      <c r="B1564" s="17" t="s">
        <v>34</v>
      </c>
      <c r="C1564" s="17" t="s">
        <v>1361</v>
      </c>
      <c r="D1564" s="17" t="s">
        <v>1350</v>
      </c>
      <c r="E1564" s="17" t="s">
        <v>8</v>
      </c>
      <c r="F1564" s="17" t="s">
        <v>156</v>
      </c>
      <c r="G1564">
        <v>4883</v>
      </c>
      <c r="H1564">
        <v>30</v>
      </c>
      <c r="I1564" s="19">
        <v>30000000</v>
      </c>
      <c r="J1564" s="15">
        <v>1000000</v>
      </c>
      <c r="K1564" s="17">
        <v>30</v>
      </c>
      <c r="L1564" s="17"/>
      <c r="M1564" s="17" t="s">
        <v>128</v>
      </c>
      <c r="N1564" s="17" t="s">
        <v>157</v>
      </c>
      <c r="O1564" s="17" t="s">
        <v>130</v>
      </c>
      <c r="P1564" s="17" t="s">
        <v>1365</v>
      </c>
      <c r="Q1564" s="17" t="s">
        <v>66</v>
      </c>
      <c r="R1564" s="17" t="s">
        <v>132</v>
      </c>
      <c r="S1564" s="17" t="s">
        <v>271</v>
      </c>
      <c r="T1564" t="str">
        <f t="shared" si="119"/>
        <v>488302</v>
      </c>
      <c r="U1564" t="s">
        <v>1285</v>
      </c>
      <c r="V1564" s="17" t="s">
        <v>253</v>
      </c>
      <c r="W1564" t="str">
        <f t="shared" si="120"/>
        <v>16-488302-01-22</v>
      </c>
      <c r="X1564" s="17"/>
      <c r="Y1564" s="20">
        <v>44634</v>
      </c>
      <c r="Z1564" s="21">
        <v>18</v>
      </c>
      <c r="AA1564" s="14">
        <v>44652</v>
      </c>
      <c r="AB1564" s="20">
        <v>44631</v>
      </c>
      <c r="AC1564" s="21">
        <v>20</v>
      </c>
      <c r="AD1564" s="14">
        <v>44651</v>
      </c>
      <c r="AE1564" s="20">
        <v>44652</v>
      </c>
      <c r="AF1564" s="21">
        <v>20</v>
      </c>
      <c r="AG1564" s="14">
        <v>44672</v>
      </c>
      <c r="AH1564" s="20">
        <v>44679</v>
      </c>
      <c r="AI1564" s="21">
        <v>15</v>
      </c>
      <c r="AJ1564" s="14">
        <v>44694</v>
      </c>
      <c r="AK1564" s="21">
        <v>8</v>
      </c>
      <c r="AL1564" s="14">
        <v>44939</v>
      </c>
      <c r="AM1564" s="14">
        <v>44999</v>
      </c>
      <c r="AN1564" s="19"/>
      <c r="AO1564" s="19"/>
      <c r="AP1564" s="19"/>
      <c r="AQ1564" s="19"/>
      <c r="AR1564" s="19">
        <v>3000000</v>
      </c>
      <c r="AS1564" s="19"/>
      <c r="AT1564" s="19"/>
      <c r="AU1564" s="19">
        <v>27000000</v>
      </c>
      <c r="AV1564" s="19"/>
      <c r="AW1564" s="19"/>
      <c r="AX1564" s="19"/>
      <c r="AY1564" s="19"/>
      <c r="AZ1564" s="15">
        <f t="shared" si="115"/>
        <v>30000000</v>
      </c>
      <c r="BA1564" s="15">
        <f t="shared" si="116"/>
        <v>30000000</v>
      </c>
      <c r="BB1564" t="str">
        <f t="shared" si="117"/>
        <v>OK</v>
      </c>
      <c r="BC1564">
        <f t="shared" si="118"/>
        <v>2</v>
      </c>
      <c r="BE1564" s="17"/>
    </row>
    <row r="1565" spans="1:57" hidden="1">
      <c r="A1565" s="17"/>
      <c r="B1565" s="17" t="s">
        <v>34</v>
      </c>
      <c r="C1565" s="17" t="s">
        <v>1366</v>
      </c>
      <c r="D1565" s="17" t="s">
        <v>1350</v>
      </c>
      <c r="E1565" s="17" t="s">
        <v>8</v>
      </c>
      <c r="F1565" s="17" t="s">
        <v>156</v>
      </c>
      <c r="G1565">
        <v>4883</v>
      </c>
      <c r="H1565">
        <v>20</v>
      </c>
      <c r="I1565" s="19">
        <v>20000000</v>
      </c>
      <c r="J1565" s="15">
        <v>1000000</v>
      </c>
      <c r="K1565" s="17">
        <v>20</v>
      </c>
      <c r="L1565" s="17"/>
      <c r="M1565" s="17" t="s">
        <v>128</v>
      </c>
      <c r="N1565" s="17" t="s">
        <v>157</v>
      </c>
      <c r="O1565" s="17" t="s">
        <v>130</v>
      </c>
      <c r="P1565" s="17" t="s">
        <v>1365</v>
      </c>
      <c r="Q1565" s="17" t="s">
        <v>66</v>
      </c>
      <c r="R1565" s="17" t="s">
        <v>132</v>
      </c>
      <c r="S1565" s="17" t="s">
        <v>271</v>
      </c>
      <c r="T1565" t="str">
        <f t="shared" si="119"/>
        <v>488302</v>
      </c>
      <c r="U1565" t="s">
        <v>1285</v>
      </c>
      <c r="V1565" s="17" t="s">
        <v>253</v>
      </c>
      <c r="W1565" t="str">
        <f t="shared" si="120"/>
        <v>16-488302-01-22</v>
      </c>
      <c r="X1565" s="17"/>
      <c r="Y1565" s="20">
        <v>44634</v>
      </c>
      <c r="Z1565" s="21">
        <v>18</v>
      </c>
      <c r="AA1565" s="14">
        <v>44652</v>
      </c>
      <c r="AB1565" s="20">
        <v>44631</v>
      </c>
      <c r="AC1565" s="21">
        <v>20</v>
      </c>
      <c r="AD1565" s="14">
        <v>44651</v>
      </c>
      <c r="AE1565" s="20">
        <v>44652</v>
      </c>
      <c r="AF1565" s="21">
        <v>20</v>
      </c>
      <c r="AG1565" s="14">
        <v>44672</v>
      </c>
      <c r="AH1565" s="20">
        <v>44679</v>
      </c>
      <c r="AI1565" s="21">
        <v>15</v>
      </c>
      <c r="AJ1565" s="14">
        <v>44694</v>
      </c>
      <c r="AK1565" s="21">
        <v>8</v>
      </c>
      <c r="AL1565" s="14">
        <v>44939</v>
      </c>
      <c r="AM1565" s="14">
        <v>44999</v>
      </c>
      <c r="AN1565" s="19"/>
      <c r="AO1565" s="19"/>
      <c r="AP1565" s="19"/>
      <c r="AQ1565" s="19"/>
      <c r="AR1565" s="19">
        <v>2000000</v>
      </c>
      <c r="AS1565" s="19"/>
      <c r="AT1565" s="19"/>
      <c r="AU1565" s="19">
        <v>18000000</v>
      </c>
      <c r="AV1565" s="19"/>
      <c r="AW1565" s="19"/>
      <c r="AX1565" s="19"/>
      <c r="AY1565" s="19"/>
      <c r="AZ1565" s="15">
        <f t="shared" si="115"/>
        <v>20000000</v>
      </c>
      <c r="BA1565" s="15">
        <f t="shared" si="116"/>
        <v>20000000</v>
      </c>
      <c r="BB1565" t="str">
        <f t="shared" si="117"/>
        <v>OK</v>
      </c>
      <c r="BC1565">
        <f t="shared" si="118"/>
        <v>2</v>
      </c>
      <c r="BE1565" s="17"/>
    </row>
    <row r="1566" spans="1:57" hidden="1">
      <c r="A1566" s="17"/>
      <c r="B1566" s="17" t="s">
        <v>34</v>
      </c>
      <c r="C1566" s="17" t="s">
        <v>1367</v>
      </c>
      <c r="D1566" s="17" t="s">
        <v>1350</v>
      </c>
      <c r="E1566" s="17" t="s">
        <v>8</v>
      </c>
      <c r="F1566" s="17" t="s">
        <v>156</v>
      </c>
      <c r="G1566">
        <v>4883</v>
      </c>
      <c r="H1566">
        <v>20</v>
      </c>
      <c r="I1566" s="19">
        <v>20000000</v>
      </c>
      <c r="J1566" s="15">
        <v>1000000</v>
      </c>
      <c r="K1566" s="17">
        <v>20</v>
      </c>
      <c r="L1566" s="17"/>
      <c r="M1566" s="17" t="s">
        <v>128</v>
      </c>
      <c r="N1566" s="17" t="s">
        <v>157</v>
      </c>
      <c r="O1566" s="17" t="s">
        <v>130</v>
      </c>
      <c r="P1566" s="17" t="s">
        <v>1365</v>
      </c>
      <c r="Q1566" s="17" t="s">
        <v>66</v>
      </c>
      <c r="R1566" s="17" t="s">
        <v>132</v>
      </c>
      <c r="S1566" s="17" t="s">
        <v>271</v>
      </c>
      <c r="T1566" t="str">
        <f t="shared" si="119"/>
        <v>488302</v>
      </c>
      <c r="U1566" t="s">
        <v>1285</v>
      </c>
      <c r="V1566" s="17" t="s">
        <v>253</v>
      </c>
      <c r="W1566" t="str">
        <f t="shared" si="120"/>
        <v>16-488302-01-22</v>
      </c>
      <c r="X1566" s="17"/>
      <c r="Y1566" s="20">
        <v>44634</v>
      </c>
      <c r="Z1566" s="21">
        <v>18</v>
      </c>
      <c r="AA1566" s="14">
        <v>44652</v>
      </c>
      <c r="AB1566" s="20">
        <v>44631</v>
      </c>
      <c r="AC1566" s="21">
        <v>20</v>
      </c>
      <c r="AD1566" s="14">
        <v>44651</v>
      </c>
      <c r="AE1566" s="20">
        <v>44652</v>
      </c>
      <c r="AF1566" s="21">
        <v>20</v>
      </c>
      <c r="AG1566" s="14">
        <v>44672</v>
      </c>
      <c r="AH1566" s="20">
        <v>44679</v>
      </c>
      <c r="AI1566" s="21">
        <v>15</v>
      </c>
      <c r="AJ1566" s="14">
        <v>44694</v>
      </c>
      <c r="AK1566" s="21">
        <v>8</v>
      </c>
      <c r="AL1566" s="14">
        <v>44939</v>
      </c>
      <c r="AM1566" s="14">
        <v>44999</v>
      </c>
      <c r="AN1566" s="19"/>
      <c r="AO1566" s="19"/>
      <c r="AP1566" s="19"/>
      <c r="AQ1566" s="19"/>
      <c r="AR1566" s="19">
        <v>2000000</v>
      </c>
      <c r="AS1566" s="19"/>
      <c r="AT1566" s="19"/>
      <c r="AU1566" s="19">
        <v>18000000</v>
      </c>
      <c r="AV1566" s="19"/>
      <c r="AW1566" s="19"/>
      <c r="AX1566" s="19"/>
      <c r="AY1566" s="19"/>
      <c r="AZ1566" s="15">
        <f t="shared" si="115"/>
        <v>20000000</v>
      </c>
      <c r="BA1566" s="15">
        <f t="shared" si="116"/>
        <v>20000000</v>
      </c>
      <c r="BB1566" t="str">
        <f t="shared" si="117"/>
        <v>OK</v>
      </c>
      <c r="BC1566">
        <f t="shared" si="118"/>
        <v>2</v>
      </c>
      <c r="BE1566" s="17"/>
    </row>
    <row r="1567" spans="1:57" hidden="1">
      <c r="A1567" s="17"/>
      <c r="B1567" s="17" t="s">
        <v>34</v>
      </c>
      <c r="C1567" s="17" t="s">
        <v>1361</v>
      </c>
      <c r="D1567" s="17" t="s">
        <v>1362</v>
      </c>
      <c r="E1567" s="17" t="s">
        <v>8</v>
      </c>
      <c r="F1567" s="17" t="s">
        <v>160</v>
      </c>
      <c r="G1567">
        <v>4881</v>
      </c>
      <c r="H1567">
        <v>35</v>
      </c>
      <c r="I1567" s="19">
        <v>35000000</v>
      </c>
      <c r="J1567" s="15">
        <v>1000000</v>
      </c>
      <c r="K1567" s="17">
        <v>35</v>
      </c>
      <c r="L1567" s="17"/>
      <c r="M1567" s="17" t="s">
        <v>128</v>
      </c>
      <c r="N1567" s="17" t="s">
        <v>157</v>
      </c>
      <c r="O1567" s="17" t="s">
        <v>130</v>
      </c>
      <c r="P1567" s="17" t="s">
        <v>1368</v>
      </c>
      <c r="Q1567" s="17" t="s">
        <v>66</v>
      </c>
      <c r="R1567" s="17" t="s">
        <v>132</v>
      </c>
      <c r="S1567" s="17" t="s">
        <v>253</v>
      </c>
      <c r="T1567" t="str">
        <f t="shared" si="119"/>
        <v>488101</v>
      </c>
      <c r="U1567" t="s">
        <v>1285</v>
      </c>
      <c r="V1567" s="17" t="s">
        <v>253</v>
      </c>
      <c r="W1567" t="str">
        <f t="shared" si="120"/>
        <v>16-488101-01-22</v>
      </c>
      <c r="X1567" s="17"/>
      <c r="Y1567" s="20">
        <v>44634</v>
      </c>
      <c r="Z1567" s="21">
        <v>18</v>
      </c>
      <c r="AA1567" s="14">
        <v>44652</v>
      </c>
      <c r="AB1567" s="20">
        <v>44616</v>
      </c>
      <c r="AC1567" s="21">
        <v>20</v>
      </c>
      <c r="AD1567" s="14">
        <v>44636</v>
      </c>
      <c r="AE1567" s="20">
        <v>44638</v>
      </c>
      <c r="AF1567" s="21">
        <v>20</v>
      </c>
      <c r="AG1567" s="14">
        <v>44658</v>
      </c>
      <c r="AH1567" s="20">
        <v>44662</v>
      </c>
      <c r="AI1567" s="21">
        <v>10</v>
      </c>
      <c r="AJ1567" s="14">
        <v>44672</v>
      </c>
      <c r="AK1567" s="21">
        <v>8</v>
      </c>
      <c r="AL1567" s="14">
        <v>44916</v>
      </c>
      <c r="AM1567" s="14">
        <v>44976</v>
      </c>
      <c r="AN1567" s="19"/>
      <c r="AO1567" s="19"/>
      <c r="AP1567" s="19"/>
      <c r="AQ1567" s="19">
        <v>3500000</v>
      </c>
      <c r="AR1567" s="19"/>
      <c r="AS1567" s="19"/>
      <c r="AT1567" s="19">
        <v>31500000</v>
      </c>
      <c r="AU1567" s="19"/>
      <c r="AV1567" s="19"/>
      <c r="AW1567" s="19"/>
      <c r="AX1567" s="19"/>
      <c r="AY1567" s="19"/>
      <c r="AZ1567" s="15">
        <f t="shared" si="115"/>
        <v>35000000</v>
      </c>
      <c r="BA1567" s="15">
        <f t="shared" si="116"/>
        <v>35000000</v>
      </c>
      <c r="BB1567" t="str">
        <f t="shared" si="117"/>
        <v>OK</v>
      </c>
      <c r="BC1567">
        <f t="shared" si="118"/>
        <v>2</v>
      </c>
      <c r="BE1567" s="17"/>
    </row>
    <row r="1568" spans="1:57" hidden="1">
      <c r="A1568" s="17"/>
      <c r="B1568" s="17" t="s">
        <v>34</v>
      </c>
      <c r="C1568" s="17" t="s">
        <v>1352</v>
      </c>
      <c r="D1568" s="17" t="s">
        <v>1362</v>
      </c>
      <c r="E1568" s="17" t="s">
        <v>8</v>
      </c>
      <c r="F1568" s="17" t="s">
        <v>160</v>
      </c>
      <c r="G1568">
        <v>4881</v>
      </c>
      <c r="H1568">
        <v>17</v>
      </c>
      <c r="I1568" s="19">
        <v>17000000</v>
      </c>
      <c r="J1568" s="15">
        <v>1000000</v>
      </c>
      <c r="K1568" s="17">
        <v>17</v>
      </c>
      <c r="L1568" s="17"/>
      <c r="M1568" s="17" t="s">
        <v>128</v>
      </c>
      <c r="N1568" s="17" t="s">
        <v>157</v>
      </c>
      <c r="O1568" s="17" t="s">
        <v>130</v>
      </c>
      <c r="P1568" s="17" t="s">
        <v>1368</v>
      </c>
      <c r="Q1568" s="17" t="s">
        <v>66</v>
      </c>
      <c r="R1568" s="17" t="s">
        <v>132</v>
      </c>
      <c r="S1568" s="17" t="s">
        <v>253</v>
      </c>
      <c r="T1568" t="str">
        <f t="shared" si="119"/>
        <v>488101</v>
      </c>
      <c r="U1568" t="s">
        <v>1285</v>
      </c>
      <c r="V1568" s="17" t="s">
        <v>253</v>
      </c>
      <c r="W1568" t="str">
        <f t="shared" si="120"/>
        <v>16-488101-01-22</v>
      </c>
      <c r="X1568" s="17"/>
      <c r="Y1568" s="20">
        <v>44634</v>
      </c>
      <c r="Z1568" s="21">
        <v>18</v>
      </c>
      <c r="AA1568" s="14">
        <v>44652</v>
      </c>
      <c r="AB1568" s="20">
        <v>44616</v>
      </c>
      <c r="AC1568" s="21">
        <v>20</v>
      </c>
      <c r="AD1568" s="14">
        <v>44636</v>
      </c>
      <c r="AE1568" s="20">
        <v>44638</v>
      </c>
      <c r="AF1568" s="21">
        <v>20</v>
      </c>
      <c r="AG1568" s="14">
        <v>44658</v>
      </c>
      <c r="AH1568" s="20">
        <v>44662</v>
      </c>
      <c r="AI1568" s="21">
        <v>10</v>
      </c>
      <c r="AJ1568" s="14">
        <v>44672</v>
      </c>
      <c r="AK1568" s="21">
        <v>8</v>
      </c>
      <c r="AL1568" s="14">
        <v>44916</v>
      </c>
      <c r="AM1568" s="14">
        <v>44976</v>
      </c>
      <c r="AN1568" s="19"/>
      <c r="AO1568" s="19"/>
      <c r="AP1568" s="19"/>
      <c r="AQ1568" s="19">
        <v>1700000</v>
      </c>
      <c r="AR1568" s="19"/>
      <c r="AS1568" s="19"/>
      <c r="AT1568" s="19">
        <v>15300000</v>
      </c>
      <c r="AU1568" s="19"/>
      <c r="AV1568" s="19"/>
      <c r="AW1568" s="19"/>
      <c r="AX1568" s="19"/>
      <c r="AY1568" s="19"/>
      <c r="AZ1568" s="15">
        <f t="shared" si="115"/>
        <v>17000000</v>
      </c>
      <c r="BA1568" s="15">
        <f t="shared" si="116"/>
        <v>17000000</v>
      </c>
      <c r="BB1568" t="str">
        <f t="shared" si="117"/>
        <v>OK</v>
      </c>
      <c r="BC1568">
        <f t="shared" si="118"/>
        <v>2</v>
      </c>
      <c r="BE1568" s="17"/>
    </row>
    <row r="1569" spans="1:57" hidden="1">
      <c r="A1569" s="17"/>
      <c r="B1569" s="17" t="s">
        <v>34</v>
      </c>
      <c r="C1569" s="17" t="s">
        <v>1369</v>
      </c>
      <c r="D1569" s="17" t="s">
        <v>1362</v>
      </c>
      <c r="E1569" s="17" t="s">
        <v>8</v>
      </c>
      <c r="F1569" s="17" t="s">
        <v>160</v>
      </c>
      <c r="G1569">
        <v>4881</v>
      </c>
      <c r="H1569">
        <v>15</v>
      </c>
      <c r="I1569" s="19">
        <v>15000000</v>
      </c>
      <c r="J1569" s="15">
        <v>1000000</v>
      </c>
      <c r="K1569" s="17">
        <v>15</v>
      </c>
      <c r="L1569" s="17"/>
      <c r="M1569" s="17" t="s">
        <v>128</v>
      </c>
      <c r="N1569" s="17" t="s">
        <v>157</v>
      </c>
      <c r="O1569" s="17" t="s">
        <v>130</v>
      </c>
      <c r="P1569" s="17" t="s">
        <v>1368</v>
      </c>
      <c r="Q1569" s="17" t="s">
        <v>66</v>
      </c>
      <c r="R1569" s="17" t="s">
        <v>132</v>
      </c>
      <c r="S1569" s="17" t="s">
        <v>253</v>
      </c>
      <c r="T1569" t="str">
        <f t="shared" si="119"/>
        <v>488101</v>
      </c>
      <c r="U1569" t="s">
        <v>1285</v>
      </c>
      <c r="V1569" s="17" t="s">
        <v>253</v>
      </c>
      <c r="W1569" t="str">
        <f t="shared" si="120"/>
        <v>16-488101-01-22</v>
      </c>
      <c r="X1569" s="17"/>
      <c r="Y1569" s="20">
        <v>44634</v>
      </c>
      <c r="Z1569" s="21">
        <v>18</v>
      </c>
      <c r="AA1569" s="14">
        <v>44652</v>
      </c>
      <c r="AB1569" s="20">
        <v>44616</v>
      </c>
      <c r="AC1569" s="21">
        <v>20</v>
      </c>
      <c r="AD1569" s="14">
        <v>44636</v>
      </c>
      <c r="AE1569" s="20">
        <v>44638</v>
      </c>
      <c r="AF1569" s="21">
        <v>20</v>
      </c>
      <c r="AG1569" s="14">
        <v>44658</v>
      </c>
      <c r="AH1569" s="20">
        <v>44662</v>
      </c>
      <c r="AI1569" s="21">
        <v>10</v>
      </c>
      <c r="AJ1569" s="14">
        <v>44672</v>
      </c>
      <c r="AK1569" s="21">
        <v>8</v>
      </c>
      <c r="AL1569" s="14">
        <v>44916</v>
      </c>
      <c r="AM1569" s="14">
        <v>44976</v>
      </c>
      <c r="AN1569" s="19"/>
      <c r="AO1569" s="19"/>
      <c r="AP1569" s="19"/>
      <c r="AQ1569" s="19">
        <v>1500000</v>
      </c>
      <c r="AR1569" s="19"/>
      <c r="AS1569" s="19"/>
      <c r="AT1569" s="19">
        <v>13500000</v>
      </c>
      <c r="AU1569" s="19"/>
      <c r="AV1569" s="19"/>
      <c r="AW1569" s="19"/>
      <c r="AX1569" s="19"/>
      <c r="AY1569" s="19"/>
      <c r="AZ1569" s="15">
        <f t="shared" si="115"/>
        <v>15000000</v>
      </c>
      <c r="BA1569" s="15">
        <f t="shared" si="116"/>
        <v>15000000</v>
      </c>
      <c r="BB1569" t="str">
        <f t="shared" si="117"/>
        <v>OK</v>
      </c>
      <c r="BC1569">
        <f t="shared" si="118"/>
        <v>2</v>
      </c>
      <c r="BE1569" s="17"/>
    </row>
    <row r="1570" spans="1:57" hidden="1">
      <c r="A1570" s="17"/>
      <c r="B1570" s="17" t="s">
        <v>34</v>
      </c>
      <c r="C1570" s="17" t="s">
        <v>1358</v>
      </c>
      <c r="D1570" s="17" t="s">
        <v>1370</v>
      </c>
      <c r="E1570" s="17" t="s">
        <v>8</v>
      </c>
      <c r="F1570" s="17" t="s">
        <v>160</v>
      </c>
      <c r="G1570">
        <v>4881</v>
      </c>
      <c r="H1570">
        <v>20</v>
      </c>
      <c r="I1570" s="19">
        <v>20000000</v>
      </c>
      <c r="J1570" s="15">
        <v>1000000</v>
      </c>
      <c r="K1570" s="17">
        <v>20</v>
      </c>
      <c r="L1570" s="17"/>
      <c r="M1570" s="17" t="s">
        <v>128</v>
      </c>
      <c r="N1570" s="17" t="s">
        <v>157</v>
      </c>
      <c r="O1570" s="17" t="s">
        <v>130</v>
      </c>
      <c r="P1570" s="17" t="s">
        <v>1368</v>
      </c>
      <c r="Q1570" s="17" t="s">
        <v>66</v>
      </c>
      <c r="R1570" s="17" t="s">
        <v>132</v>
      </c>
      <c r="S1570" s="17" t="s">
        <v>253</v>
      </c>
      <c r="T1570" t="str">
        <f t="shared" si="119"/>
        <v>488101</v>
      </c>
      <c r="U1570" t="s">
        <v>1285</v>
      </c>
      <c r="V1570" s="17" t="s">
        <v>271</v>
      </c>
      <c r="W1570" t="str">
        <f t="shared" si="120"/>
        <v>16-488101-02-22</v>
      </c>
      <c r="X1570" s="17"/>
      <c r="Y1570" s="20">
        <v>44634</v>
      </c>
      <c r="Z1570" s="21">
        <v>18</v>
      </c>
      <c r="AA1570" s="14">
        <v>44652</v>
      </c>
      <c r="AB1570" s="20">
        <v>44616</v>
      </c>
      <c r="AC1570" s="21">
        <v>20</v>
      </c>
      <c r="AD1570" s="14">
        <v>44636</v>
      </c>
      <c r="AE1570" s="20">
        <v>44638</v>
      </c>
      <c r="AF1570" s="21">
        <v>20</v>
      </c>
      <c r="AG1570" s="14">
        <v>44658</v>
      </c>
      <c r="AH1570" s="20">
        <v>44662</v>
      </c>
      <c r="AI1570" s="21">
        <v>10</v>
      </c>
      <c r="AJ1570" s="14">
        <v>44672</v>
      </c>
      <c r="AK1570" s="21">
        <v>8</v>
      </c>
      <c r="AL1570" s="14">
        <v>44916</v>
      </c>
      <c r="AM1570" s="14">
        <v>44976</v>
      </c>
      <c r="AN1570" s="19"/>
      <c r="AO1570" s="19"/>
      <c r="AP1570" s="19"/>
      <c r="AQ1570" s="19">
        <v>2000000</v>
      </c>
      <c r="AR1570" s="19"/>
      <c r="AS1570" s="19"/>
      <c r="AT1570" s="19">
        <v>18000000</v>
      </c>
      <c r="AU1570" s="19"/>
      <c r="AV1570" s="19"/>
      <c r="AW1570" s="19"/>
      <c r="AX1570" s="19"/>
      <c r="AY1570" s="19"/>
      <c r="AZ1570" s="15">
        <f t="shared" si="115"/>
        <v>20000000</v>
      </c>
      <c r="BA1570" s="15">
        <f t="shared" si="116"/>
        <v>20000000</v>
      </c>
      <c r="BB1570" t="str">
        <f t="shared" si="117"/>
        <v>OK</v>
      </c>
      <c r="BC1570">
        <f t="shared" si="118"/>
        <v>2</v>
      </c>
      <c r="BE1570" s="17"/>
    </row>
    <row r="1571" spans="1:57" hidden="1">
      <c r="A1571" s="17"/>
      <c r="B1571" s="17" t="s">
        <v>34</v>
      </c>
      <c r="C1571" s="17" t="s">
        <v>1371</v>
      </c>
      <c r="D1571" s="17" t="s">
        <v>1370</v>
      </c>
      <c r="E1571" s="17" t="s">
        <v>8</v>
      </c>
      <c r="F1571" s="17" t="s">
        <v>160</v>
      </c>
      <c r="G1571">
        <v>4881</v>
      </c>
      <c r="H1571">
        <v>15</v>
      </c>
      <c r="I1571" s="19">
        <v>15000000</v>
      </c>
      <c r="J1571" s="15">
        <v>1000000</v>
      </c>
      <c r="K1571" s="17">
        <v>15</v>
      </c>
      <c r="L1571" s="17"/>
      <c r="M1571" s="17" t="s">
        <v>128</v>
      </c>
      <c r="N1571" s="17" t="s">
        <v>157</v>
      </c>
      <c r="O1571" s="17" t="s">
        <v>130</v>
      </c>
      <c r="P1571" s="17" t="s">
        <v>1368</v>
      </c>
      <c r="Q1571" s="17" t="s">
        <v>66</v>
      </c>
      <c r="R1571" s="17" t="s">
        <v>132</v>
      </c>
      <c r="S1571" s="17" t="s">
        <v>253</v>
      </c>
      <c r="T1571" t="str">
        <f t="shared" si="119"/>
        <v>488101</v>
      </c>
      <c r="U1571" t="s">
        <v>1285</v>
      </c>
      <c r="V1571" s="17" t="s">
        <v>271</v>
      </c>
      <c r="W1571" t="str">
        <f t="shared" si="120"/>
        <v>16-488101-02-22</v>
      </c>
      <c r="X1571" s="17"/>
      <c r="Y1571" s="20">
        <v>44634</v>
      </c>
      <c r="Z1571" s="21">
        <v>18</v>
      </c>
      <c r="AA1571" s="14">
        <v>44652</v>
      </c>
      <c r="AB1571" s="20">
        <v>44616</v>
      </c>
      <c r="AC1571" s="21">
        <v>20</v>
      </c>
      <c r="AD1571" s="14">
        <v>44636</v>
      </c>
      <c r="AE1571" s="20">
        <v>44638</v>
      </c>
      <c r="AF1571" s="21">
        <v>20</v>
      </c>
      <c r="AG1571" s="14">
        <v>44658</v>
      </c>
      <c r="AH1571" s="20">
        <v>44662</v>
      </c>
      <c r="AI1571" s="21">
        <v>10</v>
      </c>
      <c r="AJ1571" s="14">
        <v>44672</v>
      </c>
      <c r="AK1571" s="21">
        <v>8</v>
      </c>
      <c r="AL1571" s="14">
        <v>44916</v>
      </c>
      <c r="AM1571" s="14">
        <v>44976</v>
      </c>
      <c r="AN1571" s="19"/>
      <c r="AO1571" s="19"/>
      <c r="AP1571" s="19"/>
      <c r="AQ1571" s="19">
        <v>1500000</v>
      </c>
      <c r="AR1571" s="19"/>
      <c r="AS1571" s="19"/>
      <c r="AT1571" s="19">
        <v>13500000</v>
      </c>
      <c r="AU1571" s="19"/>
      <c r="AV1571" s="19"/>
      <c r="AW1571" s="19"/>
      <c r="AX1571" s="19"/>
      <c r="AY1571" s="19"/>
      <c r="AZ1571" s="15">
        <f t="shared" si="115"/>
        <v>15000000</v>
      </c>
      <c r="BA1571" s="15">
        <f t="shared" si="116"/>
        <v>15000000</v>
      </c>
      <c r="BB1571" t="str">
        <f t="shared" si="117"/>
        <v>OK</v>
      </c>
      <c r="BC1571">
        <f t="shared" si="118"/>
        <v>2</v>
      </c>
      <c r="BE1571" s="17"/>
    </row>
    <row r="1572" spans="1:57" hidden="1">
      <c r="A1572" s="17"/>
      <c r="B1572" s="17" t="s">
        <v>34</v>
      </c>
      <c r="C1572" s="17" t="s">
        <v>1372</v>
      </c>
      <c r="D1572" s="17" t="s">
        <v>1370</v>
      </c>
      <c r="E1572" s="17" t="s">
        <v>8</v>
      </c>
      <c r="F1572" s="17" t="s">
        <v>160</v>
      </c>
      <c r="G1572">
        <v>4881</v>
      </c>
      <c r="H1572">
        <v>15</v>
      </c>
      <c r="I1572" s="19">
        <v>15000000</v>
      </c>
      <c r="J1572" s="15">
        <v>1000000</v>
      </c>
      <c r="K1572" s="17">
        <v>15</v>
      </c>
      <c r="L1572" s="17"/>
      <c r="M1572" s="17" t="s">
        <v>128</v>
      </c>
      <c r="N1572" s="17" t="s">
        <v>157</v>
      </c>
      <c r="O1572" s="17" t="s">
        <v>130</v>
      </c>
      <c r="P1572" s="17" t="s">
        <v>1368</v>
      </c>
      <c r="Q1572" s="17" t="s">
        <v>66</v>
      </c>
      <c r="R1572" s="17" t="s">
        <v>132</v>
      </c>
      <c r="S1572" s="17" t="s">
        <v>253</v>
      </c>
      <c r="T1572" t="str">
        <f t="shared" si="119"/>
        <v>488101</v>
      </c>
      <c r="U1572" t="s">
        <v>1285</v>
      </c>
      <c r="V1572" s="17" t="s">
        <v>271</v>
      </c>
      <c r="W1572" t="str">
        <f t="shared" si="120"/>
        <v>16-488101-02-22</v>
      </c>
      <c r="X1572" s="17"/>
      <c r="Y1572" s="20">
        <v>44634</v>
      </c>
      <c r="Z1572" s="21">
        <v>18</v>
      </c>
      <c r="AA1572" s="14">
        <v>44652</v>
      </c>
      <c r="AB1572" s="20">
        <v>44616</v>
      </c>
      <c r="AC1572" s="21">
        <v>20</v>
      </c>
      <c r="AD1572" s="14">
        <v>44636</v>
      </c>
      <c r="AE1572" s="20">
        <v>44638</v>
      </c>
      <c r="AF1572" s="21">
        <v>20</v>
      </c>
      <c r="AG1572" s="14">
        <v>44658</v>
      </c>
      <c r="AH1572" s="20">
        <v>44662</v>
      </c>
      <c r="AI1572" s="21">
        <v>10</v>
      </c>
      <c r="AJ1572" s="14">
        <v>44672</v>
      </c>
      <c r="AK1572" s="21">
        <v>8</v>
      </c>
      <c r="AL1572" s="14">
        <v>44916</v>
      </c>
      <c r="AM1572" s="14">
        <v>44976</v>
      </c>
      <c r="AN1572" s="19"/>
      <c r="AO1572" s="19"/>
      <c r="AP1572" s="19"/>
      <c r="AQ1572" s="19">
        <v>1500000</v>
      </c>
      <c r="AR1572" s="19"/>
      <c r="AS1572" s="19"/>
      <c r="AT1572" s="19">
        <v>13500000</v>
      </c>
      <c r="AU1572" s="19"/>
      <c r="AV1572" s="19"/>
      <c r="AW1572" s="19"/>
      <c r="AX1572" s="19"/>
      <c r="AY1572" s="19"/>
      <c r="AZ1572" s="15">
        <f t="shared" si="115"/>
        <v>15000000</v>
      </c>
      <c r="BA1572" s="15">
        <f t="shared" si="116"/>
        <v>15000000</v>
      </c>
      <c r="BB1572" t="str">
        <f t="shared" si="117"/>
        <v>OK</v>
      </c>
      <c r="BC1572">
        <f t="shared" si="118"/>
        <v>2</v>
      </c>
      <c r="BE1572" s="17"/>
    </row>
    <row r="1573" spans="1:57" hidden="1">
      <c r="A1573" s="17"/>
      <c r="B1573" s="17" t="s">
        <v>34</v>
      </c>
      <c r="C1573" s="17" t="s">
        <v>1354</v>
      </c>
      <c r="D1573" s="17" t="s">
        <v>1370</v>
      </c>
      <c r="E1573" s="17" t="s">
        <v>8</v>
      </c>
      <c r="F1573" s="17" t="s">
        <v>160</v>
      </c>
      <c r="G1573">
        <v>4881</v>
      </c>
      <c r="H1573">
        <v>15</v>
      </c>
      <c r="I1573" s="19">
        <v>15000000</v>
      </c>
      <c r="J1573" s="15">
        <v>1000000</v>
      </c>
      <c r="K1573" s="17">
        <v>15</v>
      </c>
      <c r="L1573" s="17"/>
      <c r="M1573" s="17" t="s">
        <v>128</v>
      </c>
      <c r="N1573" s="17" t="s">
        <v>157</v>
      </c>
      <c r="O1573" s="17" t="s">
        <v>130</v>
      </c>
      <c r="P1573" s="17" t="s">
        <v>1368</v>
      </c>
      <c r="Q1573" s="17" t="s">
        <v>66</v>
      </c>
      <c r="R1573" s="17" t="s">
        <v>132</v>
      </c>
      <c r="S1573" s="17" t="s">
        <v>253</v>
      </c>
      <c r="T1573" t="str">
        <f t="shared" si="119"/>
        <v>488101</v>
      </c>
      <c r="U1573" t="s">
        <v>1285</v>
      </c>
      <c r="V1573" s="17" t="s">
        <v>271</v>
      </c>
      <c r="W1573" t="str">
        <f t="shared" si="120"/>
        <v>16-488101-02-22</v>
      </c>
      <c r="X1573" s="17"/>
      <c r="Y1573" s="20">
        <v>44634</v>
      </c>
      <c r="Z1573" s="21">
        <v>18</v>
      </c>
      <c r="AA1573" s="14">
        <v>44652</v>
      </c>
      <c r="AB1573" s="20">
        <v>44616</v>
      </c>
      <c r="AC1573" s="21">
        <v>20</v>
      </c>
      <c r="AD1573" s="14">
        <v>44636</v>
      </c>
      <c r="AE1573" s="20">
        <v>44638</v>
      </c>
      <c r="AF1573" s="21">
        <v>20</v>
      </c>
      <c r="AG1573" s="14">
        <v>44658</v>
      </c>
      <c r="AH1573" s="20">
        <v>44662</v>
      </c>
      <c r="AI1573" s="21">
        <v>10</v>
      </c>
      <c r="AJ1573" s="14">
        <v>44672</v>
      </c>
      <c r="AK1573" s="21">
        <v>8</v>
      </c>
      <c r="AL1573" s="14">
        <v>44916</v>
      </c>
      <c r="AM1573" s="14">
        <v>44976</v>
      </c>
      <c r="AN1573" s="19"/>
      <c r="AO1573" s="19"/>
      <c r="AP1573" s="19"/>
      <c r="AQ1573" s="19">
        <v>1500000</v>
      </c>
      <c r="AR1573" s="19"/>
      <c r="AS1573" s="19"/>
      <c r="AT1573" s="19">
        <v>13500000</v>
      </c>
      <c r="AU1573" s="19"/>
      <c r="AV1573" s="19"/>
      <c r="AW1573" s="19"/>
      <c r="AX1573" s="19"/>
      <c r="AY1573" s="19"/>
      <c r="AZ1573" s="15">
        <f t="shared" si="115"/>
        <v>15000000</v>
      </c>
      <c r="BA1573" s="15">
        <f t="shared" si="116"/>
        <v>15000000</v>
      </c>
      <c r="BB1573" t="str">
        <f t="shared" si="117"/>
        <v>OK</v>
      </c>
      <c r="BC1573">
        <f t="shared" si="118"/>
        <v>2</v>
      </c>
      <c r="BE1573" s="17"/>
    </row>
    <row r="1574" spans="1:57" hidden="1">
      <c r="A1574" s="17"/>
      <c r="B1574" s="17" t="s">
        <v>34</v>
      </c>
      <c r="C1574" s="17" t="s">
        <v>1373</v>
      </c>
      <c r="D1574" s="17" t="s">
        <v>1356</v>
      </c>
      <c r="E1574" s="17" t="s">
        <v>8</v>
      </c>
      <c r="F1574" s="17" t="s">
        <v>160</v>
      </c>
      <c r="G1574">
        <v>4881</v>
      </c>
      <c r="H1574">
        <v>15</v>
      </c>
      <c r="I1574" s="19">
        <v>15000000</v>
      </c>
      <c r="J1574" s="15">
        <v>1000000</v>
      </c>
      <c r="K1574" s="17">
        <v>15</v>
      </c>
      <c r="L1574" s="17"/>
      <c r="M1574" s="17" t="s">
        <v>128</v>
      </c>
      <c r="N1574" s="17" t="s">
        <v>157</v>
      </c>
      <c r="O1574" s="17" t="s">
        <v>130</v>
      </c>
      <c r="P1574" s="17" t="s">
        <v>1368</v>
      </c>
      <c r="Q1574" s="17" t="s">
        <v>66</v>
      </c>
      <c r="R1574" s="17" t="s">
        <v>132</v>
      </c>
      <c r="S1574" s="17" t="s">
        <v>253</v>
      </c>
      <c r="T1574" t="str">
        <f t="shared" si="119"/>
        <v>488101</v>
      </c>
      <c r="U1574" t="s">
        <v>1285</v>
      </c>
      <c r="V1574" s="17" t="s">
        <v>254</v>
      </c>
      <c r="W1574" t="str">
        <f t="shared" si="120"/>
        <v>16-488101-03-22</v>
      </c>
      <c r="X1574" s="17"/>
      <c r="Y1574" s="20">
        <v>44634</v>
      </c>
      <c r="Z1574" s="21">
        <v>18</v>
      </c>
      <c r="AA1574" s="14">
        <v>44652</v>
      </c>
      <c r="AB1574" s="20">
        <v>44616</v>
      </c>
      <c r="AC1574" s="21">
        <v>20</v>
      </c>
      <c r="AD1574" s="14">
        <v>44636</v>
      </c>
      <c r="AE1574" s="20">
        <v>44638</v>
      </c>
      <c r="AF1574" s="21">
        <v>20</v>
      </c>
      <c r="AG1574" s="14">
        <v>44658</v>
      </c>
      <c r="AH1574" s="20">
        <v>44662</v>
      </c>
      <c r="AI1574" s="21">
        <v>10</v>
      </c>
      <c r="AJ1574" s="14">
        <v>44672</v>
      </c>
      <c r="AK1574" s="21">
        <v>8</v>
      </c>
      <c r="AL1574" s="14">
        <v>44916</v>
      </c>
      <c r="AM1574" s="14">
        <v>44976</v>
      </c>
      <c r="AN1574" s="19"/>
      <c r="AO1574" s="19"/>
      <c r="AP1574" s="19"/>
      <c r="AQ1574" s="19">
        <v>1500000</v>
      </c>
      <c r="AR1574" s="19"/>
      <c r="AS1574" s="19"/>
      <c r="AT1574" s="19">
        <v>13500000</v>
      </c>
      <c r="AU1574" s="19"/>
      <c r="AV1574" s="19"/>
      <c r="AW1574" s="19"/>
      <c r="AX1574" s="19"/>
      <c r="AY1574" s="19"/>
      <c r="AZ1574" s="15">
        <f t="shared" si="115"/>
        <v>15000000</v>
      </c>
      <c r="BA1574" s="15">
        <f t="shared" si="116"/>
        <v>15000000</v>
      </c>
      <c r="BB1574" t="str">
        <f t="shared" si="117"/>
        <v>OK</v>
      </c>
      <c r="BC1574">
        <f t="shared" si="118"/>
        <v>2</v>
      </c>
      <c r="BE1574" s="17"/>
    </row>
    <row r="1575" spans="1:57" hidden="1">
      <c r="A1575" s="17"/>
      <c r="B1575" s="17" t="s">
        <v>34</v>
      </c>
      <c r="C1575" s="17" t="s">
        <v>1353</v>
      </c>
      <c r="D1575" s="17" t="s">
        <v>1356</v>
      </c>
      <c r="E1575" s="17" t="s">
        <v>8</v>
      </c>
      <c r="F1575" s="17" t="s">
        <v>160</v>
      </c>
      <c r="G1575">
        <v>4881</v>
      </c>
      <c r="H1575">
        <v>15</v>
      </c>
      <c r="I1575" s="19">
        <v>15000000</v>
      </c>
      <c r="J1575" s="15">
        <v>1000000</v>
      </c>
      <c r="K1575" s="17">
        <v>15</v>
      </c>
      <c r="L1575" s="17"/>
      <c r="M1575" s="17" t="s">
        <v>128</v>
      </c>
      <c r="N1575" s="17" t="s">
        <v>157</v>
      </c>
      <c r="O1575" s="17" t="s">
        <v>130</v>
      </c>
      <c r="P1575" s="17" t="s">
        <v>1368</v>
      </c>
      <c r="Q1575" s="17" t="s">
        <v>66</v>
      </c>
      <c r="R1575" s="17" t="s">
        <v>132</v>
      </c>
      <c r="S1575" s="17" t="s">
        <v>253</v>
      </c>
      <c r="T1575" t="str">
        <f t="shared" si="119"/>
        <v>488101</v>
      </c>
      <c r="U1575" t="s">
        <v>1285</v>
      </c>
      <c r="V1575" s="17" t="s">
        <v>254</v>
      </c>
      <c r="W1575" t="str">
        <f t="shared" si="120"/>
        <v>16-488101-03-22</v>
      </c>
      <c r="X1575" s="17"/>
      <c r="Y1575" s="20">
        <v>44634</v>
      </c>
      <c r="Z1575" s="21">
        <v>18</v>
      </c>
      <c r="AA1575" s="14">
        <v>44652</v>
      </c>
      <c r="AB1575" s="20">
        <v>44616</v>
      </c>
      <c r="AC1575" s="21">
        <v>20</v>
      </c>
      <c r="AD1575" s="14">
        <v>44636</v>
      </c>
      <c r="AE1575" s="20">
        <v>44638</v>
      </c>
      <c r="AF1575" s="21">
        <v>20</v>
      </c>
      <c r="AG1575" s="14">
        <v>44658</v>
      </c>
      <c r="AH1575" s="20">
        <v>44662</v>
      </c>
      <c r="AI1575" s="21">
        <v>10</v>
      </c>
      <c r="AJ1575" s="14">
        <v>44672</v>
      </c>
      <c r="AK1575" s="21">
        <v>8</v>
      </c>
      <c r="AL1575" s="14">
        <v>44916</v>
      </c>
      <c r="AM1575" s="14">
        <v>44976</v>
      </c>
      <c r="AN1575" s="19"/>
      <c r="AO1575" s="19"/>
      <c r="AP1575" s="19"/>
      <c r="AQ1575" s="19">
        <v>1500000</v>
      </c>
      <c r="AR1575" s="19"/>
      <c r="AS1575" s="19"/>
      <c r="AT1575" s="19">
        <v>13500000</v>
      </c>
      <c r="AU1575" s="19"/>
      <c r="AV1575" s="19"/>
      <c r="AW1575" s="19"/>
      <c r="AX1575" s="19"/>
      <c r="AY1575" s="19"/>
      <c r="AZ1575" s="15">
        <f t="shared" si="115"/>
        <v>15000000</v>
      </c>
      <c r="BA1575" s="15">
        <f t="shared" si="116"/>
        <v>15000000</v>
      </c>
      <c r="BB1575" t="str">
        <f t="shared" si="117"/>
        <v>OK</v>
      </c>
      <c r="BC1575">
        <f t="shared" si="118"/>
        <v>2</v>
      </c>
      <c r="BE1575" s="17"/>
    </row>
    <row r="1576" spans="1:57" hidden="1">
      <c r="A1576" s="17"/>
      <c r="B1576" s="17" t="s">
        <v>34</v>
      </c>
      <c r="C1576" s="17" t="s">
        <v>1349</v>
      </c>
      <c r="D1576" s="17" t="s">
        <v>1356</v>
      </c>
      <c r="E1576" s="17" t="s">
        <v>8</v>
      </c>
      <c r="F1576" s="17" t="s">
        <v>160</v>
      </c>
      <c r="G1576">
        <v>4881</v>
      </c>
      <c r="H1576">
        <v>15</v>
      </c>
      <c r="I1576" s="19">
        <v>15000000</v>
      </c>
      <c r="J1576" s="15">
        <v>1000000</v>
      </c>
      <c r="K1576" s="17">
        <v>15</v>
      </c>
      <c r="L1576" s="17"/>
      <c r="M1576" s="17" t="s">
        <v>128</v>
      </c>
      <c r="N1576" s="17" t="s">
        <v>157</v>
      </c>
      <c r="O1576" s="17" t="s">
        <v>130</v>
      </c>
      <c r="P1576" s="17" t="s">
        <v>1368</v>
      </c>
      <c r="Q1576" s="17" t="s">
        <v>66</v>
      </c>
      <c r="R1576" s="17" t="s">
        <v>132</v>
      </c>
      <c r="S1576" s="17" t="s">
        <v>253</v>
      </c>
      <c r="T1576" t="str">
        <f t="shared" si="119"/>
        <v>488101</v>
      </c>
      <c r="U1576" t="s">
        <v>1285</v>
      </c>
      <c r="V1576" s="17" t="s">
        <v>254</v>
      </c>
      <c r="W1576" t="str">
        <f t="shared" si="120"/>
        <v>16-488101-03-22</v>
      </c>
      <c r="X1576" s="17"/>
      <c r="Y1576" s="20">
        <v>44634</v>
      </c>
      <c r="Z1576" s="21">
        <v>18</v>
      </c>
      <c r="AA1576" s="14">
        <v>44652</v>
      </c>
      <c r="AB1576" s="20">
        <v>44616</v>
      </c>
      <c r="AC1576" s="21">
        <v>20</v>
      </c>
      <c r="AD1576" s="14">
        <v>44636</v>
      </c>
      <c r="AE1576" s="20">
        <v>44638</v>
      </c>
      <c r="AF1576" s="21">
        <v>20</v>
      </c>
      <c r="AG1576" s="14">
        <v>44658</v>
      </c>
      <c r="AH1576" s="20">
        <v>44662</v>
      </c>
      <c r="AI1576" s="21">
        <v>10</v>
      </c>
      <c r="AJ1576" s="14">
        <v>44672</v>
      </c>
      <c r="AK1576" s="21">
        <v>8</v>
      </c>
      <c r="AL1576" s="14">
        <v>44916</v>
      </c>
      <c r="AM1576" s="14">
        <v>44976</v>
      </c>
      <c r="AN1576" s="19"/>
      <c r="AO1576" s="19"/>
      <c r="AP1576" s="19"/>
      <c r="AQ1576" s="19">
        <v>1500000</v>
      </c>
      <c r="AR1576" s="19"/>
      <c r="AS1576" s="19"/>
      <c r="AT1576" s="19">
        <v>13500000</v>
      </c>
      <c r="AU1576" s="19"/>
      <c r="AV1576" s="19"/>
      <c r="AW1576" s="19"/>
      <c r="AX1576" s="19"/>
      <c r="AY1576" s="19"/>
      <c r="AZ1576" s="15">
        <f t="shared" si="115"/>
        <v>15000000</v>
      </c>
      <c r="BA1576" s="15">
        <f t="shared" si="116"/>
        <v>15000000</v>
      </c>
      <c r="BB1576" t="str">
        <f t="shared" si="117"/>
        <v>OK</v>
      </c>
      <c r="BC1576">
        <f t="shared" si="118"/>
        <v>2</v>
      </c>
      <c r="BE1576" s="17"/>
    </row>
    <row r="1577" spans="1:57" hidden="1">
      <c r="A1577" s="17"/>
      <c r="B1577" s="17" t="s">
        <v>34</v>
      </c>
      <c r="C1577" s="17" t="s">
        <v>1374</v>
      </c>
      <c r="D1577" s="17" t="s">
        <v>1356</v>
      </c>
      <c r="E1577" s="17" t="s">
        <v>8</v>
      </c>
      <c r="F1577" s="17" t="s">
        <v>160</v>
      </c>
      <c r="G1577">
        <v>4881</v>
      </c>
      <c r="H1577">
        <v>15</v>
      </c>
      <c r="I1577" s="19">
        <v>15000000</v>
      </c>
      <c r="J1577" s="15">
        <v>1000000</v>
      </c>
      <c r="K1577" s="17">
        <v>15</v>
      </c>
      <c r="L1577" s="17"/>
      <c r="M1577" s="17" t="s">
        <v>128</v>
      </c>
      <c r="N1577" s="17" t="s">
        <v>157</v>
      </c>
      <c r="O1577" s="17" t="s">
        <v>130</v>
      </c>
      <c r="P1577" s="17" t="s">
        <v>1368</v>
      </c>
      <c r="Q1577" s="17" t="s">
        <v>66</v>
      </c>
      <c r="R1577" s="17" t="s">
        <v>132</v>
      </c>
      <c r="S1577" s="17" t="s">
        <v>253</v>
      </c>
      <c r="T1577" t="str">
        <f t="shared" si="119"/>
        <v>488101</v>
      </c>
      <c r="U1577" t="s">
        <v>1285</v>
      </c>
      <c r="V1577" s="17" t="s">
        <v>254</v>
      </c>
      <c r="W1577" t="str">
        <f t="shared" si="120"/>
        <v>16-488101-03-22</v>
      </c>
      <c r="X1577" s="17"/>
      <c r="Y1577" s="20">
        <v>44634</v>
      </c>
      <c r="Z1577" s="21">
        <v>18</v>
      </c>
      <c r="AA1577" s="14">
        <v>44652</v>
      </c>
      <c r="AB1577" s="20">
        <v>44616</v>
      </c>
      <c r="AC1577" s="21">
        <v>20</v>
      </c>
      <c r="AD1577" s="14">
        <v>44636</v>
      </c>
      <c r="AE1577" s="20">
        <v>44638</v>
      </c>
      <c r="AF1577" s="21">
        <v>20</v>
      </c>
      <c r="AG1577" s="14">
        <v>44658</v>
      </c>
      <c r="AH1577" s="20">
        <v>44662</v>
      </c>
      <c r="AI1577" s="21">
        <v>10</v>
      </c>
      <c r="AJ1577" s="14">
        <v>44672</v>
      </c>
      <c r="AK1577" s="21">
        <v>8</v>
      </c>
      <c r="AL1577" s="14">
        <v>44916</v>
      </c>
      <c r="AM1577" s="14">
        <v>44976</v>
      </c>
      <c r="AN1577" s="19"/>
      <c r="AO1577" s="19"/>
      <c r="AP1577" s="19"/>
      <c r="AQ1577" s="19">
        <v>1500000</v>
      </c>
      <c r="AR1577" s="19"/>
      <c r="AS1577" s="19"/>
      <c r="AT1577" s="19">
        <v>13500000</v>
      </c>
      <c r="AU1577" s="19"/>
      <c r="AV1577" s="19"/>
      <c r="AW1577" s="19"/>
      <c r="AX1577" s="19"/>
      <c r="AY1577" s="19"/>
      <c r="AZ1577" s="15">
        <f t="shared" si="115"/>
        <v>15000000</v>
      </c>
      <c r="BA1577" s="15">
        <f t="shared" si="116"/>
        <v>15000000</v>
      </c>
      <c r="BB1577" t="str">
        <f t="shared" si="117"/>
        <v>OK</v>
      </c>
      <c r="BC1577">
        <f t="shared" si="118"/>
        <v>2</v>
      </c>
      <c r="BE1577" s="17"/>
    </row>
    <row r="1578" spans="1:57" hidden="1">
      <c r="A1578" s="17"/>
      <c r="B1578" s="17" t="s">
        <v>34</v>
      </c>
      <c r="C1578" s="17" t="s">
        <v>1375</v>
      </c>
      <c r="D1578" s="17" t="s">
        <v>1376</v>
      </c>
      <c r="E1578" s="17" t="s">
        <v>8</v>
      </c>
      <c r="F1578" s="17" t="s">
        <v>160</v>
      </c>
      <c r="G1578">
        <v>4881</v>
      </c>
      <c r="H1578">
        <v>20</v>
      </c>
      <c r="I1578" s="19">
        <v>20000000</v>
      </c>
      <c r="J1578" s="15">
        <v>1000000</v>
      </c>
      <c r="K1578" s="17">
        <v>20</v>
      </c>
      <c r="L1578" s="17"/>
      <c r="M1578" s="17" t="s">
        <v>151</v>
      </c>
      <c r="N1578" s="17" t="s">
        <v>157</v>
      </c>
      <c r="O1578" s="17" t="s">
        <v>130</v>
      </c>
      <c r="P1578" s="17" t="s">
        <v>1368</v>
      </c>
      <c r="Q1578" s="17" t="s">
        <v>66</v>
      </c>
      <c r="R1578" s="17" t="s">
        <v>132</v>
      </c>
      <c r="S1578" s="17" t="s">
        <v>253</v>
      </c>
      <c r="T1578" t="str">
        <f t="shared" si="119"/>
        <v>488101</v>
      </c>
      <c r="U1578" t="s">
        <v>1285</v>
      </c>
      <c r="V1578" s="17" t="s">
        <v>1006</v>
      </c>
      <c r="W1578" t="str">
        <f t="shared" si="120"/>
        <v>16-488101-04-22</v>
      </c>
      <c r="X1578" s="17"/>
      <c r="Y1578" s="20">
        <v>44634</v>
      </c>
      <c r="Z1578" s="21">
        <v>18</v>
      </c>
      <c r="AA1578" s="14">
        <v>44652</v>
      </c>
      <c r="AB1578" s="20">
        <v>44616</v>
      </c>
      <c r="AC1578" s="21">
        <v>20</v>
      </c>
      <c r="AD1578" s="14">
        <v>44636</v>
      </c>
      <c r="AE1578" s="20">
        <v>44638</v>
      </c>
      <c r="AF1578" s="21">
        <v>20</v>
      </c>
      <c r="AG1578" s="14">
        <v>44658</v>
      </c>
      <c r="AH1578" s="20">
        <v>44662</v>
      </c>
      <c r="AI1578" s="21">
        <v>10</v>
      </c>
      <c r="AJ1578" s="14">
        <v>44672</v>
      </c>
      <c r="AK1578" s="21">
        <v>8</v>
      </c>
      <c r="AL1578" s="14">
        <v>44916</v>
      </c>
      <c r="AM1578" s="14">
        <v>44976</v>
      </c>
      <c r="AN1578" s="19"/>
      <c r="AO1578" s="19"/>
      <c r="AP1578" s="19"/>
      <c r="AQ1578" s="19">
        <v>2000000</v>
      </c>
      <c r="AR1578" s="19"/>
      <c r="AS1578" s="19"/>
      <c r="AT1578" s="19">
        <v>18000000</v>
      </c>
      <c r="AU1578" s="19"/>
      <c r="AV1578" s="19"/>
      <c r="AW1578" s="19"/>
      <c r="AX1578" s="19"/>
      <c r="AY1578" s="19"/>
      <c r="AZ1578" s="15">
        <f t="shared" si="115"/>
        <v>20000000</v>
      </c>
      <c r="BA1578" s="15">
        <f t="shared" si="116"/>
        <v>20000000</v>
      </c>
      <c r="BB1578" t="str">
        <f t="shared" si="117"/>
        <v>OK</v>
      </c>
      <c r="BC1578">
        <f t="shared" si="118"/>
        <v>2</v>
      </c>
      <c r="BE1578" s="17"/>
    </row>
    <row r="1579" spans="1:57" hidden="1">
      <c r="A1579" s="17"/>
      <c r="B1579" s="17" t="s">
        <v>34</v>
      </c>
      <c r="C1579" s="17" t="s">
        <v>1355</v>
      </c>
      <c r="D1579" s="17" t="s">
        <v>1376</v>
      </c>
      <c r="E1579" s="17" t="s">
        <v>8</v>
      </c>
      <c r="F1579" s="17" t="s">
        <v>160</v>
      </c>
      <c r="G1579">
        <v>4881</v>
      </c>
      <c r="H1579">
        <v>20</v>
      </c>
      <c r="I1579" s="19">
        <v>20000000</v>
      </c>
      <c r="J1579" s="15">
        <v>1000000</v>
      </c>
      <c r="K1579" s="17">
        <v>20</v>
      </c>
      <c r="L1579" s="17"/>
      <c r="M1579" s="17" t="s">
        <v>151</v>
      </c>
      <c r="N1579" s="17" t="s">
        <v>157</v>
      </c>
      <c r="O1579" s="17" t="s">
        <v>130</v>
      </c>
      <c r="P1579" s="17" t="s">
        <v>1368</v>
      </c>
      <c r="Q1579" s="17" t="s">
        <v>66</v>
      </c>
      <c r="R1579" s="17" t="s">
        <v>132</v>
      </c>
      <c r="S1579" s="17" t="s">
        <v>253</v>
      </c>
      <c r="T1579" t="str">
        <f t="shared" si="119"/>
        <v>488101</v>
      </c>
      <c r="U1579" t="s">
        <v>1285</v>
      </c>
      <c r="V1579" s="17" t="s">
        <v>1006</v>
      </c>
      <c r="W1579" t="str">
        <f t="shared" si="120"/>
        <v>16-488101-04-22</v>
      </c>
      <c r="X1579" s="17"/>
      <c r="Y1579" s="20">
        <v>44634</v>
      </c>
      <c r="Z1579" s="21">
        <v>18</v>
      </c>
      <c r="AA1579" s="14">
        <v>44652</v>
      </c>
      <c r="AB1579" s="20">
        <v>44616</v>
      </c>
      <c r="AC1579" s="21">
        <v>20</v>
      </c>
      <c r="AD1579" s="14">
        <v>44636</v>
      </c>
      <c r="AE1579" s="20">
        <v>44638</v>
      </c>
      <c r="AF1579" s="21">
        <v>20</v>
      </c>
      <c r="AG1579" s="14">
        <v>44658</v>
      </c>
      <c r="AH1579" s="20">
        <v>44662</v>
      </c>
      <c r="AI1579" s="21">
        <v>10</v>
      </c>
      <c r="AJ1579" s="14">
        <v>44672</v>
      </c>
      <c r="AK1579" s="21">
        <v>8</v>
      </c>
      <c r="AL1579" s="14">
        <v>44916</v>
      </c>
      <c r="AM1579" s="14">
        <v>44976</v>
      </c>
      <c r="AN1579" s="19"/>
      <c r="AO1579" s="19"/>
      <c r="AP1579" s="19"/>
      <c r="AQ1579" s="19">
        <v>2000000</v>
      </c>
      <c r="AR1579" s="19"/>
      <c r="AS1579" s="19"/>
      <c r="AT1579" s="19">
        <v>18000000</v>
      </c>
      <c r="AU1579" s="19"/>
      <c r="AV1579" s="19"/>
      <c r="AW1579" s="19"/>
      <c r="AX1579" s="19"/>
      <c r="AY1579" s="19"/>
      <c r="AZ1579" s="15">
        <f t="shared" si="115"/>
        <v>20000000</v>
      </c>
      <c r="BA1579" s="15">
        <f t="shared" si="116"/>
        <v>20000000</v>
      </c>
      <c r="BB1579" t="str">
        <f t="shared" si="117"/>
        <v>OK</v>
      </c>
      <c r="BC1579">
        <f t="shared" si="118"/>
        <v>2</v>
      </c>
      <c r="BE1579" s="17"/>
    </row>
    <row r="1580" spans="1:57" hidden="1">
      <c r="A1580" s="17"/>
      <c r="B1580" s="17" t="s">
        <v>34</v>
      </c>
      <c r="C1580" s="17" t="s">
        <v>1367</v>
      </c>
      <c r="D1580" s="17" t="s">
        <v>1376</v>
      </c>
      <c r="E1580" s="17" t="s">
        <v>8</v>
      </c>
      <c r="F1580" s="17" t="s">
        <v>160</v>
      </c>
      <c r="G1580">
        <v>4881</v>
      </c>
      <c r="H1580">
        <v>27</v>
      </c>
      <c r="I1580" s="19">
        <v>27000000</v>
      </c>
      <c r="J1580" s="15">
        <v>1000000</v>
      </c>
      <c r="K1580" s="17">
        <v>27</v>
      </c>
      <c r="L1580" s="17"/>
      <c r="M1580" s="17" t="s">
        <v>151</v>
      </c>
      <c r="N1580" s="17" t="s">
        <v>157</v>
      </c>
      <c r="O1580" s="17" t="s">
        <v>130</v>
      </c>
      <c r="P1580" s="17" t="s">
        <v>1368</v>
      </c>
      <c r="Q1580" s="17" t="s">
        <v>66</v>
      </c>
      <c r="R1580" s="17" t="s">
        <v>132</v>
      </c>
      <c r="S1580" s="17" t="s">
        <v>253</v>
      </c>
      <c r="T1580" t="str">
        <f t="shared" si="119"/>
        <v>488101</v>
      </c>
      <c r="U1580" t="s">
        <v>1285</v>
      </c>
      <c r="V1580" s="17" t="s">
        <v>1006</v>
      </c>
      <c r="W1580" t="str">
        <f t="shared" si="120"/>
        <v>16-488101-04-22</v>
      </c>
      <c r="X1580" s="17"/>
      <c r="Y1580" s="20">
        <v>44634</v>
      </c>
      <c r="Z1580" s="21">
        <v>18</v>
      </c>
      <c r="AA1580" s="14">
        <v>44652</v>
      </c>
      <c r="AB1580" s="20">
        <v>44616</v>
      </c>
      <c r="AC1580" s="21">
        <v>20</v>
      </c>
      <c r="AD1580" s="14">
        <v>44636</v>
      </c>
      <c r="AE1580" s="20">
        <v>44638</v>
      </c>
      <c r="AF1580" s="21">
        <v>20</v>
      </c>
      <c r="AG1580" s="14">
        <v>44658</v>
      </c>
      <c r="AH1580" s="20">
        <v>44662</v>
      </c>
      <c r="AI1580" s="21">
        <v>10</v>
      </c>
      <c r="AJ1580" s="14">
        <v>44672</v>
      </c>
      <c r="AK1580" s="21">
        <v>8</v>
      </c>
      <c r="AL1580" s="14">
        <v>44916</v>
      </c>
      <c r="AM1580" s="14">
        <v>44976</v>
      </c>
      <c r="AN1580" s="19"/>
      <c r="AO1580" s="19"/>
      <c r="AP1580" s="19"/>
      <c r="AQ1580" s="19">
        <v>2700000</v>
      </c>
      <c r="AR1580" s="19"/>
      <c r="AS1580" s="19"/>
      <c r="AT1580" s="19">
        <v>24300000</v>
      </c>
      <c r="AU1580" s="19"/>
      <c r="AV1580" s="19"/>
      <c r="AW1580" s="19"/>
      <c r="AX1580" s="19"/>
      <c r="AY1580" s="19"/>
      <c r="AZ1580" s="15">
        <f t="shared" si="115"/>
        <v>27000000</v>
      </c>
      <c r="BA1580" s="15">
        <f t="shared" si="116"/>
        <v>27000000</v>
      </c>
      <c r="BB1580" t="str">
        <f t="shared" si="117"/>
        <v>OK</v>
      </c>
      <c r="BC1580">
        <f t="shared" si="118"/>
        <v>2</v>
      </c>
      <c r="BE1580" s="17"/>
    </row>
    <row r="1581" spans="1:57" hidden="1">
      <c r="A1581" s="17"/>
      <c r="B1581" s="17" t="s">
        <v>34</v>
      </c>
      <c r="C1581" s="17" t="s">
        <v>170</v>
      </c>
      <c r="D1581" s="17" t="s">
        <v>1376</v>
      </c>
      <c r="E1581" s="17" t="s">
        <v>8</v>
      </c>
      <c r="F1581" s="17" t="s">
        <v>172</v>
      </c>
      <c r="G1581">
        <v>4889</v>
      </c>
      <c r="H1581">
        <v>45</v>
      </c>
      <c r="I1581" s="19">
        <v>45000000</v>
      </c>
      <c r="J1581" s="15">
        <v>1000000</v>
      </c>
      <c r="K1581" s="17">
        <v>45</v>
      </c>
      <c r="L1581" s="17"/>
      <c r="M1581" s="17" t="s">
        <v>151</v>
      </c>
      <c r="N1581" s="17" t="s">
        <v>157</v>
      </c>
      <c r="O1581" s="17" t="s">
        <v>130</v>
      </c>
      <c r="P1581" s="17" t="s">
        <v>1377</v>
      </c>
      <c r="Q1581" s="17" t="s">
        <v>64</v>
      </c>
      <c r="R1581" s="17" t="s">
        <v>132</v>
      </c>
      <c r="S1581" s="17" t="s">
        <v>254</v>
      </c>
      <c r="T1581" t="str">
        <f t="shared" si="119"/>
        <v>488903</v>
      </c>
      <c r="U1581" t="s">
        <v>1285</v>
      </c>
      <c r="V1581" s="17" t="s">
        <v>253</v>
      </c>
      <c r="W1581" t="str">
        <f t="shared" si="120"/>
        <v>16-488903-01-22</v>
      </c>
      <c r="X1581" s="17"/>
      <c r="Y1581" s="20"/>
      <c r="Z1581" s="21"/>
      <c r="AA1581" s="14" t="s">
        <v>134</v>
      </c>
      <c r="AB1581" s="20">
        <v>44803</v>
      </c>
      <c r="AC1581" s="21">
        <v>15</v>
      </c>
      <c r="AD1581" s="14">
        <v>44818</v>
      </c>
      <c r="AE1581" s="20">
        <v>44819</v>
      </c>
      <c r="AF1581" s="21">
        <v>14</v>
      </c>
      <c r="AG1581" s="14">
        <v>44833</v>
      </c>
      <c r="AH1581" s="20">
        <v>44839</v>
      </c>
      <c r="AI1581" s="21">
        <v>10</v>
      </c>
      <c r="AJ1581" s="14">
        <v>44849</v>
      </c>
      <c r="AK1581" s="21">
        <v>5</v>
      </c>
      <c r="AL1581" s="14">
        <v>45000</v>
      </c>
      <c r="AM1581" s="14">
        <v>45060</v>
      </c>
      <c r="AN1581" s="19"/>
      <c r="AO1581" s="19"/>
      <c r="AP1581" s="19"/>
      <c r="AQ1581" s="19"/>
      <c r="AR1581" s="19"/>
      <c r="AS1581" s="19"/>
      <c r="AT1581" s="19"/>
      <c r="AU1581" s="19"/>
      <c r="AV1581" s="19"/>
      <c r="AW1581" s="19">
        <v>45000000</v>
      </c>
      <c r="AX1581" s="19"/>
      <c r="AY1581" s="19"/>
      <c r="AZ1581" s="15">
        <f t="shared" si="115"/>
        <v>45000000</v>
      </c>
      <c r="BA1581" s="15">
        <f t="shared" si="116"/>
        <v>45000000</v>
      </c>
      <c r="BB1581" t="str">
        <f t="shared" si="117"/>
        <v>OK</v>
      </c>
      <c r="BC1581">
        <f t="shared" si="118"/>
        <v>1</v>
      </c>
      <c r="BE1581" s="17"/>
    </row>
    <row r="1582" spans="1:57" hidden="1">
      <c r="A1582" s="17"/>
      <c r="B1582" s="17" t="s">
        <v>34</v>
      </c>
      <c r="C1582" s="17" t="s">
        <v>1361</v>
      </c>
      <c r="D1582" s="17" t="s">
        <v>1378</v>
      </c>
      <c r="E1582" s="17" t="s">
        <v>9</v>
      </c>
      <c r="F1582" s="17" t="s">
        <v>175</v>
      </c>
      <c r="G1582">
        <v>5811</v>
      </c>
      <c r="H1582">
        <v>40</v>
      </c>
      <c r="I1582" s="19">
        <v>35400000</v>
      </c>
      <c r="J1582" s="15">
        <v>885000</v>
      </c>
      <c r="K1582" s="17">
        <v>40</v>
      </c>
      <c r="L1582" s="17"/>
      <c r="M1582" s="17" t="s">
        <v>151</v>
      </c>
      <c r="N1582" s="17" t="s">
        <v>157</v>
      </c>
      <c r="O1582" s="17" t="s">
        <v>130</v>
      </c>
      <c r="P1582" s="17" t="s">
        <v>1379</v>
      </c>
      <c r="Q1582" s="17" t="s">
        <v>65</v>
      </c>
      <c r="R1582" s="17" t="s">
        <v>132</v>
      </c>
      <c r="S1582" s="17" t="s">
        <v>253</v>
      </c>
      <c r="T1582" t="str">
        <f t="shared" si="119"/>
        <v>581101</v>
      </c>
      <c r="U1582" t="s">
        <v>1285</v>
      </c>
      <c r="V1582" s="17" t="s">
        <v>253</v>
      </c>
      <c r="W1582" t="str">
        <f t="shared" si="120"/>
        <v>16-581101-01-22</v>
      </c>
      <c r="X1582" s="17"/>
      <c r="Y1582" s="20">
        <v>44634</v>
      </c>
      <c r="Z1582" s="21">
        <v>18</v>
      </c>
      <c r="AA1582" s="14">
        <v>44652</v>
      </c>
      <c r="AB1582" s="20">
        <v>44602</v>
      </c>
      <c r="AC1582" s="21">
        <v>20</v>
      </c>
      <c r="AD1582" s="14">
        <v>44622</v>
      </c>
      <c r="AE1582" s="20">
        <v>44623</v>
      </c>
      <c r="AF1582" s="21">
        <v>15</v>
      </c>
      <c r="AG1582" s="14">
        <v>44638</v>
      </c>
      <c r="AH1582" s="20">
        <v>44645</v>
      </c>
      <c r="AI1582" s="21">
        <v>14</v>
      </c>
      <c r="AJ1582" s="14">
        <v>44659</v>
      </c>
      <c r="AK1582" s="21">
        <v>8</v>
      </c>
      <c r="AL1582" s="14">
        <v>44903</v>
      </c>
      <c r="AM1582" s="14">
        <v>44963</v>
      </c>
      <c r="AN1582" s="19"/>
      <c r="AO1582" s="19"/>
      <c r="AP1582" s="19"/>
      <c r="AQ1582" s="19">
        <v>3540000</v>
      </c>
      <c r="AR1582" s="19"/>
      <c r="AS1582" s="19"/>
      <c r="AT1582" s="19">
        <v>31860000</v>
      </c>
      <c r="AU1582" s="19"/>
      <c r="AV1582" s="19"/>
      <c r="AW1582" s="19"/>
      <c r="AX1582" s="19"/>
      <c r="AY1582" s="19"/>
      <c r="AZ1582" s="15">
        <f t="shared" si="115"/>
        <v>35400000</v>
      </c>
      <c r="BA1582" s="15">
        <f t="shared" si="116"/>
        <v>35400000</v>
      </c>
      <c r="BB1582" t="str">
        <f t="shared" si="117"/>
        <v>OK</v>
      </c>
      <c r="BC1582">
        <f t="shared" si="118"/>
        <v>2</v>
      </c>
      <c r="BE1582" s="17"/>
    </row>
    <row r="1583" spans="1:57" hidden="1">
      <c r="A1583" s="17"/>
      <c r="B1583" s="17" t="s">
        <v>34</v>
      </c>
      <c r="C1583" s="17" t="s">
        <v>1380</v>
      </c>
      <c r="D1583" s="17" t="s">
        <v>1378</v>
      </c>
      <c r="E1583" s="17" t="s">
        <v>9</v>
      </c>
      <c r="F1583" s="17" t="s">
        <v>175</v>
      </c>
      <c r="G1583">
        <v>5811</v>
      </c>
      <c r="H1583">
        <v>20</v>
      </c>
      <c r="I1583" s="19">
        <v>17700000</v>
      </c>
      <c r="J1583" s="15">
        <v>885000</v>
      </c>
      <c r="K1583" s="17">
        <v>20</v>
      </c>
      <c r="L1583" s="17"/>
      <c r="M1583" s="17" t="s">
        <v>151</v>
      </c>
      <c r="N1583" s="17" t="s">
        <v>157</v>
      </c>
      <c r="O1583" s="17" t="s">
        <v>130</v>
      </c>
      <c r="P1583" s="17" t="s">
        <v>1381</v>
      </c>
      <c r="Q1583" s="17" t="s">
        <v>66</v>
      </c>
      <c r="R1583" s="17" t="s">
        <v>132</v>
      </c>
      <c r="S1583" s="17" t="s">
        <v>253</v>
      </c>
      <c r="T1583" t="str">
        <f t="shared" si="119"/>
        <v>581101</v>
      </c>
      <c r="U1583" t="s">
        <v>1285</v>
      </c>
      <c r="V1583" s="17" t="s">
        <v>253</v>
      </c>
      <c r="W1583" t="str">
        <f t="shared" si="120"/>
        <v>16-581101-01-22</v>
      </c>
      <c r="X1583" s="17"/>
      <c r="Y1583" s="20">
        <v>44634</v>
      </c>
      <c r="Z1583" s="21">
        <v>18</v>
      </c>
      <c r="AA1583" s="14">
        <v>44652</v>
      </c>
      <c r="AB1583" s="20">
        <v>44602</v>
      </c>
      <c r="AC1583" s="21">
        <v>20</v>
      </c>
      <c r="AD1583" s="14">
        <v>44622</v>
      </c>
      <c r="AE1583" s="20">
        <v>44623</v>
      </c>
      <c r="AF1583" s="21">
        <v>15</v>
      </c>
      <c r="AG1583" s="14">
        <v>44638</v>
      </c>
      <c r="AH1583" s="20">
        <v>44645</v>
      </c>
      <c r="AI1583" s="21">
        <v>14</v>
      </c>
      <c r="AJ1583" s="14">
        <v>44659</v>
      </c>
      <c r="AK1583" s="21">
        <v>8</v>
      </c>
      <c r="AL1583" s="14">
        <v>44903</v>
      </c>
      <c r="AM1583" s="14">
        <v>44963</v>
      </c>
      <c r="AN1583" s="19"/>
      <c r="AO1583" s="19"/>
      <c r="AP1583" s="19"/>
      <c r="AQ1583" s="19">
        <v>1770000</v>
      </c>
      <c r="AR1583" s="19"/>
      <c r="AS1583" s="19"/>
      <c r="AT1583" s="19">
        <v>15930000</v>
      </c>
      <c r="AU1583" s="19"/>
      <c r="AV1583" s="19"/>
      <c r="AW1583" s="19"/>
      <c r="AX1583" s="19"/>
      <c r="AY1583" s="19"/>
      <c r="AZ1583" s="15">
        <f t="shared" si="115"/>
        <v>17700000</v>
      </c>
      <c r="BA1583" s="15">
        <f t="shared" si="116"/>
        <v>17700000</v>
      </c>
      <c r="BB1583" t="str">
        <f t="shared" si="117"/>
        <v>OK</v>
      </c>
      <c r="BC1583">
        <f t="shared" si="118"/>
        <v>2</v>
      </c>
      <c r="BE1583" s="17"/>
    </row>
    <row r="1584" spans="1:57" hidden="1">
      <c r="A1584" s="17"/>
      <c r="B1584" s="17" t="s">
        <v>34</v>
      </c>
      <c r="C1584" s="17" t="s">
        <v>1367</v>
      </c>
      <c r="D1584" s="17" t="s">
        <v>1378</v>
      </c>
      <c r="E1584" s="17" t="s">
        <v>9</v>
      </c>
      <c r="F1584" s="17" t="s">
        <v>175</v>
      </c>
      <c r="G1584">
        <v>5811</v>
      </c>
      <c r="H1584">
        <v>30</v>
      </c>
      <c r="I1584" s="19">
        <v>26550000</v>
      </c>
      <c r="J1584" s="15">
        <v>885000</v>
      </c>
      <c r="K1584" s="17">
        <v>30</v>
      </c>
      <c r="L1584" s="17"/>
      <c r="M1584" s="17" t="s">
        <v>151</v>
      </c>
      <c r="N1584" s="17" t="s">
        <v>157</v>
      </c>
      <c r="O1584" s="17" t="s">
        <v>130</v>
      </c>
      <c r="P1584" s="17" t="s">
        <v>1381</v>
      </c>
      <c r="Q1584" s="17" t="s">
        <v>66</v>
      </c>
      <c r="R1584" s="17" t="s">
        <v>132</v>
      </c>
      <c r="S1584" s="17" t="s">
        <v>253</v>
      </c>
      <c r="T1584" t="str">
        <f t="shared" si="119"/>
        <v>581101</v>
      </c>
      <c r="U1584" t="s">
        <v>1285</v>
      </c>
      <c r="V1584" s="17" t="s">
        <v>253</v>
      </c>
      <c r="W1584" t="str">
        <f t="shared" si="120"/>
        <v>16-581101-01-22</v>
      </c>
      <c r="X1584" s="17"/>
      <c r="Y1584" s="20">
        <v>44634</v>
      </c>
      <c r="Z1584" s="21">
        <v>18</v>
      </c>
      <c r="AA1584" s="14">
        <v>44652</v>
      </c>
      <c r="AB1584" s="20">
        <v>44602</v>
      </c>
      <c r="AC1584" s="21">
        <v>20</v>
      </c>
      <c r="AD1584" s="14">
        <v>44622</v>
      </c>
      <c r="AE1584" s="20">
        <v>44623</v>
      </c>
      <c r="AF1584" s="21">
        <v>15</v>
      </c>
      <c r="AG1584" s="14">
        <v>44638</v>
      </c>
      <c r="AH1584" s="20">
        <v>44645</v>
      </c>
      <c r="AI1584" s="21">
        <v>14</v>
      </c>
      <c r="AJ1584" s="14">
        <v>44659</v>
      </c>
      <c r="AK1584" s="21">
        <v>8</v>
      </c>
      <c r="AL1584" s="14">
        <v>44903</v>
      </c>
      <c r="AM1584" s="14">
        <v>44963</v>
      </c>
      <c r="AN1584" s="19"/>
      <c r="AO1584" s="19"/>
      <c r="AP1584" s="19"/>
      <c r="AQ1584" s="19">
        <v>2655000</v>
      </c>
      <c r="AR1584" s="19"/>
      <c r="AS1584" s="19"/>
      <c r="AT1584" s="19">
        <v>23895000</v>
      </c>
      <c r="AU1584" s="19"/>
      <c r="AV1584" s="19"/>
      <c r="AW1584" s="19"/>
      <c r="AX1584" s="19"/>
      <c r="AY1584" s="19"/>
      <c r="AZ1584" s="15">
        <f t="shared" si="115"/>
        <v>26550000</v>
      </c>
      <c r="BA1584" s="15">
        <f t="shared" si="116"/>
        <v>26550000</v>
      </c>
      <c r="BB1584" t="str">
        <f t="shared" si="117"/>
        <v>OK</v>
      </c>
      <c r="BC1584">
        <f t="shared" si="118"/>
        <v>2</v>
      </c>
      <c r="BE1584" s="17"/>
    </row>
    <row r="1585" spans="1:57" hidden="1">
      <c r="A1585" s="17"/>
      <c r="B1585" s="17" t="s">
        <v>34</v>
      </c>
      <c r="C1585" s="17" t="s">
        <v>1366</v>
      </c>
      <c r="D1585" s="17" t="s">
        <v>1382</v>
      </c>
      <c r="E1585" s="17" t="s">
        <v>9</v>
      </c>
      <c r="F1585" s="17" t="s">
        <v>175</v>
      </c>
      <c r="G1585">
        <v>5811</v>
      </c>
      <c r="H1585">
        <v>34</v>
      </c>
      <c r="I1585" s="19">
        <v>30090000</v>
      </c>
      <c r="J1585" s="15">
        <v>885000</v>
      </c>
      <c r="K1585" s="17">
        <v>34</v>
      </c>
      <c r="L1585" s="17"/>
      <c r="M1585" s="17" t="s">
        <v>151</v>
      </c>
      <c r="N1585" s="17" t="s">
        <v>157</v>
      </c>
      <c r="O1585" s="17" t="s">
        <v>130</v>
      </c>
      <c r="P1585" s="17" t="s">
        <v>1381</v>
      </c>
      <c r="Q1585" s="17" t="s">
        <v>66</v>
      </c>
      <c r="R1585" s="17" t="s">
        <v>132</v>
      </c>
      <c r="S1585" s="17" t="s">
        <v>253</v>
      </c>
      <c r="T1585" t="str">
        <f t="shared" si="119"/>
        <v>581101</v>
      </c>
      <c r="U1585" t="s">
        <v>1285</v>
      </c>
      <c r="V1585" s="17" t="s">
        <v>271</v>
      </c>
      <c r="W1585" t="str">
        <f t="shared" si="120"/>
        <v>16-581101-02-22</v>
      </c>
      <c r="X1585" s="17"/>
      <c r="Y1585" s="20">
        <v>44634</v>
      </c>
      <c r="Z1585" s="21">
        <v>18</v>
      </c>
      <c r="AA1585" s="14">
        <v>44652</v>
      </c>
      <c r="AB1585" s="20">
        <v>44602</v>
      </c>
      <c r="AC1585" s="21">
        <v>20</v>
      </c>
      <c r="AD1585" s="14">
        <v>44622</v>
      </c>
      <c r="AE1585" s="20">
        <v>44623</v>
      </c>
      <c r="AF1585" s="21">
        <v>15</v>
      </c>
      <c r="AG1585" s="14">
        <v>44638</v>
      </c>
      <c r="AH1585" s="20">
        <v>44645</v>
      </c>
      <c r="AI1585" s="21">
        <v>14</v>
      </c>
      <c r="AJ1585" s="14">
        <v>44659</v>
      </c>
      <c r="AK1585" s="21">
        <v>8</v>
      </c>
      <c r="AL1585" s="14">
        <v>44903</v>
      </c>
      <c r="AM1585" s="14">
        <v>44963</v>
      </c>
      <c r="AN1585" s="19"/>
      <c r="AO1585" s="19"/>
      <c r="AP1585" s="19"/>
      <c r="AQ1585" s="19">
        <v>3009000</v>
      </c>
      <c r="AR1585" s="19"/>
      <c r="AS1585" s="19"/>
      <c r="AT1585" s="19">
        <v>27081000</v>
      </c>
      <c r="AU1585" s="19"/>
      <c r="AV1585" s="19"/>
      <c r="AW1585" s="19"/>
      <c r="AX1585" s="19"/>
      <c r="AY1585" s="19"/>
      <c r="AZ1585" s="15">
        <f t="shared" si="115"/>
        <v>30090000</v>
      </c>
      <c r="BA1585" s="15">
        <f t="shared" si="116"/>
        <v>30090000</v>
      </c>
      <c r="BB1585" t="str">
        <f t="shared" si="117"/>
        <v>OK</v>
      </c>
      <c r="BC1585">
        <f t="shared" si="118"/>
        <v>2</v>
      </c>
      <c r="BE1585" s="17"/>
    </row>
    <row r="1586" spans="1:57" hidden="1">
      <c r="A1586" s="17"/>
      <c r="B1586" s="17" t="s">
        <v>34</v>
      </c>
      <c r="C1586" s="17" t="s">
        <v>1371</v>
      </c>
      <c r="D1586" s="17" t="s">
        <v>1382</v>
      </c>
      <c r="E1586" s="17" t="s">
        <v>9</v>
      </c>
      <c r="F1586" s="17" t="s">
        <v>175</v>
      </c>
      <c r="G1586">
        <v>5811</v>
      </c>
      <c r="H1586">
        <v>30</v>
      </c>
      <c r="I1586" s="19">
        <v>26550000</v>
      </c>
      <c r="J1586" s="15">
        <v>885000</v>
      </c>
      <c r="K1586" s="17">
        <v>30</v>
      </c>
      <c r="L1586" s="17"/>
      <c r="M1586" s="17" t="s">
        <v>151</v>
      </c>
      <c r="N1586" s="17" t="s">
        <v>157</v>
      </c>
      <c r="O1586" s="17" t="s">
        <v>130</v>
      </c>
      <c r="P1586" s="17" t="s">
        <v>1381</v>
      </c>
      <c r="Q1586" s="17" t="s">
        <v>66</v>
      </c>
      <c r="R1586" s="17" t="s">
        <v>132</v>
      </c>
      <c r="S1586" s="17" t="s">
        <v>253</v>
      </c>
      <c r="T1586" t="str">
        <f t="shared" ref="T1586:T1617" si="121">CONCATENATE(G1586,S1586)</f>
        <v>581101</v>
      </c>
      <c r="U1586" t="s">
        <v>1285</v>
      </c>
      <c r="V1586" s="17" t="s">
        <v>271</v>
      </c>
      <c r="W1586" t="str">
        <f t="shared" ref="W1586:W1617" si="122">CONCATENATE(U1586,"-",T1586,"-",V1586,"-22")</f>
        <v>16-581101-02-22</v>
      </c>
      <c r="X1586" s="17"/>
      <c r="Y1586" s="20">
        <v>44634</v>
      </c>
      <c r="Z1586" s="21">
        <v>18</v>
      </c>
      <c r="AA1586" s="14">
        <v>44652</v>
      </c>
      <c r="AB1586" s="20">
        <v>44602</v>
      </c>
      <c r="AC1586" s="21">
        <v>20</v>
      </c>
      <c r="AD1586" s="14">
        <v>44622</v>
      </c>
      <c r="AE1586" s="20">
        <v>44623</v>
      </c>
      <c r="AF1586" s="21">
        <v>15</v>
      </c>
      <c r="AG1586" s="14">
        <v>44638</v>
      </c>
      <c r="AH1586" s="20">
        <v>44645</v>
      </c>
      <c r="AI1586" s="21">
        <v>14</v>
      </c>
      <c r="AJ1586" s="14">
        <v>44659</v>
      </c>
      <c r="AK1586" s="21">
        <v>8</v>
      </c>
      <c r="AL1586" s="14">
        <v>44903</v>
      </c>
      <c r="AM1586" s="14">
        <v>44963</v>
      </c>
      <c r="AN1586" s="19"/>
      <c r="AO1586" s="19"/>
      <c r="AP1586" s="19"/>
      <c r="AQ1586" s="19">
        <v>2655000</v>
      </c>
      <c r="AR1586" s="19"/>
      <c r="AS1586" s="19"/>
      <c r="AT1586" s="19">
        <v>23895000</v>
      </c>
      <c r="AU1586" s="19"/>
      <c r="AV1586" s="19"/>
      <c r="AW1586" s="19"/>
      <c r="AX1586" s="19"/>
      <c r="AY1586" s="19"/>
      <c r="AZ1586" s="15">
        <f t="shared" si="115"/>
        <v>26550000</v>
      </c>
      <c r="BA1586" s="15">
        <f t="shared" si="116"/>
        <v>26550000</v>
      </c>
      <c r="BB1586" t="str">
        <f t="shared" si="117"/>
        <v>OK</v>
      </c>
      <c r="BC1586">
        <f t="shared" si="118"/>
        <v>2</v>
      </c>
      <c r="BE1586" s="17"/>
    </row>
    <row r="1587" spans="1:57" hidden="1">
      <c r="A1587" s="17"/>
      <c r="B1587" s="17" t="s">
        <v>34</v>
      </c>
      <c r="C1587" s="17" t="s">
        <v>1375</v>
      </c>
      <c r="D1587" s="17" t="s">
        <v>1382</v>
      </c>
      <c r="E1587" s="17" t="s">
        <v>9</v>
      </c>
      <c r="F1587" s="17" t="s">
        <v>175</v>
      </c>
      <c r="G1587">
        <v>5811</v>
      </c>
      <c r="H1587">
        <v>30</v>
      </c>
      <c r="I1587" s="19">
        <v>26550000</v>
      </c>
      <c r="J1587" s="15">
        <v>885000</v>
      </c>
      <c r="K1587" s="17">
        <v>30</v>
      </c>
      <c r="L1587" s="17"/>
      <c r="M1587" s="17" t="s">
        <v>151</v>
      </c>
      <c r="N1587" s="17" t="s">
        <v>157</v>
      </c>
      <c r="O1587" s="17" t="s">
        <v>130</v>
      </c>
      <c r="P1587" s="17" t="s">
        <v>1381</v>
      </c>
      <c r="Q1587" s="17" t="s">
        <v>66</v>
      </c>
      <c r="R1587" s="17" t="s">
        <v>132</v>
      </c>
      <c r="S1587" s="17" t="s">
        <v>253</v>
      </c>
      <c r="T1587" t="str">
        <f t="shared" si="121"/>
        <v>581101</v>
      </c>
      <c r="U1587" t="s">
        <v>1285</v>
      </c>
      <c r="V1587" s="17" t="s">
        <v>271</v>
      </c>
      <c r="W1587" t="str">
        <f t="shared" si="122"/>
        <v>16-581101-02-22</v>
      </c>
      <c r="X1587" s="17"/>
      <c r="Y1587" s="20">
        <v>44634</v>
      </c>
      <c r="Z1587" s="21">
        <v>18</v>
      </c>
      <c r="AA1587" s="14">
        <v>44652</v>
      </c>
      <c r="AB1587" s="20">
        <v>44602</v>
      </c>
      <c r="AC1587" s="21">
        <v>20</v>
      </c>
      <c r="AD1587" s="14">
        <v>44622</v>
      </c>
      <c r="AE1587" s="20">
        <v>44623</v>
      </c>
      <c r="AF1587" s="21">
        <v>15</v>
      </c>
      <c r="AG1587" s="14">
        <v>44638</v>
      </c>
      <c r="AH1587" s="20">
        <v>44645</v>
      </c>
      <c r="AI1587" s="21">
        <v>14</v>
      </c>
      <c r="AJ1587" s="14">
        <v>44659</v>
      </c>
      <c r="AK1587" s="21">
        <v>8</v>
      </c>
      <c r="AL1587" s="14">
        <v>44903</v>
      </c>
      <c r="AM1587" s="14">
        <v>44963</v>
      </c>
      <c r="AN1587" s="19"/>
      <c r="AO1587" s="19"/>
      <c r="AP1587" s="19"/>
      <c r="AQ1587" s="19">
        <v>2655000</v>
      </c>
      <c r="AR1587" s="19"/>
      <c r="AS1587" s="19"/>
      <c r="AT1587" s="19">
        <v>23895000</v>
      </c>
      <c r="AU1587" s="19"/>
      <c r="AV1587" s="19"/>
      <c r="AW1587" s="19"/>
      <c r="AX1587" s="19"/>
      <c r="AY1587" s="19"/>
      <c r="AZ1587" s="15">
        <f t="shared" si="115"/>
        <v>26550000</v>
      </c>
      <c r="BA1587" s="15">
        <f t="shared" si="116"/>
        <v>26550000</v>
      </c>
      <c r="BB1587" t="str">
        <f t="shared" si="117"/>
        <v>OK</v>
      </c>
      <c r="BC1587">
        <f t="shared" si="118"/>
        <v>2</v>
      </c>
      <c r="BE1587" s="17"/>
    </row>
    <row r="1588" spans="1:57" hidden="1">
      <c r="A1588" s="17"/>
      <c r="B1588" s="17" t="s">
        <v>34</v>
      </c>
      <c r="C1588" s="17" t="s">
        <v>1361</v>
      </c>
      <c r="D1588" s="17" t="s">
        <v>1361</v>
      </c>
      <c r="E1588" s="17" t="s">
        <v>10</v>
      </c>
      <c r="F1588" s="17" t="s">
        <v>186</v>
      </c>
      <c r="G1588">
        <v>5911</v>
      </c>
      <c r="H1588">
        <v>120</v>
      </c>
      <c r="I1588" s="19">
        <v>98160000</v>
      </c>
      <c r="J1588" s="15">
        <v>818000</v>
      </c>
      <c r="K1588" s="17"/>
      <c r="L1588" s="17">
        <v>120</v>
      </c>
      <c r="M1588" s="17" t="s">
        <v>151</v>
      </c>
      <c r="N1588" s="17" t="s">
        <v>157</v>
      </c>
      <c r="O1588" s="17" t="s">
        <v>130</v>
      </c>
      <c r="P1588" s="17" t="s">
        <v>1383</v>
      </c>
      <c r="Q1588" s="17" t="s">
        <v>66</v>
      </c>
      <c r="R1588" s="17" t="s">
        <v>132</v>
      </c>
      <c r="S1588" s="17" t="s">
        <v>253</v>
      </c>
      <c r="T1588" t="str">
        <f t="shared" si="121"/>
        <v>591101</v>
      </c>
      <c r="U1588" t="s">
        <v>1285</v>
      </c>
      <c r="V1588" s="17" t="s">
        <v>253</v>
      </c>
      <c r="W1588" t="str">
        <f t="shared" si="122"/>
        <v>16-591101-01-22</v>
      </c>
      <c r="X1588" s="17"/>
      <c r="Y1588" s="20">
        <v>44634</v>
      </c>
      <c r="Z1588" s="21">
        <v>18</v>
      </c>
      <c r="AA1588" s="14">
        <v>44652</v>
      </c>
      <c r="AB1588" s="20">
        <v>44585</v>
      </c>
      <c r="AC1588" s="21">
        <v>25</v>
      </c>
      <c r="AD1588" s="14">
        <v>44610</v>
      </c>
      <c r="AE1588" s="20">
        <v>44613</v>
      </c>
      <c r="AF1588" s="21">
        <v>25</v>
      </c>
      <c r="AG1588" s="14">
        <v>44638</v>
      </c>
      <c r="AH1588" s="20">
        <v>44648</v>
      </c>
      <c r="AI1588" s="21">
        <v>15</v>
      </c>
      <c r="AJ1588" s="14">
        <v>44663</v>
      </c>
      <c r="AK1588" s="21">
        <v>8</v>
      </c>
      <c r="AL1588" s="14">
        <v>44907</v>
      </c>
      <c r="AM1588" s="14">
        <v>44967</v>
      </c>
      <c r="AN1588" s="19"/>
      <c r="AO1588" s="19"/>
      <c r="AP1588" s="19"/>
      <c r="AQ1588" s="19">
        <v>9816000</v>
      </c>
      <c r="AR1588" s="19"/>
      <c r="AS1588" s="19"/>
      <c r="AT1588" s="19">
        <v>88344000</v>
      </c>
      <c r="AU1588" s="19"/>
      <c r="AV1588" s="19"/>
      <c r="AW1588" s="19"/>
      <c r="AX1588" s="19"/>
      <c r="AY1588" s="19"/>
      <c r="AZ1588" s="15">
        <f t="shared" si="115"/>
        <v>98160000</v>
      </c>
      <c r="BA1588" s="15">
        <f t="shared" si="116"/>
        <v>98160000</v>
      </c>
      <c r="BB1588" t="str">
        <f t="shared" si="117"/>
        <v>OK</v>
      </c>
      <c r="BC1588">
        <f t="shared" si="118"/>
        <v>2</v>
      </c>
      <c r="BE1588" s="17"/>
    </row>
    <row r="1589" spans="1:57" hidden="1">
      <c r="A1589" s="17"/>
      <c r="B1589" s="17" t="s">
        <v>34</v>
      </c>
      <c r="C1589" s="17" t="s">
        <v>1366</v>
      </c>
      <c r="D1589" s="17" t="s">
        <v>1384</v>
      </c>
      <c r="E1589" s="17" t="s">
        <v>10</v>
      </c>
      <c r="F1589" s="17" t="s">
        <v>186</v>
      </c>
      <c r="G1589">
        <v>5911</v>
      </c>
      <c r="H1589">
        <v>85</v>
      </c>
      <c r="I1589" s="19">
        <v>69530000</v>
      </c>
      <c r="J1589" s="15">
        <v>818000</v>
      </c>
      <c r="K1589" s="17"/>
      <c r="L1589" s="17">
        <v>85</v>
      </c>
      <c r="M1589" s="17" t="s">
        <v>151</v>
      </c>
      <c r="N1589" s="17" t="s">
        <v>157</v>
      </c>
      <c r="O1589" s="17" t="s">
        <v>130</v>
      </c>
      <c r="P1589" s="17" t="s">
        <v>1383</v>
      </c>
      <c r="Q1589" s="17" t="s">
        <v>66</v>
      </c>
      <c r="R1589" s="17" t="s">
        <v>132</v>
      </c>
      <c r="S1589" s="17" t="s">
        <v>253</v>
      </c>
      <c r="T1589" t="str">
        <f t="shared" si="121"/>
        <v>591101</v>
      </c>
      <c r="U1589" t="s">
        <v>1285</v>
      </c>
      <c r="V1589" s="17" t="s">
        <v>271</v>
      </c>
      <c r="W1589" t="str">
        <f t="shared" si="122"/>
        <v>16-591101-02-22</v>
      </c>
      <c r="X1589" s="17"/>
      <c r="Y1589" s="20">
        <v>44634</v>
      </c>
      <c r="Z1589" s="21">
        <v>18</v>
      </c>
      <c r="AA1589" s="14">
        <v>44652</v>
      </c>
      <c r="AB1589" s="20">
        <v>44585</v>
      </c>
      <c r="AC1589" s="21">
        <v>25</v>
      </c>
      <c r="AD1589" s="14">
        <v>44610</v>
      </c>
      <c r="AE1589" s="20">
        <v>44613</v>
      </c>
      <c r="AF1589" s="21">
        <v>25</v>
      </c>
      <c r="AG1589" s="14">
        <v>44638</v>
      </c>
      <c r="AH1589" s="20">
        <v>44648</v>
      </c>
      <c r="AI1589" s="21">
        <v>15</v>
      </c>
      <c r="AJ1589" s="14">
        <v>44663</v>
      </c>
      <c r="AK1589" s="21">
        <v>8</v>
      </c>
      <c r="AL1589" s="14">
        <v>44907</v>
      </c>
      <c r="AM1589" s="14">
        <v>44967</v>
      </c>
      <c r="AN1589" s="19"/>
      <c r="AO1589" s="19"/>
      <c r="AP1589" s="19"/>
      <c r="AQ1589" s="19">
        <v>6953000</v>
      </c>
      <c r="AR1589" s="19"/>
      <c r="AS1589" s="19"/>
      <c r="AT1589" s="19">
        <v>62577000</v>
      </c>
      <c r="AU1589" s="19"/>
      <c r="AV1589" s="19"/>
      <c r="AW1589" s="19"/>
      <c r="AX1589" s="19"/>
      <c r="AY1589" s="19"/>
      <c r="AZ1589" s="15">
        <f t="shared" si="115"/>
        <v>69530000</v>
      </c>
      <c r="BA1589" s="15">
        <f t="shared" si="116"/>
        <v>69530000</v>
      </c>
      <c r="BB1589" t="str">
        <f t="shared" si="117"/>
        <v>OK</v>
      </c>
      <c r="BC1589">
        <f t="shared" si="118"/>
        <v>2</v>
      </c>
      <c r="BE1589" s="17"/>
    </row>
    <row r="1590" spans="1:57" hidden="1">
      <c r="A1590" s="17"/>
      <c r="B1590" s="17" t="s">
        <v>34</v>
      </c>
      <c r="C1590" s="17" t="s">
        <v>1372</v>
      </c>
      <c r="D1590" s="17" t="s">
        <v>1384</v>
      </c>
      <c r="E1590" s="17" t="s">
        <v>10</v>
      </c>
      <c r="F1590" s="17" t="s">
        <v>186</v>
      </c>
      <c r="G1590">
        <v>5911</v>
      </c>
      <c r="H1590">
        <v>30</v>
      </c>
      <c r="I1590" s="19">
        <v>24540000</v>
      </c>
      <c r="J1590" s="15">
        <v>818000</v>
      </c>
      <c r="K1590" s="17"/>
      <c r="L1590" s="17">
        <v>30</v>
      </c>
      <c r="M1590" s="17" t="s">
        <v>151</v>
      </c>
      <c r="N1590" s="17" t="s">
        <v>157</v>
      </c>
      <c r="O1590" s="17" t="s">
        <v>130</v>
      </c>
      <c r="P1590" s="17" t="s">
        <v>1383</v>
      </c>
      <c r="Q1590" s="17" t="s">
        <v>66</v>
      </c>
      <c r="R1590" s="17" t="s">
        <v>132</v>
      </c>
      <c r="S1590" s="17" t="s">
        <v>253</v>
      </c>
      <c r="T1590" t="str">
        <f t="shared" si="121"/>
        <v>591101</v>
      </c>
      <c r="U1590" t="s">
        <v>1285</v>
      </c>
      <c r="V1590" s="17" t="s">
        <v>271</v>
      </c>
      <c r="W1590" t="str">
        <f t="shared" si="122"/>
        <v>16-591101-02-22</v>
      </c>
      <c r="X1590" s="17"/>
      <c r="Y1590" s="20">
        <v>44634</v>
      </c>
      <c r="Z1590" s="21">
        <v>18</v>
      </c>
      <c r="AA1590" s="14">
        <v>44652</v>
      </c>
      <c r="AB1590" s="20">
        <v>44585</v>
      </c>
      <c r="AC1590" s="21">
        <v>25</v>
      </c>
      <c r="AD1590" s="14">
        <v>44610</v>
      </c>
      <c r="AE1590" s="20">
        <v>44613</v>
      </c>
      <c r="AF1590" s="21">
        <v>25</v>
      </c>
      <c r="AG1590" s="14">
        <v>44638</v>
      </c>
      <c r="AH1590" s="20">
        <v>44648</v>
      </c>
      <c r="AI1590" s="21">
        <v>15</v>
      </c>
      <c r="AJ1590" s="14">
        <v>44663</v>
      </c>
      <c r="AK1590" s="21">
        <v>8</v>
      </c>
      <c r="AL1590" s="14">
        <v>44907</v>
      </c>
      <c r="AM1590" s="14">
        <v>44967</v>
      </c>
      <c r="AN1590" s="19"/>
      <c r="AO1590" s="19"/>
      <c r="AP1590" s="19"/>
      <c r="AQ1590" s="19">
        <v>2454000</v>
      </c>
      <c r="AR1590" s="19"/>
      <c r="AS1590" s="19"/>
      <c r="AT1590" s="19">
        <v>22086000</v>
      </c>
      <c r="AU1590" s="19"/>
      <c r="AV1590" s="19"/>
      <c r="AW1590" s="19"/>
      <c r="AX1590" s="19"/>
      <c r="AY1590" s="19"/>
      <c r="AZ1590" s="15">
        <f t="shared" si="115"/>
        <v>24540000</v>
      </c>
      <c r="BA1590" s="15">
        <f t="shared" si="116"/>
        <v>24540000</v>
      </c>
      <c r="BB1590" t="str">
        <f t="shared" si="117"/>
        <v>OK</v>
      </c>
      <c r="BC1590">
        <f t="shared" si="118"/>
        <v>2</v>
      </c>
      <c r="BE1590" s="17"/>
    </row>
    <row r="1591" spans="1:57" hidden="1">
      <c r="A1591" s="17"/>
      <c r="B1591" s="17" t="s">
        <v>34</v>
      </c>
      <c r="C1591" s="17" t="s">
        <v>1349</v>
      </c>
      <c r="D1591" s="17" t="s">
        <v>1378</v>
      </c>
      <c r="E1591" s="17" t="s">
        <v>10</v>
      </c>
      <c r="F1591" s="17" t="s">
        <v>186</v>
      </c>
      <c r="G1591">
        <v>5911</v>
      </c>
      <c r="H1591">
        <v>40</v>
      </c>
      <c r="I1591" s="19">
        <v>32720000</v>
      </c>
      <c r="J1591" s="15">
        <v>818000</v>
      </c>
      <c r="K1591" s="17"/>
      <c r="L1591" s="17">
        <v>40</v>
      </c>
      <c r="M1591" s="17" t="s">
        <v>151</v>
      </c>
      <c r="N1591" s="17" t="s">
        <v>157</v>
      </c>
      <c r="O1591" s="17" t="s">
        <v>130</v>
      </c>
      <c r="P1591" s="17" t="s">
        <v>1383</v>
      </c>
      <c r="Q1591" s="17" t="s">
        <v>66</v>
      </c>
      <c r="R1591" s="17" t="s">
        <v>132</v>
      </c>
      <c r="S1591" s="17" t="s">
        <v>253</v>
      </c>
      <c r="T1591" t="str">
        <f t="shared" si="121"/>
        <v>591101</v>
      </c>
      <c r="U1591" t="s">
        <v>1285</v>
      </c>
      <c r="V1591" s="17" t="s">
        <v>254</v>
      </c>
      <c r="W1591" t="str">
        <f t="shared" si="122"/>
        <v>16-591101-03-22</v>
      </c>
      <c r="X1591" s="17"/>
      <c r="Y1591" s="20">
        <v>44634</v>
      </c>
      <c r="Z1591" s="21">
        <v>18</v>
      </c>
      <c r="AA1591" s="14">
        <v>44652</v>
      </c>
      <c r="AB1591" s="20">
        <v>44585</v>
      </c>
      <c r="AC1591" s="21">
        <v>25</v>
      </c>
      <c r="AD1591" s="14">
        <v>44610</v>
      </c>
      <c r="AE1591" s="20">
        <v>44613</v>
      </c>
      <c r="AF1591" s="21">
        <v>25</v>
      </c>
      <c r="AG1591" s="14">
        <v>44638</v>
      </c>
      <c r="AH1591" s="20">
        <v>44648</v>
      </c>
      <c r="AI1591" s="21">
        <v>15</v>
      </c>
      <c r="AJ1591" s="14">
        <v>44663</v>
      </c>
      <c r="AK1591" s="21">
        <v>8</v>
      </c>
      <c r="AL1591" s="14">
        <v>44907</v>
      </c>
      <c r="AM1591" s="14">
        <v>44967</v>
      </c>
      <c r="AN1591" s="19"/>
      <c r="AO1591" s="19"/>
      <c r="AP1591" s="19"/>
      <c r="AQ1591" s="19">
        <v>3272000</v>
      </c>
      <c r="AR1591" s="19"/>
      <c r="AS1591" s="19"/>
      <c r="AT1591" s="19">
        <v>29448000</v>
      </c>
      <c r="AU1591" s="19"/>
      <c r="AV1591" s="19"/>
      <c r="AW1591" s="19"/>
      <c r="AX1591" s="19"/>
      <c r="AY1591" s="19"/>
      <c r="AZ1591" s="15">
        <f t="shared" si="115"/>
        <v>32720000</v>
      </c>
      <c r="BA1591" s="15">
        <f t="shared" si="116"/>
        <v>32720000</v>
      </c>
      <c r="BB1591" t="str">
        <f t="shared" si="117"/>
        <v>OK</v>
      </c>
      <c r="BC1591">
        <f t="shared" si="118"/>
        <v>2</v>
      </c>
      <c r="BE1591" s="17"/>
    </row>
    <row r="1592" spans="1:57" hidden="1">
      <c r="A1592" s="17"/>
      <c r="B1592" s="17" t="s">
        <v>34</v>
      </c>
      <c r="C1592" s="17" t="s">
        <v>1354</v>
      </c>
      <c r="D1592" s="17" t="s">
        <v>1378</v>
      </c>
      <c r="E1592" s="17" t="s">
        <v>10</v>
      </c>
      <c r="F1592" s="17" t="s">
        <v>186</v>
      </c>
      <c r="G1592">
        <v>5911</v>
      </c>
      <c r="H1592">
        <v>35</v>
      </c>
      <c r="I1592" s="19">
        <v>28630000</v>
      </c>
      <c r="J1592" s="15">
        <v>818000</v>
      </c>
      <c r="K1592" s="17"/>
      <c r="L1592" s="17">
        <v>35</v>
      </c>
      <c r="M1592" s="17" t="s">
        <v>151</v>
      </c>
      <c r="N1592" s="17" t="s">
        <v>157</v>
      </c>
      <c r="O1592" s="17" t="s">
        <v>130</v>
      </c>
      <c r="P1592" s="17" t="s">
        <v>1383</v>
      </c>
      <c r="Q1592" s="17" t="s">
        <v>66</v>
      </c>
      <c r="R1592" s="17" t="s">
        <v>132</v>
      </c>
      <c r="S1592" s="17" t="s">
        <v>253</v>
      </c>
      <c r="T1592" t="str">
        <f t="shared" si="121"/>
        <v>591101</v>
      </c>
      <c r="U1592" t="s">
        <v>1285</v>
      </c>
      <c r="V1592" s="17" t="s">
        <v>254</v>
      </c>
      <c r="W1592" t="str">
        <f t="shared" si="122"/>
        <v>16-591101-03-22</v>
      </c>
      <c r="X1592" s="17"/>
      <c r="Y1592" s="20">
        <v>44634</v>
      </c>
      <c r="Z1592" s="21">
        <v>18</v>
      </c>
      <c r="AA1592" s="14">
        <v>44652</v>
      </c>
      <c r="AB1592" s="20">
        <v>44585</v>
      </c>
      <c r="AC1592" s="21">
        <v>25</v>
      </c>
      <c r="AD1592" s="14">
        <v>44610</v>
      </c>
      <c r="AE1592" s="20">
        <v>44613</v>
      </c>
      <c r="AF1592" s="21">
        <v>25</v>
      </c>
      <c r="AG1592" s="14">
        <v>44638</v>
      </c>
      <c r="AH1592" s="20">
        <v>44648</v>
      </c>
      <c r="AI1592" s="21">
        <v>15</v>
      </c>
      <c r="AJ1592" s="14">
        <v>44663</v>
      </c>
      <c r="AK1592" s="21">
        <v>8</v>
      </c>
      <c r="AL1592" s="14">
        <v>44907</v>
      </c>
      <c r="AM1592" s="14">
        <v>44967</v>
      </c>
      <c r="AN1592" s="19"/>
      <c r="AO1592" s="19"/>
      <c r="AP1592" s="19"/>
      <c r="AQ1592" s="19">
        <v>2863000</v>
      </c>
      <c r="AR1592" s="19"/>
      <c r="AS1592" s="19"/>
      <c r="AT1592" s="19">
        <v>25767000</v>
      </c>
      <c r="AU1592" s="19"/>
      <c r="AV1592" s="19"/>
      <c r="AW1592" s="19"/>
      <c r="AX1592" s="19"/>
      <c r="AY1592" s="19"/>
      <c r="AZ1592" s="15">
        <f t="shared" si="115"/>
        <v>28630000</v>
      </c>
      <c r="BA1592" s="15">
        <f t="shared" si="116"/>
        <v>28630000</v>
      </c>
      <c r="BB1592" t="str">
        <f t="shared" si="117"/>
        <v>OK</v>
      </c>
      <c r="BC1592">
        <f t="shared" si="118"/>
        <v>2</v>
      </c>
      <c r="BE1592" s="17"/>
    </row>
    <row r="1593" spans="1:57" hidden="1">
      <c r="A1593" s="17"/>
      <c r="B1593" s="17" t="s">
        <v>34</v>
      </c>
      <c r="C1593" s="17" t="s">
        <v>1355</v>
      </c>
      <c r="D1593" s="17" t="s">
        <v>1378</v>
      </c>
      <c r="E1593" s="17" t="s">
        <v>10</v>
      </c>
      <c r="F1593" s="17" t="s">
        <v>186</v>
      </c>
      <c r="G1593">
        <v>5911</v>
      </c>
      <c r="H1593">
        <v>35</v>
      </c>
      <c r="I1593" s="19">
        <v>28630000</v>
      </c>
      <c r="J1593" s="15">
        <v>818000</v>
      </c>
      <c r="K1593" s="17"/>
      <c r="L1593" s="17">
        <v>35</v>
      </c>
      <c r="M1593" s="17" t="s">
        <v>151</v>
      </c>
      <c r="N1593" s="17" t="s">
        <v>157</v>
      </c>
      <c r="O1593" s="17" t="s">
        <v>130</v>
      </c>
      <c r="P1593" s="17" t="s">
        <v>1383</v>
      </c>
      <c r="Q1593" s="17" t="s">
        <v>66</v>
      </c>
      <c r="R1593" s="17" t="s">
        <v>132</v>
      </c>
      <c r="S1593" s="17" t="s">
        <v>253</v>
      </c>
      <c r="T1593" t="str">
        <f t="shared" si="121"/>
        <v>591101</v>
      </c>
      <c r="U1593" t="s">
        <v>1285</v>
      </c>
      <c r="V1593" s="17" t="s">
        <v>254</v>
      </c>
      <c r="W1593" t="str">
        <f t="shared" si="122"/>
        <v>16-591101-03-22</v>
      </c>
      <c r="X1593" s="17"/>
      <c r="Y1593" s="20">
        <v>44634</v>
      </c>
      <c r="Z1593" s="21">
        <v>18</v>
      </c>
      <c r="AA1593" s="14">
        <v>44652</v>
      </c>
      <c r="AB1593" s="20">
        <v>44585</v>
      </c>
      <c r="AC1593" s="21">
        <v>25</v>
      </c>
      <c r="AD1593" s="14">
        <v>44610</v>
      </c>
      <c r="AE1593" s="20">
        <v>44613</v>
      </c>
      <c r="AF1593" s="21">
        <v>25</v>
      </c>
      <c r="AG1593" s="14">
        <v>44638</v>
      </c>
      <c r="AH1593" s="20">
        <v>44648</v>
      </c>
      <c r="AI1593" s="21">
        <v>15</v>
      </c>
      <c r="AJ1593" s="14">
        <v>44663</v>
      </c>
      <c r="AK1593" s="21">
        <v>8</v>
      </c>
      <c r="AL1593" s="14">
        <v>44907</v>
      </c>
      <c r="AM1593" s="14">
        <v>44967</v>
      </c>
      <c r="AN1593" s="19"/>
      <c r="AO1593" s="19"/>
      <c r="AP1593" s="19"/>
      <c r="AQ1593" s="19">
        <v>2863000</v>
      </c>
      <c r="AR1593" s="19"/>
      <c r="AS1593" s="19"/>
      <c r="AT1593" s="19">
        <v>25767000</v>
      </c>
      <c r="AU1593" s="19"/>
      <c r="AV1593" s="19"/>
      <c r="AW1593" s="19"/>
      <c r="AX1593" s="19"/>
      <c r="AY1593" s="19"/>
      <c r="AZ1593" s="15">
        <f t="shared" si="115"/>
        <v>28630000</v>
      </c>
      <c r="BA1593" s="15">
        <f t="shared" si="116"/>
        <v>28630000</v>
      </c>
      <c r="BB1593" t="str">
        <f t="shared" si="117"/>
        <v>OK</v>
      </c>
      <c r="BC1593">
        <f t="shared" si="118"/>
        <v>2</v>
      </c>
      <c r="BE1593" s="17"/>
    </row>
    <row r="1594" spans="1:57" hidden="1">
      <c r="A1594" s="17"/>
      <c r="B1594" s="17" t="s">
        <v>34</v>
      </c>
      <c r="C1594" s="17" t="s">
        <v>1352</v>
      </c>
      <c r="D1594" s="17" t="s">
        <v>1385</v>
      </c>
      <c r="E1594" s="17" t="s">
        <v>10</v>
      </c>
      <c r="F1594" s="17" t="s">
        <v>186</v>
      </c>
      <c r="G1594">
        <v>5911</v>
      </c>
      <c r="H1594">
        <v>50</v>
      </c>
      <c r="I1594" s="19">
        <v>40900000</v>
      </c>
      <c r="J1594" s="15">
        <v>818000</v>
      </c>
      <c r="K1594" s="17"/>
      <c r="L1594" s="17">
        <v>50</v>
      </c>
      <c r="M1594" s="17" t="s">
        <v>151</v>
      </c>
      <c r="N1594" s="17" t="s">
        <v>157</v>
      </c>
      <c r="O1594" s="17" t="s">
        <v>130</v>
      </c>
      <c r="P1594" s="17" t="s">
        <v>1383</v>
      </c>
      <c r="Q1594" s="17" t="s">
        <v>66</v>
      </c>
      <c r="R1594" s="17" t="s">
        <v>132</v>
      </c>
      <c r="S1594" s="17" t="s">
        <v>253</v>
      </c>
      <c r="T1594" t="str">
        <f t="shared" si="121"/>
        <v>591101</v>
      </c>
      <c r="U1594" t="s">
        <v>1285</v>
      </c>
      <c r="V1594" s="17" t="s">
        <v>1006</v>
      </c>
      <c r="W1594" t="str">
        <f t="shared" si="122"/>
        <v>16-591101-04-22</v>
      </c>
      <c r="X1594" s="17"/>
      <c r="Y1594" s="20">
        <v>44634</v>
      </c>
      <c r="Z1594" s="21">
        <v>18</v>
      </c>
      <c r="AA1594" s="14">
        <v>44652</v>
      </c>
      <c r="AB1594" s="20">
        <v>44585</v>
      </c>
      <c r="AC1594" s="21">
        <v>25</v>
      </c>
      <c r="AD1594" s="14">
        <v>44610</v>
      </c>
      <c r="AE1594" s="20">
        <v>44613</v>
      </c>
      <c r="AF1594" s="21">
        <v>25</v>
      </c>
      <c r="AG1594" s="14">
        <v>44638</v>
      </c>
      <c r="AH1594" s="20">
        <v>44648</v>
      </c>
      <c r="AI1594" s="21">
        <v>15</v>
      </c>
      <c r="AJ1594" s="14">
        <v>44663</v>
      </c>
      <c r="AK1594" s="21">
        <v>8</v>
      </c>
      <c r="AL1594" s="14">
        <v>44907</v>
      </c>
      <c r="AM1594" s="14">
        <v>44967</v>
      </c>
      <c r="AN1594" s="19"/>
      <c r="AO1594" s="19"/>
      <c r="AP1594" s="19"/>
      <c r="AQ1594" s="19">
        <v>4090000</v>
      </c>
      <c r="AR1594" s="19"/>
      <c r="AS1594" s="19"/>
      <c r="AT1594" s="19">
        <v>36810000</v>
      </c>
      <c r="AU1594" s="19"/>
      <c r="AV1594" s="19"/>
      <c r="AW1594" s="19"/>
      <c r="AX1594" s="19"/>
      <c r="AY1594" s="19"/>
      <c r="AZ1594" s="15">
        <f t="shared" si="115"/>
        <v>40900000</v>
      </c>
      <c r="BA1594" s="15">
        <f t="shared" si="116"/>
        <v>40900000</v>
      </c>
      <c r="BB1594" t="str">
        <f t="shared" si="117"/>
        <v>OK</v>
      </c>
      <c r="BC1594">
        <f t="shared" si="118"/>
        <v>2</v>
      </c>
      <c r="BE1594" s="17"/>
    </row>
    <row r="1595" spans="1:57" hidden="1">
      <c r="A1595" s="17"/>
      <c r="B1595" s="17" t="s">
        <v>34</v>
      </c>
      <c r="C1595" s="17" t="s">
        <v>1386</v>
      </c>
      <c r="D1595" s="17" t="s">
        <v>1385</v>
      </c>
      <c r="E1595" s="17" t="s">
        <v>10</v>
      </c>
      <c r="F1595" s="17" t="s">
        <v>186</v>
      </c>
      <c r="G1595">
        <v>5911</v>
      </c>
      <c r="H1595">
        <v>30</v>
      </c>
      <c r="I1595" s="19">
        <v>24540000</v>
      </c>
      <c r="J1595" s="15">
        <v>818000</v>
      </c>
      <c r="K1595" s="17"/>
      <c r="L1595" s="17">
        <v>30</v>
      </c>
      <c r="M1595" s="17" t="s">
        <v>151</v>
      </c>
      <c r="N1595" s="17" t="s">
        <v>157</v>
      </c>
      <c r="O1595" s="17" t="s">
        <v>130</v>
      </c>
      <c r="P1595" s="17" t="s">
        <v>1383</v>
      </c>
      <c r="Q1595" s="17" t="s">
        <v>66</v>
      </c>
      <c r="R1595" s="17" t="s">
        <v>132</v>
      </c>
      <c r="S1595" s="17" t="s">
        <v>253</v>
      </c>
      <c r="T1595" t="str">
        <f t="shared" si="121"/>
        <v>591101</v>
      </c>
      <c r="U1595" t="s">
        <v>1285</v>
      </c>
      <c r="V1595" s="17" t="s">
        <v>1006</v>
      </c>
      <c r="W1595" t="str">
        <f t="shared" si="122"/>
        <v>16-591101-04-22</v>
      </c>
      <c r="X1595" s="17"/>
      <c r="Y1595" s="20">
        <v>44634</v>
      </c>
      <c r="Z1595" s="21">
        <v>18</v>
      </c>
      <c r="AA1595" s="14">
        <v>44652</v>
      </c>
      <c r="AB1595" s="20">
        <v>44585</v>
      </c>
      <c r="AC1595" s="21">
        <v>25</v>
      </c>
      <c r="AD1595" s="14">
        <v>44610</v>
      </c>
      <c r="AE1595" s="20">
        <v>44613</v>
      </c>
      <c r="AF1595" s="21">
        <v>25</v>
      </c>
      <c r="AG1595" s="14">
        <v>44638</v>
      </c>
      <c r="AH1595" s="20">
        <v>44648</v>
      </c>
      <c r="AI1595" s="21">
        <v>15</v>
      </c>
      <c r="AJ1595" s="14">
        <v>44663</v>
      </c>
      <c r="AK1595" s="21">
        <v>8</v>
      </c>
      <c r="AL1595" s="14">
        <v>44907</v>
      </c>
      <c r="AM1595" s="14">
        <v>44967</v>
      </c>
      <c r="AN1595" s="19"/>
      <c r="AO1595" s="19"/>
      <c r="AP1595" s="19"/>
      <c r="AQ1595" s="19">
        <v>2454000</v>
      </c>
      <c r="AR1595" s="19"/>
      <c r="AS1595" s="19"/>
      <c r="AT1595" s="19">
        <v>22086000</v>
      </c>
      <c r="AU1595" s="19"/>
      <c r="AV1595" s="19"/>
      <c r="AW1595" s="19"/>
      <c r="AX1595" s="19"/>
      <c r="AY1595" s="19"/>
      <c r="AZ1595" s="15">
        <f t="shared" si="115"/>
        <v>24540000</v>
      </c>
      <c r="BA1595" s="15">
        <f t="shared" si="116"/>
        <v>24540000</v>
      </c>
      <c r="BB1595" t="str">
        <f t="shared" si="117"/>
        <v>OK</v>
      </c>
      <c r="BC1595">
        <f t="shared" si="118"/>
        <v>2</v>
      </c>
      <c r="BE1595" s="17"/>
    </row>
    <row r="1596" spans="1:57" hidden="1">
      <c r="A1596" s="17"/>
      <c r="B1596" s="17" t="s">
        <v>34</v>
      </c>
      <c r="C1596" s="17" t="s">
        <v>1375</v>
      </c>
      <c r="D1596" s="17" t="s">
        <v>1370</v>
      </c>
      <c r="E1596" s="17" t="s">
        <v>10</v>
      </c>
      <c r="F1596" s="17" t="s">
        <v>186</v>
      </c>
      <c r="G1596">
        <v>5911</v>
      </c>
      <c r="H1596">
        <v>50</v>
      </c>
      <c r="I1596" s="19">
        <v>40900000</v>
      </c>
      <c r="J1596" s="15">
        <v>818000</v>
      </c>
      <c r="K1596" s="17"/>
      <c r="L1596" s="17">
        <v>50</v>
      </c>
      <c r="M1596" s="17" t="s">
        <v>151</v>
      </c>
      <c r="N1596" s="17" t="s">
        <v>157</v>
      </c>
      <c r="O1596" s="17" t="s">
        <v>130</v>
      </c>
      <c r="P1596" s="17" t="s">
        <v>1383</v>
      </c>
      <c r="Q1596" s="17" t="s">
        <v>66</v>
      </c>
      <c r="R1596" s="17" t="s">
        <v>132</v>
      </c>
      <c r="S1596" s="17" t="s">
        <v>253</v>
      </c>
      <c r="T1596" t="str">
        <f t="shared" si="121"/>
        <v>591101</v>
      </c>
      <c r="U1596" t="s">
        <v>1285</v>
      </c>
      <c r="V1596" s="17" t="s">
        <v>437</v>
      </c>
      <c r="W1596" t="str">
        <f t="shared" si="122"/>
        <v>16-591101-05-22</v>
      </c>
      <c r="X1596" s="17"/>
      <c r="Y1596" s="20">
        <v>44634</v>
      </c>
      <c r="Z1596" s="21">
        <v>18</v>
      </c>
      <c r="AA1596" s="14">
        <v>44652</v>
      </c>
      <c r="AB1596" s="20">
        <v>44585</v>
      </c>
      <c r="AC1596" s="21">
        <v>25</v>
      </c>
      <c r="AD1596" s="14">
        <v>44610</v>
      </c>
      <c r="AE1596" s="20">
        <v>44613</v>
      </c>
      <c r="AF1596" s="21">
        <v>25</v>
      </c>
      <c r="AG1596" s="14">
        <v>44638</v>
      </c>
      <c r="AH1596" s="20">
        <v>44648</v>
      </c>
      <c r="AI1596" s="21">
        <v>15</v>
      </c>
      <c r="AJ1596" s="14">
        <v>44663</v>
      </c>
      <c r="AK1596" s="21">
        <v>8</v>
      </c>
      <c r="AL1596" s="14">
        <v>44907</v>
      </c>
      <c r="AM1596" s="14">
        <v>44967</v>
      </c>
      <c r="AN1596" s="19"/>
      <c r="AO1596" s="19"/>
      <c r="AP1596" s="19"/>
      <c r="AQ1596" s="19">
        <v>4090000</v>
      </c>
      <c r="AR1596" s="19"/>
      <c r="AS1596" s="19"/>
      <c r="AT1596" s="19">
        <v>36810000</v>
      </c>
      <c r="AU1596" s="19"/>
      <c r="AV1596" s="19"/>
      <c r="AW1596" s="19"/>
      <c r="AX1596" s="19"/>
      <c r="AY1596" s="19"/>
      <c r="AZ1596" s="15">
        <f t="shared" si="115"/>
        <v>40900000</v>
      </c>
      <c r="BA1596" s="15">
        <f t="shared" si="116"/>
        <v>40900000</v>
      </c>
      <c r="BB1596" t="str">
        <f t="shared" si="117"/>
        <v>OK</v>
      </c>
      <c r="BC1596">
        <f t="shared" si="118"/>
        <v>2</v>
      </c>
      <c r="BE1596" s="17"/>
    </row>
    <row r="1597" spans="1:57" hidden="1">
      <c r="A1597" s="17"/>
      <c r="B1597" s="17" t="s">
        <v>34</v>
      </c>
      <c r="C1597" s="17" t="s">
        <v>1367</v>
      </c>
      <c r="D1597" s="17" t="s">
        <v>1370</v>
      </c>
      <c r="E1597" s="17" t="s">
        <v>10</v>
      </c>
      <c r="F1597" s="17" t="s">
        <v>186</v>
      </c>
      <c r="G1597">
        <v>5911</v>
      </c>
      <c r="H1597">
        <v>45</v>
      </c>
      <c r="I1597" s="19">
        <v>36810000</v>
      </c>
      <c r="J1597" s="15">
        <v>818000</v>
      </c>
      <c r="K1597" s="17"/>
      <c r="L1597" s="17">
        <v>45</v>
      </c>
      <c r="M1597" s="17" t="s">
        <v>151</v>
      </c>
      <c r="N1597" s="17" t="s">
        <v>157</v>
      </c>
      <c r="O1597" s="17" t="s">
        <v>130</v>
      </c>
      <c r="P1597" s="17" t="s">
        <v>1383</v>
      </c>
      <c r="Q1597" s="17" t="s">
        <v>66</v>
      </c>
      <c r="R1597" s="17" t="s">
        <v>132</v>
      </c>
      <c r="S1597" s="17" t="s">
        <v>253</v>
      </c>
      <c r="T1597" t="str">
        <f t="shared" si="121"/>
        <v>591101</v>
      </c>
      <c r="U1597" t="s">
        <v>1285</v>
      </c>
      <c r="V1597" s="17" t="s">
        <v>437</v>
      </c>
      <c r="W1597" t="str">
        <f t="shared" si="122"/>
        <v>16-591101-05-22</v>
      </c>
      <c r="X1597" s="17"/>
      <c r="Y1597" s="20">
        <v>44634</v>
      </c>
      <c r="Z1597" s="21">
        <v>18</v>
      </c>
      <c r="AA1597" s="14">
        <v>44652</v>
      </c>
      <c r="AB1597" s="20">
        <v>44585</v>
      </c>
      <c r="AC1597" s="21">
        <v>25</v>
      </c>
      <c r="AD1597" s="14">
        <v>44610</v>
      </c>
      <c r="AE1597" s="20">
        <v>44613</v>
      </c>
      <c r="AF1597" s="21">
        <v>25</v>
      </c>
      <c r="AG1597" s="14">
        <v>44638</v>
      </c>
      <c r="AH1597" s="20">
        <v>44648</v>
      </c>
      <c r="AI1597" s="21">
        <v>15</v>
      </c>
      <c r="AJ1597" s="14">
        <v>44663</v>
      </c>
      <c r="AK1597" s="21">
        <v>8</v>
      </c>
      <c r="AL1597" s="14">
        <v>44907</v>
      </c>
      <c r="AM1597" s="14">
        <v>44967</v>
      </c>
      <c r="AN1597" s="19"/>
      <c r="AO1597" s="19"/>
      <c r="AP1597" s="19"/>
      <c r="AQ1597" s="19">
        <v>3681000</v>
      </c>
      <c r="AR1597" s="19"/>
      <c r="AS1597" s="19"/>
      <c r="AT1597" s="19">
        <v>33129000</v>
      </c>
      <c r="AU1597" s="19"/>
      <c r="AV1597" s="19"/>
      <c r="AW1597" s="19"/>
      <c r="AX1597" s="19"/>
      <c r="AY1597" s="19"/>
      <c r="AZ1597" s="15">
        <f t="shared" si="115"/>
        <v>36810000</v>
      </c>
      <c r="BA1597" s="15">
        <f t="shared" si="116"/>
        <v>36810000</v>
      </c>
      <c r="BB1597" t="str">
        <f t="shared" si="117"/>
        <v>OK</v>
      </c>
      <c r="BC1597">
        <f t="shared" si="118"/>
        <v>2</v>
      </c>
      <c r="BE1597" s="17"/>
    </row>
    <row r="1598" spans="1:57" hidden="1">
      <c r="A1598" s="17"/>
      <c r="B1598" s="17" t="s">
        <v>34</v>
      </c>
      <c r="C1598" s="17" t="s">
        <v>1357</v>
      </c>
      <c r="D1598" s="17" t="s">
        <v>1387</v>
      </c>
      <c r="E1598" s="17" t="s">
        <v>10</v>
      </c>
      <c r="F1598" s="17" t="s">
        <v>186</v>
      </c>
      <c r="G1598">
        <v>5911</v>
      </c>
      <c r="H1598">
        <v>35</v>
      </c>
      <c r="I1598" s="19">
        <v>28630000</v>
      </c>
      <c r="J1598" s="15">
        <v>818000</v>
      </c>
      <c r="K1598" s="17"/>
      <c r="L1598" s="17">
        <v>35</v>
      </c>
      <c r="M1598" s="17" t="s">
        <v>151</v>
      </c>
      <c r="N1598" s="17" t="s">
        <v>157</v>
      </c>
      <c r="O1598" s="17" t="s">
        <v>130</v>
      </c>
      <c r="P1598" s="17" t="s">
        <v>1383</v>
      </c>
      <c r="Q1598" s="17" t="s">
        <v>66</v>
      </c>
      <c r="R1598" s="17" t="s">
        <v>132</v>
      </c>
      <c r="S1598" s="17" t="s">
        <v>253</v>
      </c>
      <c r="T1598" t="str">
        <f t="shared" si="121"/>
        <v>591101</v>
      </c>
      <c r="U1598" t="s">
        <v>1285</v>
      </c>
      <c r="V1598" s="17" t="s">
        <v>793</v>
      </c>
      <c r="W1598" t="str">
        <f t="shared" si="122"/>
        <v>16-591101-06-22</v>
      </c>
      <c r="X1598" s="17"/>
      <c r="Y1598" s="20">
        <v>44634</v>
      </c>
      <c r="Z1598" s="21">
        <v>18</v>
      </c>
      <c r="AA1598" s="14">
        <v>44652</v>
      </c>
      <c r="AB1598" s="20">
        <v>44585</v>
      </c>
      <c r="AC1598" s="21">
        <v>25</v>
      </c>
      <c r="AD1598" s="14">
        <v>44610</v>
      </c>
      <c r="AE1598" s="20">
        <v>44613</v>
      </c>
      <c r="AF1598" s="21">
        <v>25</v>
      </c>
      <c r="AG1598" s="14">
        <v>44638</v>
      </c>
      <c r="AH1598" s="20">
        <v>44648</v>
      </c>
      <c r="AI1598" s="21">
        <v>15</v>
      </c>
      <c r="AJ1598" s="14">
        <v>44663</v>
      </c>
      <c r="AK1598" s="21">
        <v>8</v>
      </c>
      <c r="AL1598" s="14">
        <v>44907</v>
      </c>
      <c r="AM1598" s="14">
        <v>44967</v>
      </c>
      <c r="AN1598" s="19"/>
      <c r="AO1598" s="19"/>
      <c r="AP1598" s="19"/>
      <c r="AQ1598" s="19">
        <v>2863000</v>
      </c>
      <c r="AR1598" s="19"/>
      <c r="AS1598" s="19"/>
      <c r="AT1598" s="19">
        <v>25767000</v>
      </c>
      <c r="AU1598" s="19"/>
      <c r="AV1598" s="19"/>
      <c r="AW1598" s="19"/>
      <c r="AX1598" s="19"/>
      <c r="AY1598" s="19"/>
      <c r="AZ1598" s="15">
        <f t="shared" si="115"/>
        <v>28630000</v>
      </c>
      <c r="BA1598" s="15">
        <f t="shared" si="116"/>
        <v>28630000</v>
      </c>
      <c r="BB1598" t="str">
        <f t="shared" si="117"/>
        <v>OK</v>
      </c>
      <c r="BC1598">
        <f t="shared" si="118"/>
        <v>2</v>
      </c>
      <c r="BE1598" s="17"/>
    </row>
    <row r="1599" spans="1:57" hidden="1">
      <c r="A1599" s="17"/>
      <c r="B1599" s="17" t="s">
        <v>34</v>
      </c>
      <c r="C1599" s="17" t="s">
        <v>1369</v>
      </c>
      <c r="D1599" s="17" t="s">
        <v>1387</v>
      </c>
      <c r="E1599" s="17" t="s">
        <v>10</v>
      </c>
      <c r="F1599" s="17" t="s">
        <v>186</v>
      </c>
      <c r="G1599">
        <v>5911</v>
      </c>
      <c r="H1599">
        <v>40</v>
      </c>
      <c r="I1599" s="19">
        <v>32720000</v>
      </c>
      <c r="J1599" s="15">
        <v>818000</v>
      </c>
      <c r="K1599" s="17"/>
      <c r="L1599" s="17">
        <v>40</v>
      </c>
      <c r="M1599" s="17" t="s">
        <v>151</v>
      </c>
      <c r="N1599" s="17" t="s">
        <v>157</v>
      </c>
      <c r="O1599" s="17" t="s">
        <v>130</v>
      </c>
      <c r="P1599" s="17" t="s">
        <v>1383</v>
      </c>
      <c r="Q1599" s="17" t="s">
        <v>66</v>
      </c>
      <c r="R1599" s="17" t="s">
        <v>132</v>
      </c>
      <c r="S1599" s="17" t="s">
        <v>253</v>
      </c>
      <c r="T1599" t="str">
        <f t="shared" si="121"/>
        <v>591101</v>
      </c>
      <c r="U1599" t="s">
        <v>1285</v>
      </c>
      <c r="V1599" s="17" t="s">
        <v>793</v>
      </c>
      <c r="W1599" t="str">
        <f t="shared" si="122"/>
        <v>16-591101-06-22</v>
      </c>
      <c r="X1599" s="17"/>
      <c r="Y1599" s="20">
        <v>44634</v>
      </c>
      <c r="Z1599" s="21">
        <v>18</v>
      </c>
      <c r="AA1599" s="14">
        <v>44652</v>
      </c>
      <c r="AB1599" s="20">
        <v>44585</v>
      </c>
      <c r="AC1599" s="21">
        <v>25</v>
      </c>
      <c r="AD1599" s="14">
        <v>44610</v>
      </c>
      <c r="AE1599" s="20">
        <v>44613</v>
      </c>
      <c r="AF1599" s="21">
        <v>25</v>
      </c>
      <c r="AG1599" s="14">
        <v>44638</v>
      </c>
      <c r="AH1599" s="20">
        <v>44648</v>
      </c>
      <c r="AI1599" s="21">
        <v>15</v>
      </c>
      <c r="AJ1599" s="14">
        <v>44663</v>
      </c>
      <c r="AK1599" s="21">
        <v>8</v>
      </c>
      <c r="AL1599" s="14">
        <v>44907</v>
      </c>
      <c r="AM1599" s="14">
        <v>44967</v>
      </c>
      <c r="AN1599" s="19"/>
      <c r="AO1599" s="19"/>
      <c r="AP1599" s="19"/>
      <c r="AQ1599" s="19">
        <v>3272000</v>
      </c>
      <c r="AR1599" s="19"/>
      <c r="AS1599" s="19"/>
      <c r="AT1599" s="19">
        <v>29448000</v>
      </c>
      <c r="AU1599" s="19"/>
      <c r="AV1599" s="19"/>
      <c r="AW1599" s="19"/>
      <c r="AX1599" s="19"/>
      <c r="AY1599" s="19"/>
      <c r="AZ1599" s="15">
        <f t="shared" si="115"/>
        <v>32720000</v>
      </c>
      <c r="BA1599" s="15">
        <f t="shared" si="116"/>
        <v>32720000</v>
      </c>
      <c r="BB1599" t="str">
        <f t="shared" si="117"/>
        <v>OK</v>
      </c>
      <c r="BC1599">
        <f t="shared" si="118"/>
        <v>2</v>
      </c>
      <c r="BE1599" s="17"/>
    </row>
    <row r="1600" spans="1:57" hidden="1">
      <c r="A1600" s="17"/>
      <c r="B1600" s="17" t="s">
        <v>34</v>
      </c>
      <c r="C1600" s="17" t="s">
        <v>1388</v>
      </c>
      <c r="D1600" s="17" t="s">
        <v>1387</v>
      </c>
      <c r="E1600" s="17" t="s">
        <v>10</v>
      </c>
      <c r="F1600" s="17" t="s">
        <v>186</v>
      </c>
      <c r="G1600">
        <v>5911</v>
      </c>
      <c r="H1600">
        <v>20</v>
      </c>
      <c r="I1600" s="19">
        <v>16360000</v>
      </c>
      <c r="J1600" s="15">
        <v>818000</v>
      </c>
      <c r="K1600" s="17"/>
      <c r="L1600" s="17">
        <v>20</v>
      </c>
      <c r="M1600" s="17" t="s">
        <v>151</v>
      </c>
      <c r="N1600" s="17" t="s">
        <v>157</v>
      </c>
      <c r="O1600" s="17" t="s">
        <v>130</v>
      </c>
      <c r="P1600" s="17" t="s">
        <v>1383</v>
      </c>
      <c r="Q1600" s="17" t="s">
        <v>66</v>
      </c>
      <c r="R1600" s="17" t="s">
        <v>132</v>
      </c>
      <c r="S1600" s="17" t="s">
        <v>253</v>
      </c>
      <c r="T1600" t="str">
        <f t="shared" si="121"/>
        <v>591101</v>
      </c>
      <c r="U1600" t="s">
        <v>1285</v>
      </c>
      <c r="V1600" s="17" t="s">
        <v>793</v>
      </c>
      <c r="W1600" t="str">
        <f t="shared" si="122"/>
        <v>16-591101-06-22</v>
      </c>
      <c r="X1600" s="17"/>
      <c r="Y1600" s="20">
        <v>44634</v>
      </c>
      <c r="Z1600" s="21">
        <v>18</v>
      </c>
      <c r="AA1600" s="14">
        <v>44652</v>
      </c>
      <c r="AB1600" s="20">
        <v>44585</v>
      </c>
      <c r="AC1600" s="21">
        <v>25</v>
      </c>
      <c r="AD1600" s="14">
        <v>44610</v>
      </c>
      <c r="AE1600" s="20">
        <v>44613</v>
      </c>
      <c r="AF1600" s="21">
        <v>25</v>
      </c>
      <c r="AG1600" s="14">
        <v>44638</v>
      </c>
      <c r="AH1600" s="20">
        <v>44648</v>
      </c>
      <c r="AI1600" s="21">
        <v>15</v>
      </c>
      <c r="AJ1600" s="14">
        <v>44663</v>
      </c>
      <c r="AK1600" s="21">
        <v>8</v>
      </c>
      <c r="AL1600" s="14">
        <v>44907</v>
      </c>
      <c r="AM1600" s="14">
        <v>44967</v>
      </c>
      <c r="AN1600" s="19"/>
      <c r="AO1600" s="19"/>
      <c r="AP1600" s="19"/>
      <c r="AQ1600" s="19">
        <v>1636000</v>
      </c>
      <c r="AR1600" s="19"/>
      <c r="AS1600" s="19"/>
      <c r="AT1600" s="19">
        <v>14724000</v>
      </c>
      <c r="AU1600" s="19"/>
      <c r="AV1600" s="19"/>
      <c r="AW1600" s="19"/>
      <c r="AX1600" s="19"/>
      <c r="AY1600" s="19"/>
      <c r="AZ1600" s="15">
        <f t="shared" si="115"/>
        <v>16360000</v>
      </c>
      <c r="BA1600" s="15">
        <f t="shared" si="116"/>
        <v>16360000</v>
      </c>
      <c r="BB1600" t="str">
        <f t="shared" si="117"/>
        <v>OK</v>
      </c>
      <c r="BC1600">
        <f t="shared" si="118"/>
        <v>2</v>
      </c>
      <c r="BE1600" s="17"/>
    </row>
    <row r="1601" spans="1:57" hidden="1">
      <c r="A1601" s="17"/>
      <c r="B1601" s="17" t="s">
        <v>34</v>
      </c>
      <c r="C1601" s="17" t="s">
        <v>1371</v>
      </c>
      <c r="D1601" s="17" t="s">
        <v>1389</v>
      </c>
      <c r="E1601" s="17" t="s">
        <v>10</v>
      </c>
      <c r="F1601" s="17" t="s">
        <v>186</v>
      </c>
      <c r="G1601">
        <v>5911</v>
      </c>
      <c r="H1601">
        <v>50</v>
      </c>
      <c r="I1601" s="19">
        <v>40900000</v>
      </c>
      <c r="J1601" s="15">
        <v>818000</v>
      </c>
      <c r="K1601" s="17"/>
      <c r="L1601" s="17">
        <v>50</v>
      </c>
      <c r="M1601" s="17" t="s">
        <v>151</v>
      </c>
      <c r="N1601" s="17" t="s">
        <v>157</v>
      </c>
      <c r="O1601" s="17" t="s">
        <v>130</v>
      </c>
      <c r="P1601" s="17" t="s">
        <v>1383</v>
      </c>
      <c r="Q1601" s="17" t="s">
        <v>66</v>
      </c>
      <c r="R1601" s="17" t="s">
        <v>132</v>
      </c>
      <c r="S1601" s="17" t="s">
        <v>253</v>
      </c>
      <c r="T1601" t="str">
        <f t="shared" si="121"/>
        <v>591101</v>
      </c>
      <c r="U1601" t="s">
        <v>1285</v>
      </c>
      <c r="V1601" s="17" t="s">
        <v>1304</v>
      </c>
      <c r="W1601" t="str">
        <f t="shared" si="122"/>
        <v>16-591101-07-22</v>
      </c>
      <c r="X1601" s="17"/>
      <c r="Y1601" s="20">
        <v>44634</v>
      </c>
      <c r="Z1601" s="21">
        <v>18</v>
      </c>
      <c r="AA1601" s="14">
        <v>44652</v>
      </c>
      <c r="AB1601" s="20">
        <v>44585</v>
      </c>
      <c r="AC1601" s="21">
        <v>25</v>
      </c>
      <c r="AD1601" s="14">
        <v>44610</v>
      </c>
      <c r="AE1601" s="20">
        <v>44613</v>
      </c>
      <c r="AF1601" s="21">
        <v>25</v>
      </c>
      <c r="AG1601" s="14">
        <v>44638</v>
      </c>
      <c r="AH1601" s="20">
        <v>44648</v>
      </c>
      <c r="AI1601" s="21">
        <v>15</v>
      </c>
      <c r="AJ1601" s="14">
        <v>44663</v>
      </c>
      <c r="AK1601" s="21">
        <v>8</v>
      </c>
      <c r="AL1601" s="14">
        <v>44907</v>
      </c>
      <c r="AM1601" s="14">
        <v>44967</v>
      </c>
      <c r="AN1601" s="19"/>
      <c r="AO1601" s="19"/>
      <c r="AP1601" s="19"/>
      <c r="AQ1601" s="19">
        <v>4090000</v>
      </c>
      <c r="AR1601" s="19"/>
      <c r="AS1601" s="19"/>
      <c r="AT1601" s="19">
        <v>36810000</v>
      </c>
      <c r="AU1601" s="19"/>
      <c r="AV1601" s="19"/>
      <c r="AW1601" s="19"/>
      <c r="AX1601" s="19"/>
      <c r="AY1601" s="19"/>
      <c r="AZ1601" s="15">
        <f t="shared" si="115"/>
        <v>40900000</v>
      </c>
      <c r="BA1601" s="15">
        <f t="shared" si="116"/>
        <v>40900000</v>
      </c>
      <c r="BB1601" t="str">
        <f t="shared" si="117"/>
        <v>OK</v>
      </c>
      <c r="BC1601">
        <f t="shared" si="118"/>
        <v>2</v>
      </c>
      <c r="BE1601" s="17"/>
    </row>
    <row r="1602" spans="1:57" hidden="1">
      <c r="A1602" s="17"/>
      <c r="B1602" s="17" t="s">
        <v>34</v>
      </c>
      <c r="C1602" s="17" t="s">
        <v>1353</v>
      </c>
      <c r="D1602" s="17" t="s">
        <v>1389</v>
      </c>
      <c r="E1602" s="17" t="s">
        <v>10</v>
      </c>
      <c r="F1602" s="17" t="s">
        <v>186</v>
      </c>
      <c r="G1602">
        <v>5911</v>
      </c>
      <c r="H1602">
        <v>30</v>
      </c>
      <c r="I1602" s="19">
        <v>24540000</v>
      </c>
      <c r="J1602" s="15">
        <v>818000</v>
      </c>
      <c r="K1602" s="17"/>
      <c r="L1602" s="17">
        <v>30</v>
      </c>
      <c r="M1602" s="17" t="s">
        <v>151</v>
      </c>
      <c r="N1602" s="17" t="s">
        <v>157</v>
      </c>
      <c r="O1602" s="17" t="s">
        <v>130</v>
      </c>
      <c r="P1602" s="17" t="s">
        <v>1383</v>
      </c>
      <c r="Q1602" s="17" t="s">
        <v>66</v>
      </c>
      <c r="R1602" s="17" t="s">
        <v>132</v>
      </c>
      <c r="S1602" s="17" t="s">
        <v>253</v>
      </c>
      <c r="T1602" t="str">
        <f t="shared" si="121"/>
        <v>591101</v>
      </c>
      <c r="U1602" t="s">
        <v>1285</v>
      </c>
      <c r="V1602" s="17" t="s">
        <v>1304</v>
      </c>
      <c r="W1602" t="str">
        <f t="shared" si="122"/>
        <v>16-591101-07-22</v>
      </c>
      <c r="X1602" s="17"/>
      <c r="Y1602" s="20">
        <v>44634</v>
      </c>
      <c r="Z1602" s="21">
        <v>18</v>
      </c>
      <c r="AA1602" s="14">
        <v>44652</v>
      </c>
      <c r="AB1602" s="20">
        <v>44585</v>
      </c>
      <c r="AC1602" s="21">
        <v>25</v>
      </c>
      <c r="AD1602" s="14">
        <v>44610</v>
      </c>
      <c r="AE1602" s="20">
        <v>44613</v>
      </c>
      <c r="AF1602" s="21">
        <v>25</v>
      </c>
      <c r="AG1602" s="14">
        <v>44638</v>
      </c>
      <c r="AH1602" s="20">
        <v>44648</v>
      </c>
      <c r="AI1602" s="21">
        <v>15</v>
      </c>
      <c r="AJ1602" s="14">
        <v>44663</v>
      </c>
      <c r="AK1602" s="21">
        <v>8</v>
      </c>
      <c r="AL1602" s="14">
        <v>44907</v>
      </c>
      <c r="AM1602" s="14">
        <v>44967</v>
      </c>
      <c r="AN1602" s="19"/>
      <c r="AO1602" s="19"/>
      <c r="AP1602" s="19"/>
      <c r="AQ1602" s="19">
        <v>2454000</v>
      </c>
      <c r="AR1602" s="19"/>
      <c r="AS1602" s="19"/>
      <c r="AT1602" s="19">
        <v>22086000</v>
      </c>
      <c r="AU1602" s="19"/>
      <c r="AV1602" s="19"/>
      <c r="AW1602" s="19"/>
      <c r="AX1602" s="19"/>
      <c r="AY1602" s="19"/>
      <c r="AZ1602" s="15">
        <f t="shared" ref="AZ1602:AZ1619" si="123">IF((SUM(AN1602:AY1602)=0),"---",(SUM(AN1602:AY1602)))</f>
        <v>24540000</v>
      </c>
      <c r="BA1602" s="15">
        <f t="shared" ref="BA1602:BA1619" si="124">I1602</f>
        <v>24540000</v>
      </c>
      <c r="BB1602" t="str">
        <f t="shared" ref="BB1602:BB1619" si="125">IF(OR(BA1602="---",AZ1602="---"),"---",IF(BA1602-AZ1602=0,"OK","REVISAR"))</f>
        <v>OK</v>
      </c>
      <c r="BC1602">
        <f t="shared" ref="BC1602:BC1619" si="126">COUNT(AN1602:AY1602)</f>
        <v>2</v>
      </c>
      <c r="BE1602" s="17"/>
    </row>
    <row r="1603" spans="1:57" hidden="1">
      <c r="A1603" s="17"/>
      <c r="B1603" s="17" t="s">
        <v>34</v>
      </c>
      <c r="C1603" s="17" t="s">
        <v>1390</v>
      </c>
      <c r="D1603" s="17" t="s">
        <v>1391</v>
      </c>
      <c r="E1603" s="17" t="s">
        <v>10</v>
      </c>
      <c r="F1603" s="17" t="s">
        <v>186</v>
      </c>
      <c r="G1603">
        <v>5911</v>
      </c>
      <c r="H1603">
        <v>40</v>
      </c>
      <c r="I1603" s="19">
        <v>32720000</v>
      </c>
      <c r="J1603" s="15">
        <v>818000</v>
      </c>
      <c r="K1603" s="17"/>
      <c r="L1603" s="17">
        <v>40</v>
      </c>
      <c r="M1603" s="17" t="s">
        <v>151</v>
      </c>
      <c r="N1603" s="17" t="s">
        <v>157</v>
      </c>
      <c r="O1603" s="17" t="s">
        <v>130</v>
      </c>
      <c r="P1603" s="17" t="s">
        <v>1383</v>
      </c>
      <c r="Q1603" s="17" t="s">
        <v>66</v>
      </c>
      <c r="R1603" s="17" t="s">
        <v>132</v>
      </c>
      <c r="S1603" s="17" t="s">
        <v>253</v>
      </c>
      <c r="T1603" t="str">
        <f t="shared" si="121"/>
        <v>591101</v>
      </c>
      <c r="U1603" t="s">
        <v>1285</v>
      </c>
      <c r="V1603" s="17" t="s">
        <v>715</v>
      </c>
      <c r="W1603" t="str">
        <f t="shared" si="122"/>
        <v>16-591101-08-22</v>
      </c>
      <c r="X1603" s="17"/>
      <c r="Y1603" s="20">
        <v>44634</v>
      </c>
      <c r="Z1603" s="21">
        <v>18</v>
      </c>
      <c r="AA1603" s="14">
        <v>44652</v>
      </c>
      <c r="AB1603" s="20">
        <v>44585</v>
      </c>
      <c r="AC1603" s="21">
        <v>25</v>
      </c>
      <c r="AD1603" s="14">
        <v>44610</v>
      </c>
      <c r="AE1603" s="20">
        <v>44613</v>
      </c>
      <c r="AF1603" s="21">
        <v>25</v>
      </c>
      <c r="AG1603" s="14">
        <v>44638</v>
      </c>
      <c r="AH1603" s="20">
        <v>44648</v>
      </c>
      <c r="AI1603" s="21">
        <v>15</v>
      </c>
      <c r="AJ1603" s="14">
        <v>44663</v>
      </c>
      <c r="AK1603" s="21">
        <v>8</v>
      </c>
      <c r="AL1603" s="14">
        <v>44907</v>
      </c>
      <c r="AM1603" s="14">
        <v>44967</v>
      </c>
      <c r="AN1603" s="19"/>
      <c r="AO1603" s="19"/>
      <c r="AP1603" s="19"/>
      <c r="AQ1603" s="19">
        <v>3272000</v>
      </c>
      <c r="AR1603" s="19"/>
      <c r="AS1603" s="19"/>
      <c r="AT1603" s="19">
        <v>29448000</v>
      </c>
      <c r="AU1603" s="19"/>
      <c r="AV1603" s="19"/>
      <c r="AW1603" s="19"/>
      <c r="AX1603" s="19"/>
      <c r="AY1603" s="19"/>
      <c r="AZ1603" s="15">
        <f t="shared" si="123"/>
        <v>32720000</v>
      </c>
      <c r="BA1603" s="15">
        <f t="shared" si="124"/>
        <v>32720000</v>
      </c>
      <c r="BB1603" t="str">
        <f t="shared" si="125"/>
        <v>OK</v>
      </c>
      <c r="BC1603">
        <f t="shared" si="126"/>
        <v>2</v>
      </c>
      <c r="BE1603" s="17"/>
    </row>
    <row r="1604" spans="1:57" hidden="1">
      <c r="A1604" s="17"/>
      <c r="B1604" s="17" t="s">
        <v>34</v>
      </c>
      <c r="C1604" s="17" t="s">
        <v>1380</v>
      </c>
      <c r="D1604" s="17" t="s">
        <v>1391</v>
      </c>
      <c r="E1604" s="17" t="s">
        <v>10</v>
      </c>
      <c r="F1604" s="17" t="s">
        <v>186</v>
      </c>
      <c r="G1604">
        <v>5911</v>
      </c>
      <c r="H1604">
        <v>30</v>
      </c>
      <c r="I1604" s="19">
        <v>24540000</v>
      </c>
      <c r="J1604" s="15">
        <v>818000</v>
      </c>
      <c r="K1604" s="17"/>
      <c r="L1604" s="17">
        <v>30</v>
      </c>
      <c r="M1604" s="17" t="s">
        <v>151</v>
      </c>
      <c r="N1604" s="17" t="s">
        <v>157</v>
      </c>
      <c r="O1604" s="17" t="s">
        <v>130</v>
      </c>
      <c r="P1604" s="17" t="s">
        <v>1383</v>
      </c>
      <c r="Q1604" s="17" t="s">
        <v>66</v>
      </c>
      <c r="R1604" s="17" t="s">
        <v>132</v>
      </c>
      <c r="S1604" s="17" t="s">
        <v>253</v>
      </c>
      <c r="T1604" t="str">
        <f t="shared" si="121"/>
        <v>591101</v>
      </c>
      <c r="U1604" t="s">
        <v>1285</v>
      </c>
      <c r="V1604" s="17" t="s">
        <v>715</v>
      </c>
      <c r="W1604" t="str">
        <f t="shared" si="122"/>
        <v>16-591101-08-22</v>
      </c>
      <c r="X1604" s="17"/>
      <c r="Y1604" s="20">
        <v>44634</v>
      </c>
      <c r="Z1604" s="21">
        <v>18</v>
      </c>
      <c r="AA1604" s="14">
        <v>44652</v>
      </c>
      <c r="AB1604" s="20">
        <v>44585</v>
      </c>
      <c r="AC1604" s="21">
        <v>25</v>
      </c>
      <c r="AD1604" s="14">
        <v>44610</v>
      </c>
      <c r="AE1604" s="20">
        <v>44613</v>
      </c>
      <c r="AF1604" s="21">
        <v>25</v>
      </c>
      <c r="AG1604" s="14">
        <v>44638</v>
      </c>
      <c r="AH1604" s="20">
        <v>44648</v>
      </c>
      <c r="AI1604" s="21">
        <v>15</v>
      </c>
      <c r="AJ1604" s="14">
        <v>44663</v>
      </c>
      <c r="AK1604" s="21">
        <v>8</v>
      </c>
      <c r="AL1604" s="14">
        <v>44907</v>
      </c>
      <c r="AM1604" s="14">
        <v>44967</v>
      </c>
      <c r="AN1604" s="19"/>
      <c r="AO1604" s="19"/>
      <c r="AP1604" s="19"/>
      <c r="AQ1604" s="19">
        <v>2454000</v>
      </c>
      <c r="AR1604" s="19"/>
      <c r="AS1604" s="19"/>
      <c r="AT1604" s="19">
        <v>22086000</v>
      </c>
      <c r="AU1604" s="19"/>
      <c r="AV1604" s="19"/>
      <c r="AW1604" s="19"/>
      <c r="AX1604" s="19"/>
      <c r="AY1604" s="19"/>
      <c r="AZ1604" s="15">
        <f t="shared" si="123"/>
        <v>24540000</v>
      </c>
      <c r="BA1604" s="15">
        <f t="shared" si="124"/>
        <v>24540000</v>
      </c>
      <c r="BB1604" t="str">
        <f t="shared" si="125"/>
        <v>OK</v>
      </c>
      <c r="BC1604">
        <f t="shared" si="126"/>
        <v>2</v>
      </c>
      <c r="BE1604" s="17"/>
    </row>
    <row r="1605" spans="1:57" hidden="1">
      <c r="A1605" s="17"/>
      <c r="B1605" s="17" t="s">
        <v>34</v>
      </c>
      <c r="C1605" s="17" t="s">
        <v>1358</v>
      </c>
      <c r="D1605" s="17" t="s">
        <v>1391</v>
      </c>
      <c r="E1605" s="17" t="s">
        <v>10</v>
      </c>
      <c r="F1605" s="17" t="s">
        <v>186</v>
      </c>
      <c r="G1605">
        <v>5911</v>
      </c>
      <c r="H1605">
        <v>25</v>
      </c>
      <c r="I1605" s="19">
        <v>20450000</v>
      </c>
      <c r="J1605" s="15">
        <v>818000</v>
      </c>
      <c r="K1605" s="17"/>
      <c r="L1605" s="17">
        <v>25</v>
      </c>
      <c r="M1605" s="17" t="s">
        <v>151</v>
      </c>
      <c r="N1605" s="17" t="s">
        <v>157</v>
      </c>
      <c r="O1605" s="17" t="s">
        <v>130</v>
      </c>
      <c r="P1605" s="17" t="s">
        <v>1383</v>
      </c>
      <c r="Q1605" s="17" t="s">
        <v>66</v>
      </c>
      <c r="R1605" s="17" t="s">
        <v>132</v>
      </c>
      <c r="S1605" s="17" t="s">
        <v>253</v>
      </c>
      <c r="T1605" t="str">
        <f t="shared" si="121"/>
        <v>591101</v>
      </c>
      <c r="U1605" t="s">
        <v>1285</v>
      </c>
      <c r="V1605" s="17" t="s">
        <v>715</v>
      </c>
      <c r="W1605" t="str">
        <f t="shared" si="122"/>
        <v>16-591101-08-22</v>
      </c>
      <c r="X1605" s="17"/>
      <c r="Y1605" s="20">
        <v>44634</v>
      </c>
      <c r="Z1605" s="21">
        <v>18</v>
      </c>
      <c r="AA1605" s="14">
        <v>44652</v>
      </c>
      <c r="AB1605" s="20">
        <v>44585</v>
      </c>
      <c r="AC1605" s="21">
        <v>25</v>
      </c>
      <c r="AD1605" s="14">
        <v>44610</v>
      </c>
      <c r="AE1605" s="20">
        <v>44613</v>
      </c>
      <c r="AF1605" s="21">
        <v>25</v>
      </c>
      <c r="AG1605" s="14">
        <v>44638</v>
      </c>
      <c r="AH1605" s="20">
        <v>44648</v>
      </c>
      <c r="AI1605" s="21">
        <v>15</v>
      </c>
      <c r="AJ1605" s="14">
        <v>44663</v>
      </c>
      <c r="AK1605" s="21">
        <v>8</v>
      </c>
      <c r="AL1605" s="14">
        <v>44907</v>
      </c>
      <c r="AM1605" s="14">
        <v>44967</v>
      </c>
      <c r="AN1605" s="19"/>
      <c r="AO1605" s="19"/>
      <c r="AP1605" s="19"/>
      <c r="AQ1605" s="19">
        <v>2045000</v>
      </c>
      <c r="AR1605" s="19"/>
      <c r="AS1605" s="19"/>
      <c r="AT1605" s="19">
        <v>18405000</v>
      </c>
      <c r="AU1605" s="19"/>
      <c r="AV1605" s="19"/>
      <c r="AW1605" s="19"/>
      <c r="AX1605" s="19"/>
      <c r="AY1605" s="19"/>
      <c r="AZ1605" s="15">
        <f t="shared" si="123"/>
        <v>20450000</v>
      </c>
      <c r="BA1605" s="15">
        <f t="shared" si="124"/>
        <v>20450000</v>
      </c>
      <c r="BB1605" t="str">
        <f t="shared" si="125"/>
        <v>OK</v>
      </c>
      <c r="BC1605">
        <f t="shared" si="126"/>
        <v>2</v>
      </c>
      <c r="BE1605" s="17"/>
    </row>
    <row r="1606" spans="1:57" hidden="1">
      <c r="A1606" s="17"/>
      <c r="B1606" s="17" t="s">
        <v>34</v>
      </c>
      <c r="C1606" s="17" t="s">
        <v>1374</v>
      </c>
      <c r="D1606" s="17" t="s">
        <v>1392</v>
      </c>
      <c r="E1606" s="17" t="s">
        <v>10</v>
      </c>
      <c r="F1606" s="17" t="s">
        <v>186</v>
      </c>
      <c r="G1606">
        <v>5911</v>
      </c>
      <c r="H1606">
        <v>25</v>
      </c>
      <c r="I1606" s="19">
        <v>20450000</v>
      </c>
      <c r="J1606" s="15">
        <v>818000</v>
      </c>
      <c r="K1606" s="17"/>
      <c r="L1606" s="17">
        <v>25</v>
      </c>
      <c r="M1606" s="17" t="s">
        <v>151</v>
      </c>
      <c r="N1606" s="17" t="s">
        <v>157</v>
      </c>
      <c r="O1606" s="17" t="s">
        <v>130</v>
      </c>
      <c r="P1606" s="17" t="s">
        <v>1383</v>
      </c>
      <c r="Q1606" s="17" t="s">
        <v>66</v>
      </c>
      <c r="R1606" s="17" t="s">
        <v>132</v>
      </c>
      <c r="S1606" s="17" t="s">
        <v>253</v>
      </c>
      <c r="T1606" t="str">
        <f t="shared" si="121"/>
        <v>591101</v>
      </c>
      <c r="U1606" t="s">
        <v>1285</v>
      </c>
      <c r="V1606" s="17" t="s">
        <v>1307</v>
      </c>
      <c r="W1606" t="str">
        <f t="shared" si="122"/>
        <v>16-591101-09-22</v>
      </c>
      <c r="X1606" s="17"/>
      <c r="Y1606" s="20">
        <v>44634</v>
      </c>
      <c r="Z1606" s="21">
        <v>18</v>
      </c>
      <c r="AA1606" s="14">
        <v>44652</v>
      </c>
      <c r="AB1606" s="20">
        <v>44585</v>
      </c>
      <c r="AC1606" s="21">
        <v>25</v>
      </c>
      <c r="AD1606" s="14">
        <v>44610</v>
      </c>
      <c r="AE1606" s="20">
        <v>44613</v>
      </c>
      <c r="AF1606" s="21">
        <v>25</v>
      </c>
      <c r="AG1606" s="14">
        <v>44638</v>
      </c>
      <c r="AH1606" s="20">
        <v>44648</v>
      </c>
      <c r="AI1606" s="21">
        <v>15</v>
      </c>
      <c r="AJ1606" s="14">
        <v>44663</v>
      </c>
      <c r="AK1606" s="21">
        <v>8</v>
      </c>
      <c r="AL1606" s="14">
        <v>44907</v>
      </c>
      <c r="AM1606" s="14">
        <v>44967</v>
      </c>
      <c r="AN1606" s="19"/>
      <c r="AO1606" s="19"/>
      <c r="AP1606" s="19"/>
      <c r="AQ1606" s="19">
        <v>2045000</v>
      </c>
      <c r="AR1606" s="19"/>
      <c r="AS1606" s="19"/>
      <c r="AT1606" s="19">
        <v>18405000</v>
      </c>
      <c r="AU1606" s="19"/>
      <c r="AV1606" s="19"/>
      <c r="AW1606" s="19"/>
      <c r="AX1606" s="19"/>
      <c r="AY1606" s="19"/>
      <c r="AZ1606" s="15">
        <f t="shared" si="123"/>
        <v>20450000</v>
      </c>
      <c r="BA1606" s="15">
        <f t="shared" si="124"/>
        <v>20450000</v>
      </c>
      <c r="BB1606" t="str">
        <f t="shared" si="125"/>
        <v>OK</v>
      </c>
      <c r="BC1606">
        <f t="shared" si="126"/>
        <v>2</v>
      </c>
      <c r="BE1606" s="17"/>
    </row>
    <row r="1607" spans="1:57" hidden="1">
      <c r="A1607" s="17"/>
      <c r="B1607" s="17" t="s">
        <v>34</v>
      </c>
      <c r="C1607" s="17" t="s">
        <v>1373</v>
      </c>
      <c r="D1607" s="17" t="s">
        <v>1392</v>
      </c>
      <c r="E1607" s="17" t="s">
        <v>10</v>
      </c>
      <c r="F1607" s="17" t="s">
        <v>186</v>
      </c>
      <c r="G1607">
        <v>5911</v>
      </c>
      <c r="H1607">
        <v>35</v>
      </c>
      <c r="I1607" s="19">
        <v>28630000</v>
      </c>
      <c r="J1607" s="15">
        <v>818000</v>
      </c>
      <c r="K1607" s="17"/>
      <c r="L1607" s="17">
        <v>35</v>
      </c>
      <c r="M1607" s="17" t="s">
        <v>151</v>
      </c>
      <c r="N1607" s="17" t="s">
        <v>157</v>
      </c>
      <c r="O1607" s="17" t="s">
        <v>130</v>
      </c>
      <c r="P1607" s="17" t="s">
        <v>1383</v>
      </c>
      <c r="Q1607" s="17" t="s">
        <v>66</v>
      </c>
      <c r="R1607" s="17" t="s">
        <v>132</v>
      </c>
      <c r="S1607" s="17" t="s">
        <v>253</v>
      </c>
      <c r="T1607" t="str">
        <f t="shared" si="121"/>
        <v>591101</v>
      </c>
      <c r="U1607" t="s">
        <v>1285</v>
      </c>
      <c r="V1607" s="17" t="s">
        <v>1307</v>
      </c>
      <c r="W1607" t="str">
        <f t="shared" si="122"/>
        <v>16-591101-09-22</v>
      </c>
      <c r="X1607" s="17"/>
      <c r="Y1607" s="20">
        <v>44634</v>
      </c>
      <c r="Z1607" s="21">
        <v>18</v>
      </c>
      <c r="AA1607" s="14">
        <v>44652</v>
      </c>
      <c r="AB1607" s="20">
        <v>44585</v>
      </c>
      <c r="AC1607" s="21">
        <v>25</v>
      </c>
      <c r="AD1607" s="14">
        <v>44610</v>
      </c>
      <c r="AE1607" s="20">
        <v>44613</v>
      </c>
      <c r="AF1607" s="21">
        <v>25</v>
      </c>
      <c r="AG1607" s="14">
        <v>44638</v>
      </c>
      <c r="AH1607" s="20">
        <v>44648</v>
      </c>
      <c r="AI1607" s="21">
        <v>15</v>
      </c>
      <c r="AJ1607" s="14">
        <v>44663</v>
      </c>
      <c r="AK1607" s="21">
        <v>8</v>
      </c>
      <c r="AL1607" s="14">
        <v>44907</v>
      </c>
      <c r="AM1607" s="14">
        <v>44967</v>
      </c>
      <c r="AN1607" s="19"/>
      <c r="AO1607" s="19"/>
      <c r="AP1607" s="19"/>
      <c r="AQ1607" s="19">
        <v>2863000</v>
      </c>
      <c r="AR1607" s="19"/>
      <c r="AS1607" s="19"/>
      <c r="AT1607" s="19">
        <v>25767000</v>
      </c>
      <c r="AU1607" s="19"/>
      <c r="AV1607" s="19"/>
      <c r="AW1607" s="19"/>
      <c r="AX1607" s="19"/>
      <c r="AY1607" s="19"/>
      <c r="AZ1607" s="15">
        <f t="shared" si="123"/>
        <v>28630000</v>
      </c>
      <c r="BA1607" s="15">
        <f t="shared" si="124"/>
        <v>28630000</v>
      </c>
      <c r="BB1607" t="str">
        <f t="shared" si="125"/>
        <v>OK</v>
      </c>
      <c r="BC1607">
        <f t="shared" si="126"/>
        <v>2</v>
      </c>
      <c r="BE1607" s="17"/>
    </row>
    <row r="1608" spans="1:57" hidden="1">
      <c r="A1608" s="17"/>
      <c r="B1608" s="17" t="s">
        <v>34</v>
      </c>
      <c r="C1608" s="17" t="s">
        <v>1393</v>
      </c>
      <c r="D1608" s="17" t="s">
        <v>1392</v>
      </c>
      <c r="E1608" s="17" t="s">
        <v>10</v>
      </c>
      <c r="F1608" s="17" t="s">
        <v>186</v>
      </c>
      <c r="G1608">
        <v>5911</v>
      </c>
      <c r="H1608">
        <v>30</v>
      </c>
      <c r="I1608" s="19">
        <v>24540000</v>
      </c>
      <c r="J1608" s="15">
        <v>818000</v>
      </c>
      <c r="K1608" s="17"/>
      <c r="L1608" s="17">
        <v>30</v>
      </c>
      <c r="M1608" s="17" t="s">
        <v>151</v>
      </c>
      <c r="N1608" s="17" t="s">
        <v>157</v>
      </c>
      <c r="O1608" s="17" t="s">
        <v>130</v>
      </c>
      <c r="P1608" s="17" t="s">
        <v>1383</v>
      </c>
      <c r="Q1608" s="17" t="s">
        <v>66</v>
      </c>
      <c r="R1608" s="17" t="s">
        <v>132</v>
      </c>
      <c r="S1608" s="17" t="s">
        <v>253</v>
      </c>
      <c r="T1608" t="str">
        <f t="shared" si="121"/>
        <v>591101</v>
      </c>
      <c r="U1608" t="s">
        <v>1285</v>
      </c>
      <c r="V1608" s="17" t="s">
        <v>1307</v>
      </c>
      <c r="W1608" t="str">
        <f t="shared" si="122"/>
        <v>16-591101-09-22</v>
      </c>
      <c r="X1608" s="17"/>
      <c r="Y1608" s="20">
        <v>44634</v>
      </c>
      <c r="Z1608" s="21">
        <v>18</v>
      </c>
      <c r="AA1608" s="14">
        <v>44652</v>
      </c>
      <c r="AB1608" s="20">
        <v>44585</v>
      </c>
      <c r="AC1608" s="21">
        <v>25</v>
      </c>
      <c r="AD1608" s="14">
        <v>44610</v>
      </c>
      <c r="AE1608" s="20">
        <v>44613</v>
      </c>
      <c r="AF1608" s="21">
        <v>25</v>
      </c>
      <c r="AG1608" s="14">
        <v>44638</v>
      </c>
      <c r="AH1608" s="20">
        <v>44648</v>
      </c>
      <c r="AI1608" s="21">
        <v>15</v>
      </c>
      <c r="AJ1608" s="14">
        <v>44663</v>
      </c>
      <c r="AK1608" s="21">
        <v>8</v>
      </c>
      <c r="AL1608" s="14">
        <v>44907</v>
      </c>
      <c r="AM1608" s="14">
        <v>44967</v>
      </c>
      <c r="AN1608" s="19"/>
      <c r="AO1608" s="19"/>
      <c r="AP1608" s="19"/>
      <c r="AQ1608" s="19">
        <v>2454000</v>
      </c>
      <c r="AR1608" s="19"/>
      <c r="AS1608" s="19"/>
      <c r="AT1608" s="19">
        <v>22086000</v>
      </c>
      <c r="AU1608" s="19"/>
      <c r="AV1608" s="19"/>
      <c r="AW1608" s="19"/>
      <c r="AX1608" s="19"/>
      <c r="AY1608" s="19"/>
      <c r="AZ1608" s="15">
        <f t="shared" si="123"/>
        <v>24540000</v>
      </c>
      <c r="BA1608" s="15">
        <f t="shared" si="124"/>
        <v>24540000</v>
      </c>
      <c r="BB1608" t="str">
        <f t="shared" si="125"/>
        <v>OK</v>
      </c>
      <c r="BC1608">
        <f t="shared" si="126"/>
        <v>2</v>
      </c>
      <c r="BE1608" s="17"/>
    </row>
    <row r="1609" spans="1:57" hidden="1">
      <c r="A1609" s="17"/>
      <c r="B1609" s="17" t="s">
        <v>34</v>
      </c>
      <c r="C1609" s="17" t="s">
        <v>1361</v>
      </c>
      <c r="D1609" s="17" t="s">
        <v>1394</v>
      </c>
      <c r="E1609" s="17" t="s">
        <v>10</v>
      </c>
      <c r="F1609" s="17" t="s">
        <v>186</v>
      </c>
      <c r="G1609">
        <v>5911</v>
      </c>
      <c r="H1609">
        <v>65</v>
      </c>
      <c r="I1609" s="19">
        <v>53170000</v>
      </c>
      <c r="J1609" s="15">
        <v>818000</v>
      </c>
      <c r="K1609" s="17"/>
      <c r="L1609" s="17">
        <v>65</v>
      </c>
      <c r="M1609" s="17" t="s">
        <v>151</v>
      </c>
      <c r="N1609" s="17" t="s">
        <v>157</v>
      </c>
      <c r="O1609" s="17" t="s">
        <v>130</v>
      </c>
      <c r="P1609" s="17" t="s">
        <v>1395</v>
      </c>
      <c r="Q1609" s="17" t="s">
        <v>66</v>
      </c>
      <c r="R1609" s="17" t="s">
        <v>132</v>
      </c>
      <c r="S1609" s="17" t="s">
        <v>271</v>
      </c>
      <c r="T1609" t="str">
        <f t="shared" si="121"/>
        <v>591102</v>
      </c>
      <c r="U1609" t="s">
        <v>1285</v>
      </c>
      <c r="V1609" s="17" t="s">
        <v>253</v>
      </c>
      <c r="W1609" t="str">
        <f t="shared" si="122"/>
        <v>16-591102-01-22</v>
      </c>
      <c r="X1609" s="17"/>
      <c r="Y1609" s="20">
        <v>44634</v>
      </c>
      <c r="Z1609" s="21">
        <v>18</v>
      </c>
      <c r="AA1609" s="14">
        <v>44652</v>
      </c>
      <c r="AB1609" s="20">
        <v>44594</v>
      </c>
      <c r="AC1609" s="21">
        <v>20</v>
      </c>
      <c r="AD1609" s="14">
        <v>44614</v>
      </c>
      <c r="AE1609" s="20">
        <v>44615</v>
      </c>
      <c r="AF1609" s="21">
        <v>20</v>
      </c>
      <c r="AG1609" s="14">
        <v>44635</v>
      </c>
      <c r="AH1609" s="20">
        <v>44643</v>
      </c>
      <c r="AI1609" s="21">
        <v>15</v>
      </c>
      <c r="AJ1609" s="14">
        <v>44658</v>
      </c>
      <c r="AK1609" s="21">
        <v>8</v>
      </c>
      <c r="AL1609" s="14">
        <v>44902</v>
      </c>
      <c r="AM1609" s="14">
        <v>44962</v>
      </c>
      <c r="AN1609" s="19"/>
      <c r="AO1609" s="19"/>
      <c r="AP1609" s="19"/>
      <c r="AQ1609" s="19">
        <v>5317000</v>
      </c>
      <c r="AR1609" s="19"/>
      <c r="AS1609" s="19"/>
      <c r="AT1609" s="19">
        <v>47853000</v>
      </c>
      <c r="AU1609" s="19"/>
      <c r="AV1609" s="19"/>
      <c r="AW1609" s="19"/>
      <c r="AX1609" s="19"/>
      <c r="AY1609" s="19"/>
      <c r="AZ1609" s="15">
        <f t="shared" si="123"/>
        <v>53170000</v>
      </c>
      <c r="BA1609" s="15">
        <f t="shared" si="124"/>
        <v>53170000</v>
      </c>
      <c r="BB1609" t="str">
        <f t="shared" si="125"/>
        <v>OK</v>
      </c>
      <c r="BC1609">
        <f t="shared" si="126"/>
        <v>2</v>
      </c>
      <c r="BE1609" s="17"/>
    </row>
    <row r="1610" spans="1:57" hidden="1">
      <c r="A1610" s="17"/>
      <c r="B1610" s="17" t="s">
        <v>34</v>
      </c>
      <c r="C1610" s="17" t="s">
        <v>1354</v>
      </c>
      <c r="D1610" s="17" t="s">
        <v>1394</v>
      </c>
      <c r="E1610" s="17" t="s">
        <v>10</v>
      </c>
      <c r="F1610" s="17" t="s">
        <v>186</v>
      </c>
      <c r="G1610">
        <v>5911</v>
      </c>
      <c r="H1610">
        <v>15</v>
      </c>
      <c r="I1610" s="19">
        <v>12270000</v>
      </c>
      <c r="J1610" s="15">
        <v>818000</v>
      </c>
      <c r="K1610" s="17"/>
      <c r="L1610" s="17">
        <v>15</v>
      </c>
      <c r="M1610" s="17" t="s">
        <v>151</v>
      </c>
      <c r="N1610" s="17" t="s">
        <v>157</v>
      </c>
      <c r="O1610" s="17" t="s">
        <v>130</v>
      </c>
      <c r="P1610" s="17" t="s">
        <v>1395</v>
      </c>
      <c r="Q1610" s="17" t="s">
        <v>66</v>
      </c>
      <c r="R1610" s="17" t="s">
        <v>132</v>
      </c>
      <c r="S1610" s="17" t="s">
        <v>271</v>
      </c>
      <c r="T1610" t="str">
        <f t="shared" si="121"/>
        <v>591102</v>
      </c>
      <c r="U1610" t="s">
        <v>1285</v>
      </c>
      <c r="V1610" s="17" t="s">
        <v>253</v>
      </c>
      <c r="W1610" t="str">
        <f t="shared" si="122"/>
        <v>16-591102-01-22</v>
      </c>
      <c r="X1610" s="17"/>
      <c r="Y1610" s="20">
        <v>44634</v>
      </c>
      <c r="Z1610" s="21">
        <v>18</v>
      </c>
      <c r="AA1610" s="14">
        <v>44652</v>
      </c>
      <c r="AB1610" s="20">
        <v>44594</v>
      </c>
      <c r="AC1610" s="21">
        <v>20</v>
      </c>
      <c r="AD1610" s="14">
        <v>44614</v>
      </c>
      <c r="AE1610" s="20">
        <v>44615</v>
      </c>
      <c r="AF1610" s="21">
        <v>20</v>
      </c>
      <c r="AG1610" s="14">
        <v>44635</v>
      </c>
      <c r="AH1610" s="20">
        <v>44643</v>
      </c>
      <c r="AI1610" s="21">
        <v>15</v>
      </c>
      <c r="AJ1610" s="14">
        <v>44658</v>
      </c>
      <c r="AK1610" s="21">
        <v>8</v>
      </c>
      <c r="AL1610" s="14">
        <v>44902</v>
      </c>
      <c r="AM1610" s="14">
        <v>44962</v>
      </c>
      <c r="AN1610" s="19"/>
      <c r="AO1610" s="19"/>
      <c r="AP1610" s="19"/>
      <c r="AQ1610" s="19">
        <v>1227000</v>
      </c>
      <c r="AR1610" s="19"/>
      <c r="AS1610" s="19"/>
      <c r="AT1610" s="19">
        <v>11043000</v>
      </c>
      <c r="AU1610" s="19"/>
      <c r="AV1610" s="19"/>
      <c r="AW1610" s="19"/>
      <c r="AX1610" s="19"/>
      <c r="AY1610" s="19"/>
      <c r="AZ1610" s="15">
        <f t="shared" si="123"/>
        <v>12270000</v>
      </c>
      <c r="BA1610" s="15">
        <f t="shared" si="124"/>
        <v>12270000</v>
      </c>
      <c r="BB1610" t="str">
        <f t="shared" si="125"/>
        <v>OK</v>
      </c>
      <c r="BC1610">
        <f t="shared" si="126"/>
        <v>2</v>
      </c>
      <c r="BE1610" s="17"/>
    </row>
    <row r="1611" spans="1:57" hidden="1">
      <c r="A1611" s="17"/>
      <c r="B1611" s="17" t="s">
        <v>34</v>
      </c>
      <c r="C1611" s="17" t="s">
        <v>1386</v>
      </c>
      <c r="D1611" s="17" t="s">
        <v>1394</v>
      </c>
      <c r="E1611" s="17" t="s">
        <v>10</v>
      </c>
      <c r="F1611" s="17" t="s">
        <v>186</v>
      </c>
      <c r="G1611">
        <v>5911</v>
      </c>
      <c r="H1611">
        <v>20</v>
      </c>
      <c r="I1611" s="19">
        <v>16360000</v>
      </c>
      <c r="J1611" s="15">
        <v>818000</v>
      </c>
      <c r="K1611" s="17"/>
      <c r="L1611" s="17">
        <v>20</v>
      </c>
      <c r="M1611" s="17" t="s">
        <v>151</v>
      </c>
      <c r="N1611" s="17" t="s">
        <v>157</v>
      </c>
      <c r="O1611" s="17" t="s">
        <v>130</v>
      </c>
      <c r="P1611" s="17" t="s">
        <v>1395</v>
      </c>
      <c r="Q1611" s="17" t="s">
        <v>66</v>
      </c>
      <c r="R1611" s="17" t="s">
        <v>132</v>
      </c>
      <c r="S1611" s="17" t="s">
        <v>271</v>
      </c>
      <c r="T1611" t="str">
        <f t="shared" si="121"/>
        <v>591102</v>
      </c>
      <c r="U1611" t="s">
        <v>1285</v>
      </c>
      <c r="V1611" s="17" t="s">
        <v>253</v>
      </c>
      <c r="W1611" t="str">
        <f t="shared" si="122"/>
        <v>16-591102-01-22</v>
      </c>
      <c r="X1611" s="17"/>
      <c r="Y1611" s="20">
        <v>44634</v>
      </c>
      <c r="Z1611" s="21">
        <v>18</v>
      </c>
      <c r="AA1611" s="14">
        <v>44652</v>
      </c>
      <c r="AB1611" s="20">
        <v>44594</v>
      </c>
      <c r="AC1611" s="21">
        <v>20</v>
      </c>
      <c r="AD1611" s="14">
        <v>44614</v>
      </c>
      <c r="AE1611" s="20">
        <v>44615</v>
      </c>
      <c r="AF1611" s="21">
        <v>20</v>
      </c>
      <c r="AG1611" s="14">
        <v>44635</v>
      </c>
      <c r="AH1611" s="20">
        <v>44643</v>
      </c>
      <c r="AI1611" s="21">
        <v>15</v>
      </c>
      <c r="AJ1611" s="14">
        <v>44658</v>
      </c>
      <c r="AK1611" s="21">
        <v>8</v>
      </c>
      <c r="AL1611" s="14">
        <v>44902</v>
      </c>
      <c r="AM1611" s="14">
        <v>44962</v>
      </c>
      <c r="AN1611" s="19"/>
      <c r="AO1611" s="19"/>
      <c r="AP1611" s="19"/>
      <c r="AQ1611" s="19">
        <v>1636000</v>
      </c>
      <c r="AR1611" s="19"/>
      <c r="AS1611" s="19"/>
      <c r="AT1611" s="19">
        <v>14724000</v>
      </c>
      <c r="AU1611" s="19"/>
      <c r="AV1611" s="19"/>
      <c r="AW1611" s="19"/>
      <c r="AX1611" s="19"/>
      <c r="AY1611" s="19"/>
      <c r="AZ1611" s="15">
        <f t="shared" si="123"/>
        <v>16360000</v>
      </c>
      <c r="BA1611" s="15">
        <f t="shared" si="124"/>
        <v>16360000</v>
      </c>
      <c r="BB1611" t="str">
        <f t="shared" si="125"/>
        <v>OK</v>
      </c>
      <c r="BC1611">
        <f t="shared" si="126"/>
        <v>2</v>
      </c>
      <c r="BE1611" s="17"/>
    </row>
    <row r="1612" spans="1:57" hidden="1">
      <c r="A1612" s="17"/>
      <c r="B1612" s="17" t="s">
        <v>34</v>
      </c>
      <c r="C1612" s="17" t="s">
        <v>1352</v>
      </c>
      <c r="D1612" s="17" t="s">
        <v>1396</v>
      </c>
      <c r="E1612" s="17" t="s">
        <v>10</v>
      </c>
      <c r="F1612" s="17" t="s">
        <v>186</v>
      </c>
      <c r="G1612">
        <v>5911</v>
      </c>
      <c r="H1612">
        <v>26</v>
      </c>
      <c r="I1612" s="19">
        <v>21268000</v>
      </c>
      <c r="J1612" s="15">
        <v>818000</v>
      </c>
      <c r="K1612" s="17"/>
      <c r="L1612" s="17">
        <v>26</v>
      </c>
      <c r="M1612" s="17" t="s">
        <v>151</v>
      </c>
      <c r="N1612" s="17" t="s">
        <v>157</v>
      </c>
      <c r="O1612" s="17" t="s">
        <v>130</v>
      </c>
      <c r="P1612" s="17" t="s">
        <v>1395</v>
      </c>
      <c r="Q1612" s="17" t="s">
        <v>66</v>
      </c>
      <c r="R1612" s="17" t="s">
        <v>132</v>
      </c>
      <c r="S1612" s="17" t="s">
        <v>271</v>
      </c>
      <c r="T1612" t="str">
        <f t="shared" si="121"/>
        <v>591102</v>
      </c>
      <c r="U1612" t="s">
        <v>1285</v>
      </c>
      <c r="V1612" s="17" t="s">
        <v>271</v>
      </c>
      <c r="W1612" t="str">
        <f t="shared" si="122"/>
        <v>16-591102-02-22</v>
      </c>
      <c r="X1612" s="17"/>
      <c r="Y1612" s="20">
        <v>44634</v>
      </c>
      <c r="Z1612" s="21">
        <v>18</v>
      </c>
      <c r="AA1612" s="14">
        <v>44652</v>
      </c>
      <c r="AB1612" s="20">
        <v>44594</v>
      </c>
      <c r="AC1612" s="21">
        <v>20</v>
      </c>
      <c r="AD1612" s="14">
        <v>44614</v>
      </c>
      <c r="AE1612" s="20">
        <v>44615</v>
      </c>
      <c r="AF1612" s="21">
        <v>20</v>
      </c>
      <c r="AG1612" s="14">
        <v>44635</v>
      </c>
      <c r="AH1612" s="20">
        <v>44643</v>
      </c>
      <c r="AI1612" s="21">
        <v>15</v>
      </c>
      <c r="AJ1612" s="14">
        <v>44658</v>
      </c>
      <c r="AK1612" s="21">
        <v>8</v>
      </c>
      <c r="AL1612" s="14">
        <v>44902</v>
      </c>
      <c r="AM1612" s="14">
        <v>44962</v>
      </c>
      <c r="AN1612" s="19"/>
      <c r="AO1612" s="19"/>
      <c r="AP1612" s="19"/>
      <c r="AQ1612" s="19">
        <v>2126800</v>
      </c>
      <c r="AR1612" s="19"/>
      <c r="AS1612" s="19"/>
      <c r="AT1612" s="19">
        <v>19141200</v>
      </c>
      <c r="AU1612" s="19"/>
      <c r="AV1612" s="19"/>
      <c r="AW1612" s="19"/>
      <c r="AX1612" s="19"/>
      <c r="AY1612" s="19"/>
      <c r="AZ1612" s="15">
        <f t="shared" si="123"/>
        <v>21268000</v>
      </c>
      <c r="BA1612" s="15">
        <f t="shared" si="124"/>
        <v>21268000</v>
      </c>
      <c r="BB1612" t="str">
        <f t="shared" si="125"/>
        <v>OK</v>
      </c>
      <c r="BC1612">
        <f t="shared" si="126"/>
        <v>2</v>
      </c>
      <c r="BE1612" s="17"/>
    </row>
    <row r="1613" spans="1:57" hidden="1">
      <c r="A1613" s="17"/>
      <c r="B1613" s="17" t="s">
        <v>34</v>
      </c>
      <c r="C1613" s="17" t="s">
        <v>1357</v>
      </c>
      <c r="D1613" s="17" t="s">
        <v>1396</v>
      </c>
      <c r="E1613" s="17" t="s">
        <v>10</v>
      </c>
      <c r="F1613" s="17" t="s">
        <v>186</v>
      </c>
      <c r="G1613">
        <v>5911</v>
      </c>
      <c r="H1613">
        <v>25</v>
      </c>
      <c r="I1613" s="19">
        <v>20450000</v>
      </c>
      <c r="J1613" s="15">
        <v>818000</v>
      </c>
      <c r="K1613" s="17"/>
      <c r="L1613" s="17">
        <v>25</v>
      </c>
      <c r="M1613" s="17" t="s">
        <v>151</v>
      </c>
      <c r="N1613" s="17" t="s">
        <v>157</v>
      </c>
      <c r="O1613" s="17" t="s">
        <v>130</v>
      </c>
      <c r="P1613" s="17" t="s">
        <v>1395</v>
      </c>
      <c r="Q1613" s="17" t="s">
        <v>66</v>
      </c>
      <c r="R1613" s="17" t="s">
        <v>132</v>
      </c>
      <c r="S1613" s="17" t="s">
        <v>271</v>
      </c>
      <c r="T1613" t="str">
        <f t="shared" si="121"/>
        <v>591102</v>
      </c>
      <c r="U1613" t="s">
        <v>1285</v>
      </c>
      <c r="V1613" s="17" t="s">
        <v>271</v>
      </c>
      <c r="W1613" t="str">
        <f t="shared" si="122"/>
        <v>16-591102-02-22</v>
      </c>
      <c r="X1613" s="17"/>
      <c r="Y1613" s="20">
        <v>44634</v>
      </c>
      <c r="Z1613" s="21">
        <v>18</v>
      </c>
      <c r="AA1613" s="14">
        <v>44652</v>
      </c>
      <c r="AB1613" s="20">
        <v>44594</v>
      </c>
      <c r="AC1613" s="21">
        <v>20</v>
      </c>
      <c r="AD1613" s="14">
        <v>44614</v>
      </c>
      <c r="AE1613" s="20">
        <v>44615</v>
      </c>
      <c r="AF1613" s="21">
        <v>20</v>
      </c>
      <c r="AG1613" s="14">
        <v>44635</v>
      </c>
      <c r="AH1613" s="20">
        <v>44643</v>
      </c>
      <c r="AI1613" s="21">
        <v>15</v>
      </c>
      <c r="AJ1613" s="14">
        <v>44658</v>
      </c>
      <c r="AK1613" s="21">
        <v>8</v>
      </c>
      <c r="AL1613" s="14">
        <v>44902</v>
      </c>
      <c r="AM1613" s="14">
        <v>44962</v>
      </c>
      <c r="AN1613" s="19"/>
      <c r="AO1613" s="19"/>
      <c r="AP1613" s="19"/>
      <c r="AQ1613" s="19">
        <v>2045000</v>
      </c>
      <c r="AR1613" s="19"/>
      <c r="AS1613" s="19"/>
      <c r="AT1613" s="19">
        <v>18405000</v>
      </c>
      <c r="AU1613" s="19"/>
      <c r="AV1613" s="19"/>
      <c r="AW1613" s="19"/>
      <c r="AX1613" s="19"/>
      <c r="AY1613" s="19"/>
      <c r="AZ1613" s="15">
        <f t="shared" si="123"/>
        <v>20450000</v>
      </c>
      <c r="BA1613" s="15">
        <f t="shared" si="124"/>
        <v>20450000</v>
      </c>
      <c r="BB1613" t="str">
        <f t="shared" si="125"/>
        <v>OK</v>
      </c>
      <c r="BC1613">
        <f t="shared" si="126"/>
        <v>2</v>
      </c>
      <c r="BE1613" s="17"/>
    </row>
    <row r="1614" spans="1:57" hidden="1">
      <c r="A1614" s="17"/>
      <c r="B1614" s="17" t="s">
        <v>34</v>
      </c>
      <c r="C1614" s="17" t="s">
        <v>1369</v>
      </c>
      <c r="D1614" s="17" t="s">
        <v>1396</v>
      </c>
      <c r="E1614" s="17" t="s">
        <v>10</v>
      </c>
      <c r="F1614" s="17" t="s">
        <v>186</v>
      </c>
      <c r="G1614">
        <v>5911</v>
      </c>
      <c r="H1614">
        <v>20</v>
      </c>
      <c r="I1614" s="19">
        <v>16360000</v>
      </c>
      <c r="J1614" s="15">
        <v>818000</v>
      </c>
      <c r="K1614" s="17"/>
      <c r="L1614" s="17">
        <v>20</v>
      </c>
      <c r="M1614" s="17" t="s">
        <v>151</v>
      </c>
      <c r="N1614" s="17" t="s">
        <v>157</v>
      </c>
      <c r="O1614" s="17" t="s">
        <v>130</v>
      </c>
      <c r="P1614" s="17" t="s">
        <v>1395</v>
      </c>
      <c r="Q1614" s="17" t="s">
        <v>66</v>
      </c>
      <c r="R1614" s="17" t="s">
        <v>132</v>
      </c>
      <c r="S1614" s="17" t="s">
        <v>271</v>
      </c>
      <c r="T1614" t="str">
        <f t="shared" si="121"/>
        <v>591102</v>
      </c>
      <c r="U1614" t="s">
        <v>1285</v>
      </c>
      <c r="V1614" s="17" t="s">
        <v>271</v>
      </c>
      <c r="W1614" t="str">
        <f t="shared" si="122"/>
        <v>16-591102-02-22</v>
      </c>
      <c r="X1614" s="17"/>
      <c r="Y1614" s="20">
        <v>44634</v>
      </c>
      <c r="Z1614" s="21">
        <v>18</v>
      </c>
      <c r="AA1614" s="14">
        <v>44652</v>
      </c>
      <c r="AB1614" s="20">
        <v>44594</v>
      </c>
      <c r="AC1614" s="21">
        <v>20</v>
      </c>
      <c r="AD1614" s="14">
        <v>44614</v>
      </c>
      <c r="AE1614" s="20">
        <v>44615</v>
      </c>
      <c r="AF1614" s="21">
        <v>20</v>
      </c>
      <c r="AG1614" s="14">
        <v>44635</v>
      </c>
      <c r="AH1614" s="20">
        <v>44643</v>
      </c>
      <c r="AI1614" s="21">
        <v>15</v>
      </c>
      <c r="AJ1614" s="14">
        <v>44658</v>
      </c>
      <c r="AK1614" s="21">
        <v>8</v>
      </c>
      <c r="AL1614" s="14">
        <v>44902</v>
      </c>
      <c r="AM1614" s="14">
        <v>44962</v>
      </c>
      <c r="AN1614" s="19"/>
      <c r="AO1614" s="19"/>
      <c r="AP1614" s="19"/>
      <c r="AQ1614" s="19">
        <v>1636000</v>
      </c>
      <c r="AR1614" s="19"/>
      <c r="AS1614" s="19"/>
      <c r="AT1614" s="19">
        <v>14724000</v>
      </c>
      <c r="AU1614" s="19"/>
      <c r="AV1614" s="19"/>
      <c r="AW1614" s="19"/>
      <c r="AX1614" s="19"/>
      <c r="AY1614" s="19"/>
      <c r="AZ1614" s="15">
        <f t="shared" si="123"/>
        <v>16360000</v>
      </c>
      <c r="BA1614" s="15">
        <f t="shared" si="124"/>
        <v>16360000</v>
      </c>
      <c r="BB1614" t="str">
        <f t="shared" si="125"/>
        <v>OK</v>
      </c>
      <c r="BC1614">
        <f t="shared" si="126"/>
        <v>2</v>
      </c>
      <c r="BE1614" s="17"/>
    </row>
    <row r="1615" spans="1:57" hidden="1">
      <c r="A1615" s="17"/>
      <c r="B1615" s="17" t="s">
        <v>34</v>
      </c>
      <c r="C1615" s="17" t="s">
        <v>1388</v>
      </c>
      <c r="D1615" s="17" t="s">
        <v>1396</v>
      </c>
      <c r="E1615" s="17" t="s">
        <v>10</v>
      </c>
      <c r="F1615" s="17" t="s">
        <v>186</v>
      </c>
      <c r="G1615">
        <v>5911</v>
      </c>
      <c r="H1615">
        <v>15</v>
      </c>
      <c r="I1615" s="19">
        <v>12270000</v>
      </c>
      <c r="J1615" s="15">
        <v>818000</v>
      </c>
      <c r="K1615" s="17"/>
      <c r="L1615" s="17">
        <v>15</v>
      </c>
      <c r="M1615" s="17" t="s">
        <v>151</v>
      </c>
      <c r="N1615" s="17" t="s">
        <v>157</v>
      </c>
      <c r="O1615" s="17" t="s">
        <v>130</v>
      </c>
      <c r="P1615" s="17" t="s">
        <v>1395</v>
      </c>
      <c r="Q1615" s="17" t="s">
        <v>66</v>
      </c>
      <c r="R1615" s="17" t="s">
        <v>132</v>
      </c>
      <c r="S1615" s="17" t="s">
        <v>271</v>
      </c>
      <c r="T1615" t="str">
        <f t="shared" si="121"/>
        <v>591102</v>
      </c>
      <c r="U1615" t="s">
        <v>1285</v>
      </c>
      <c r="V1615" s="17" t="s">
        <v>271</v>
      </c>
      <c r="W1615" t="str">
        <f t="shared" si="122"/>
        <v>16-591102-02-22</v>
      </c>
      <c r="X1615" s="17"/>
      <c r="Y1615" s="20">
        <v>44634</v>
      </c>
      <c r="Z1615" s="21">
        <v>18</v>
      </c>
      <c r="AA1615" s="14">
        <v>44652</v>
      </c>
      <c r="AB1615" s="20">
        <v>44594</v>
      </c>
      <c r="AC1615" s="21">
        <v>20</v>
      </c>
      <c r="AD1615" s="14">
        <v>44614</v>
      </c>
      <c r="AE1615" s="20">
        <v>44615</v>
      </c>
      <c r="AF1615" s="21">
        <v>20</v>
      </c>
      <c r="AG1615" s="14">
        <v>44635</v>
      </c>
      <c r="AH1615" s="20">
        <v>44643</v>
      </c>
      <c r="AI1615" s="21">
        <v>15</v>
      </c>
      <c r="AJ1615" s="14">
        <v>44658</v>
      </c>
      <c r="AK1615" s="21">
        <v>8</v>
      </c>
      <c r="AL1615" s="14">
        <v>44902</v>
      </c>
      <c r="AM1615" s="14">
        <v>44962</v>
      </c>
      <c r="AN1615" s="19"/>
      <c r="AO1615" s="19"/>
      <c r="AP1615" s="19"/>
      <c r="AQ1615" s="19">
        <v>1227000</v>
      </c>
      <c r="AR1615" s="19"/>
      <c r="AS1615" s="19"/>
      <c r="AT1615" s="19">
        <v>11043000</v>
      </c>
      <c r="AU1615" s="19"/>
      <c r="AV1615" s="19"/>
      <c r="AW1615" s="19"/>
      <c r="AX1615" s="19"/>
      <c r="AY1615" s="19"/>
      <c r="AZ1615" s="15">
        <f t="shared" si="123"/>
        <v>12270000</v>
      </c>
      <c r="BA1615" s="15">
        <f t="shared" si="124"/>
        <v>12270000</v>
      </c>
      <c r="BB1615" t="str">
        <f t="shared" si="125"/>
        <v>OK</v>
      </c>
      <c r="BC1615">
        <f t="shared" si="126"/>
        <v>2</v>
      </c>
      <c r="BE1615" s="17"/>
    </row>
    <row r="1616" spans="1:57" hidden="1">
      <c r="A1616" s="17"/>
      <c r="B1616" s="17" t="s">
        <v>34</v>
      </c>
      <c r="C1616" s="17" t="s">
        <v>1375</v>
      </c>
      <c r="D1616" s="17" t="s">
        <v>1397</v>
      </c>
      <c r="E1616" s="17" t="s">
        <v>10</v>
      </c>
      <c r="F1616" s="17" t="s">
        <v>186</v>
      </c>
      <c r="G1616">
        <v>5911</v>
      </c>
      <c r="H1616">
        <v>35</v>
      </c>
      <c r="I1616" s="19">
        <v>28630000</v>
      </c>
      <c r="J1616" s="15">
        <v>818000</v>
      </c>
      <c r="K1616" s="17"/>
      <c r="L1616" s="17">
        <v>35</v>
      </c>
      <c r="M1616" s="17" t="s">
        <v>151</v>
      </c>
      <c r="N1616" s="17" t="s">
        <v>157</v>
      </c>
      <c r="O1616" s="17" t="s">
        <v>130</v>
      </c>
      <c r="P1616" s="17" t="s">
        <v>1395</v>
      </c>
      <c r="Q1616" s="17" t="s">
        <v>66</v>
      </c>
      <c r="R1616" s="17" t="s">
        <v>132</v>
      </c>
      <c r="S1616" s="17" t="s">
        <v>271</v>
      </c>
      <c r="T1616" t="str">
        <f t="shared" si="121"/>
        <v>591102</v>
      </c>
      <c r="U1616" t="s">
        <v>1285</v>
      </c>
      <c r="V1616" s="17" t="s">
        <v>254</v>
      </c>
      <c r="W1616" t="str">
        <f t="shared" si="122"/>
        <v>16-591102-03-22</v>
      </c>
      <c r="X1616" s="17"/>
      <c r="Y1616" s="20">
        <v>44634</v>
      </c>
      <c r="Z1616" s="21">
        <v>18</v>
      </c>
      <c r="AA1616" s="14">
        <v>44652</v>
      </c>
      <c r="AB1616" s="20">
        <v>44594</v>
      </c>
      <c r="AC1616" s="21">
        <v>20</v>
      </c>
      <c r="AD1616" s="14">
        <v>44614</v>
      </c>
      <c r="AE1616" s="20">
        <v>44615</v>
      </c>
      <c r="AF1616" s="21">
        <v>20</v>
      </c>
      <c r="AG1616" s="14">
        <v>44635</v>
      </c>
      <c r="AH1616" s="20">
        <v>44643</v>
      </c>
      <c r="AI1616" s="21">
        <v>15</v>
      </c>
      <c r="AJ1616" s="14">
        <v>44658</v>
      </c>
      <c r="AK1616" s="21">
        <v>8</v>
      </c>
      <c r="AL1616" s="14">
        <v>44902</v>
      </c>
      <c r="AM1616" s="14">
        <v>44962</v>
      </c>
      <c r="AN1616" s="19"/>
      <c r="AO1616" s="19"/>
      <c r="AP1616" s="19"/>
      <c r="AQ1616" s="19">
        <v>2863000</v>
      </c>
      <c r="AR1616" s="19"/>
      <c r="AS1616" s="19"/>
      <c r="AT1616" s="19">
        <v>25767000</v>
      </c>
      <c r="AU1616" s="19"/>
      <c r="AV1616" s="19"/>
      <c r="AW1616" s="19"/>
      <c r="AX1616" s="19"/>
      <c r="AY1616" s="19"/>
      <c r="AZ1616" s="15">
        <f t="shared" si="123"/>
        <v>28630000</v>
      </c>
      <c r="BA1616" s="15">
        <f t="shared" si="124"/>
        <v>28630000</v>
      </c>
      <c r="BB1616" t="str">
        <f t="shared" si="125"/>
        <v>OK</v>
      </c>
      <c r="BC1616">
        <f t="shared" si="126"/>
        <v>2</v>
      </c>
      <c r="BE1616" s="17"/>
    </row>
    <row r="1617" spans="1:57" hidden="1">
      <c r="A1617" s="17"/>
      <c r="B1617" s="17" t="s">
        <v>34</v>
      </c>
      <c r="C1617" s="17" t="s">
        <v>1371</v>
      </c>
      <c r="D1617" s="17" t="s">
        <v>1397</v>
      </c>
      <c r="E1617" s="17" t="s">
        <v>10</v>
      </c>
      <c r="F1617" s="17" t="s">
        <v>186</v>
      </c>
      <c r="G1617">
        <v>5911</v>
      </c>
      <c r="H1617">
        <v>25</v>
      </c>
      <c r="I1617" s="19">
        <v>20450000</v>
      </c>
      <c r="J1617" s="15">
        <v>818000</v>
      </c>
      <c r="K1617" s="17"/>
      <c r="L1617" s="17">
        <v>25</v>
      </c>
      <c r="M1617" s="17" t="s">
        <v>151</v>
      </c>
      <c r="N1617" s="17" t="s">
        <v>157</v>
      </c>
      <c r="O1617" s="17" t="s">
        <v>130</v>
      </c>
      <c r="P1617" s="17" t="s">
        <v>1395</v>
      </c>
      <c r="Q1617" s="17" t="s">
        <v>66</v>
      </c>
      <c r="R1617" s="17" t="s">
        <v>132</v>
      </c>
      <c r="S1617" s="17" t="s">
        <v>271</v>
      </c>
      <c r="T1617" t="str">
        <f t="shared" si="121"/>
        <v>591102</v>
      </c>
      <c r="U1617" t="s">
        <v>1285</v>
      </c>
      <c r="V1617" s="17" t="s">
        <v>254</v>
      </c>
      <c r="W1617" t="str">
        <f t="shared" si="122"/>
        <v>16-591102-03-22</v>
      </c>
      <c r="X1617" s="17"/>
      <c r="Y1617" s="20">
        <v>44634</v>
      </c>
      <c r="Z1617" s="21">
        <v>18</v>
      </c>
      <c r="AA1617" s="14">
        <v>44652</v>
      </c>
      <c r="AB1617" s="20">
        <v>44594</v>
      </c>
      <c r="AC1617" s="21">
        <v>20</v>
      </c>
      <c r="AD1617" s="14">
        <v>44614</v>
      </c>
      <c r="AE1617" s="20">
        <v>44615</v>
      </c>
      <c r="AF1617" s="21">
        <v>20</v>
      </c>
      <c r="AG1617" s="14">
        <v>44635</v>
      </c>
      <c r="AH1617" s="20">
        <v>44643</v>
      </c>
      <c r="AI1617" s="21">
        <v>15</v>
      </c>
      <c r="AJ1617" s="14">
        <v>44658</v>
      </c>
      <c r="AK1617" s="21">
        <v>8</v>
      </c>
      <c r="AL1617" s="14">
        <v>44902</v>
      </c>
      <c r="AM1617" s="14">
        <v>44962</v>
      </c>
      <c r="AN1617" s="19"/>
      <c r="AO1617" s="19"/>
      <c r="AP1617" s="19"/>
      <c r="AQ1617" s="19">
        <v>2045000</v>
      </c>
      <c r="AR1617" s="19"/>
      <c r="AS1617" s="19"/>
      <c r="AT1617" s="19">
        <v>18405000</v>
      </c>
      <c r="AU1617" s="19"/>
      <c r="AV1617" s="19"/>
      <c r="AW1617" s="19"/>
      <c r="AX1617" s="19"/>
      <c r="AY1617" s="19"/>
      <c r="AZ1617" s="15">
        <f t="shared" si="123"/>
        <v>20450000</v>
      </c>
      <c r="BA1617" s="15">
        <f t="shared" si="124"/>
        <v>20450000</v>
      </c>
      <c r="BB1617" t="str">
        <f t="shared" si="125"/>
        <v>OK</v>
      </c>
      <c r="BC1617">
        <f t="shared" si="126"/>
        <v>2</v>
      </c>
      <c r="BE1617" s="17"/>
    </row>
    <row r="1618" spans="1:57" hidden="1">
      <c r="A1618" s="17"/>
      <c r="B1618" s="17" t="s">
        <v>34</v>
      </c>
      <c r="C1618" s="17" t="s">
        <v>1380</v>
      </c>
      <c r="D1618" s="17" t="s">
        <v>1397</v>
      </c>
      <c r="E1618" s="17" t="s">
        <v>10</v>
      </c>
      <c r="F1618" s="17" t="s">
        <v>186</v>
      </c>
      <c r="G1618">
        <v>5911</v>
      </c>
      <c r="H1618">
        <v>15</v>
      </c>
      <c r="I1618" s="19">
        <v>12270000</v>
      </c>
      <c r="J1618" s="15">
        <v>818000</v>
      </c>
      <c r="K1618" s="17"/>
      <c r="L1618" s="17">
        <v>15</v>
      </c>
      <c r="M1618" s="17" t="s">
        <v>151</v>
      </c>
      <c r="N1618" s="17" t="s">
        <v>157</v>
      </c>
      <c r="O1618" s="17" t="s">
        <v>130</v>
      </c>
      <c r="P1618" s="17" t="s">
        <v>1395</v>
      </c>
      <c r="Q1618" s="17" t="s">
        <v>66</v>
      </c>
      <c r="R1618" s="17" t="s">
        <v>132</v>
      </c>
      <c r="S1618" s="17" t="s">
        <v>271</v>
      </c>
      <c r="T1618" t="str">
        <f t="shared" ref="T1618:T1619" si="127">CONCATENATE(G1618,S1618)</f>
        <v>591102</v>
      </c>
      <c r="U1618" t="s">
        <v>1285</v>
      </c>
      <c r="V1618" s="17" t="s">
        <v>254</v>
      </c>
      <c r="W1618" t="str">
        <f t="shared" ref="W1618:W1619" si="128">CONCATENATE(U1618,"-",T1618,"-",V1618,"-22")</f>
        <v>16-591102-03-22</v>
      </c>
      <c r="X1618" s="17"/>
      <c r="Y1618" s="20">
        <v>44634</v>
      </c>
      <c r="Z1618" s="21">
        <v>18</v>
      </c>
      <c r="AA1618" s="14">
        <v>44652</v>
      </c>
      <c r="AB1618" s="20">
        <v>44594</v>
      </c>
      <c r="AC1618" s="21">
        <v>20</v>
      </c>
      <c r="AD1618" s="14">
        <v>44614</v>
      </c>
      <c r="AE1618" s="20">
        <v>44615</v>
      </c>
      <c r="AF1618" s="21">
        <v>20</v>
      </c>
      <c r="AG1618" s="14">
        <v>44635</v>
      </c>
      <c r="AH1618" s="20">
        <v>44643</v>
      </c>
      <c r="AI1618" s="21">
        <v>15</v>
      </c>
      <c r="AJ1618" s="14">
        <v>44658</v>
      </c>
      <c r="AK1618" s="21">
        <v>8</v>
      </c>
      <c r="AL1618" s="14">
        <v>44902</v>
      </c>
      <c r="AM1618" s="14">
        <v>44962</v>
      </c>
      <c r="AN1618" s="19"/>
      <c r="AO1618" s="19"/>
      <c r="AP1618" s="19"/>
      <c r="AQ1618" s="19">
        <v>1227000</v>
      </c>
      <c r="AR1618" s="19"/>
      <c r="AS1618" s="19"/>
      <c r="AT1618" s="19">
        <v>11043000</v>
      </c>
      <c r="AU1618" s="19"/>
      <c r="AV1618" s="19"/>
      <c r="AW1618" s="19"/>
      <c r="AX1618" s="19"/>
      <c r="AY1618" s="19"/>
      <c r="AZ1618" s="15">
        <f t="shared" si="123"/>
        <v>12270000</v>
      </c>
      <c r="BA1618" s="15">
        <f t="shared" si="124"/>
        <v>12270000</v>
      </c>
      <c r="BB1618" t="str">
        <f t="shared" si="125"/>
        <v>OK</v>
      </c>
      <c r="BC1618">
        <f t="shared" si="126"/>
        <v>2</v>
      </c>
      <c r="BE1618" s="17"/>
    </row>
    <row r="1619" spans="1:57" hidden="1">
      <c r="A1619" s="17"/>
      <c r="B1619" s="17" t="s">
        <v>34</v>
      </c>
      <c r="C1619" s="17" t="s">
        <v>1353</v>
      </c>
      <c r="D1619" s="17" t="s">
        <v>1397</v>
      </c>
      <c r="E1619" s="17" t="s">
        <v>10</v>
      </c>
      <c r="F1619" s="17" t="s">
        <v>186</v>
      </c>
      <c r="G1619">
        <v>5911</v>
      </c>
      <c r="H1619">
        <v>20</v>
      </c>
      <c r="I1619" s="19">
        <v>16360000</v>
      </c>
      <c r="J1619" s="15">
        <v>818000</v>
      </c>
      <c r="K1619" s="17"/>
      <c r="L1619" s="17">
        <v>20</v>
      </c>
      <c r="M1619" s="17" t="s">
        <v>151</v>
      </c>
      <c r="N1619" s="17" t="s">
        <v>157</v>
      </c>
      <c r="O1619" s="17" t="s">
        <v>130</v>
      </c>
      <c r="P1619" s="17" t="s">
        <v>1395</v>
      </c>
      <c r="Q1619" s="17" t="s">
        <v>66</v>
      </c>
      <c r="R1619" s="17" t="s">
        <v>132</v>
      </c>
      <c r="S1619" s="17" t="s">
        <v>271</v>
      </c>
      <c r="T1619" t="str">
        <f t="shared" si="127"/>
        <v>591102</v>
      </c>
      <c r="U1619" t="s">
        <v>1285</v>
      </c>
      <c r="V1619" s="17" t="s">
        <v>254</v>
      </c>
      <c r="W1619" t="str">
        <f t="shared" si="128"/>
        <v>16-591102-03-22</v>
      </c>
      <c r="X1619" s="17"/>
      <c r="Y1619" s="20">
        <v>44634</v>
      </c>
      <c r="Z1619" s="21">
        <v>18</v>
      </c>
      <c r="AA1619" s="14">
        <v>44652</v>
      </c>
      <c r="AB1619" s="20">
        <v>44594</v>
      </c>
      <c r="AC1619" s="21">
        <v>20</v>
      </c>
      <c r="AD1619" s="14">
        <v>44614</v>
      </c>
      <c r="AE1619" s="20">
        <v>44615</v>
      </c>
      <c r="AF1619" s="21">
        <v>20</v>
      </c>
      <c r="AG1619" s="14">
        <v>44635</v>
      </c>
      <c r="AH1619" s="20">
        <v>44643</v>
      </c>
      <c r="AI1619" s="21">
        <v>15</v>
      </c>
      <c r="AJ1619" s="14">
        <v>44658</v>
      </c>
      <c r="AK1619" s="21">
        <v>8</v>
      </c>
      <c r="AL1619" s="14">
        <v>44902</v>
      </c>
      <c r="AM1619" s="14">
        <v>44962</v>
      </c>
      <c r="AN1619" s="19"/>
      <c r="AO1619" s="19"/>
      <c r="AP1619" s="19"/>
      <c r="AQ1619" s="19">
        <v>1636000</v>
      </c>
      <c r="AR1619" s="19"/>
      <c r="AS1619" s="19"/>
      <c r="AT1619" s="19">
        <v>14724000</v>
      </c>
      <c r="AU1619" s="19"/>
      <c r="AV1619" s="19"/>
      <c r="AW1619" s="19"/>
      <c r="AX1619" s="19"/>
      <c r="AY1619" s="19"/>
      <c r="AZ1619" s="15">
        <f t="shared" si="123"/>
        <v>16360000</v>
      </c>
      <c r="BA1619" s="15">
        <f t="shared" si="124"/>
        <v>16360000</v>
      </c>
      <c r="BB1619" t="str">
        <f t="shared" si="125"/>
        <v>OK</v>
      </c>
      <c r="BC1619">
        <f t="shared" si="126"/>
        <v>2</v>
      </c>
      <c r="BE1619" s="17"/>
    </row>
  </sheetData>
  <autoFilter ref="A1:BE1619" xr:uid="{00000000-0001-0000-0100-000000000000}">
    <filterColumn colId="1">
      <filters>
        <filter val="Región13"/>
      </filters>
    </filterColumn>
    <filterColumn colId="2">
      <filters>
        <filter val="La Pintana"/>
      </filters>
    </filterColumn>
  </autoFilter>
  <sortState xmlns:xlrd2="http://schemas.microsoft.com/office/spreadsheetml/2017/richdata2" ref="A2:BE1619">
    <sortCondition ref="B2:B1619"/>
    <sortCondition ref="E2:E1619"/>
    <sortCondition ref="F2:F1619"/>
    <sortCondition ref="T2:T1619"/>
  </sortState>
  <dataValidations count="13">
    <dataValidation type="list" allowBlank="1" showInputMessage="1" showErrorMessage="1" sqref="F925:F965 F1044:F1050 F1108:F1113 F1074:F1078 F1139:F1162 F824 F2:F780 C2:C212 C215:C232 C293:C766" xr:uid="{00000000-0002-0000-0100-000000000000}">
      <formula1>INDIRECT(B2)</formula1>
    </dataValidation>
    <dataValidation type="list" allowBlank="1" showInputMessage="1" showErrorMessage="1" sqref="N849:N850 N892:N899 N905:N909 N915:N1012 N1052:N1058 N1074:N1078 N1060:N1067 N1021:N1050 N2:N840" xr:uid="{00000000-0002-0000-0100-000001000000}">
      <formula1>TipoUsuario</formula1>
    </dataValidation>
    <dataValidation type="list" allowBlank="1" showInputMessage="1" showErrorMessage="1" sqref="B2:B766" xr:uid="{00000000-0002-0000-0100-000002000000}">
      <formula1>Región</formula1>
    </dataValidation>
    <dataValidation type="list" allowBlank="1" showInputMessage="1" showErrorMessage="1" sqref="E2:E766" xr:uid="{00000000-0002-0000-0100-000003000000}">
      <formula1>Programas</formula1>
    </dataValidation>
    <dataValidation type="list" allowBlank="1" showInputMessage="1" showErrorMessage="1" sqref="M2:M766" xr:uid="{00000000-0002-0000-0100-000004000000}">
      <formula1>IRAL</formula1>
    </dataValidation>
    <dataValidation type="list" allowBlank="1" showInputMessage="1" showErrorMessage="1" sqref="Q2:Q766" xr:uid="{00000000-0002-0000-0100-000005000000}">
      <formula1>ModAccesoOferta</formula1>
    </dataValidation>
    <dataValidation type="list" allowBlank="1" showInputMessage="1" showErrorMessage="1" sqref="R2:R766" xr:uid="{00000000-0002-0000-0100-000006000000}">
      <formula1>ModAsigRecursos</formula1>
    </dataValidation>
    <dataValidation type="list" allowBlank="1" showInputMessage="1" showErrorMessage="1" sqref="S2:S766" xr:uid="{00000000-0002-0000-0100-000007000000}">
      <formula1>CorrelativoLic</formula1>
    </dataValidation>
    <dataValidation type="list" allowBlank="1" showInputMessage="1" showErrorMessage="1" sqref="AG2:AH766 AJ2:AJ766 AA2:AB766 Y2:Y766 AD2:AE766" xr:uid="{00000000-0002-0000-0100-000008000000}">
      <formula1>Fecha</formula1>
    </dataValidation>
    <dataValidation type="list" allowBlank="1" showInputMessage="1" showErrorMessage="1" sqref="AI2:AI766 Z2:Z766 AC2:AC766 AF2:AF766" xr:uid="{00000000-0002-0000-0100-000009000000}">
      <formula1>Dias</formula1>
    </dataValidation>
    <dataValidation type="list" allowBlank="1" showInputMessage="1" showErrorMessage="1" sqref="AK2:AK766" xr:uid="{00000000-0002-0000-0100-00000A000000}">
      <formula1>Meses</formula1>
    </dataValidation>
    <dataValidation type="list" allowBlank="1" showInputMessage="1" showErrorMessage="1" sqref="BE2:BE766" xr:uid="{00000000-0002-0000-0100-00000B000000}">
      <formula1>RevisarNC</formula1>
    </dataValidation>
    <dataValidation type="list" allowBlank="1" showInputMessage="1" showErrorMessage="1" sqref="X2:X766" xr:uid="{00000000-0002-0000-0100-00000C000000}">
      <formula1>Desierta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D000000}">
          <x14:formula1>
            <xm:f>Listas!$B$108:$B$119</xm:f>
          </x14:formula1>
          <xm:sqref>O2:O766</xm:sqref>
        </x14:dataValidation>
        <x14:dataValidation type="list" allowBlank="1" showInputMessage="1" showErrorMessage="1" xr:uid="{00000000-0002-0000-0100-00000E000000}">
          <x14:formula1>
            <xm:f>Listas!$C$21:$C$52</xm:f>
          </x14:formula1>
          <xm:sqref>V824 V2:V766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"/>
  <sheetViews>
    <sheetView workbookViewId="0">
      <selection activeCell="C15" sqref="C15"/>
    </sheetView>
  </sheetViews>
  <sheetFormatPr defaultColWidth="11.42578125" defaultRowHeight="15"/>
  <cols>
    <col min="1" max="1" width="48.140625" bestFit="1" customWidth="1"/>
    <col min="3" max="3" width="26.140625" bestFit="1" customWidth="1"/>
  </cols>
  <sheetData>
    <row r="1" spans="1:4">
      <c r="A1" s="35" t="s">
        <v>156</v>
      </c>
      <c r="B1" s="35">
        <v>4883</v>
      </c>
      <c r="C1" t="s">
        <v>251</v>
      </c>
      <c r="D1">
        <v>4874</v>
      </c>
    </row>
    <row r="2" spans="1:4">
      <c r="A2" s="35" t="s">
        <v>160</v>
      </c>
      <c r="B2" s="35">
        <v>4881</v>
      </c>
      <c r="C2" t="s">
        <v>257</v>
      </c>
      <c r="D2">
        <v>4872</v>
      </c>
    </row>
    <row r="3" spans="1:4">
      <c r="A3" s="35" t="s">
        <v>175</v>
      </c>
      <c r="B3" s="35">
        <v>5811</v>
      </c>
      <c r="C3" t="s">
        <v>268</v>
      </c>
      <c r="D3">
        <v>5815</v>
      </c>
    </row>
    <row r="4" spans="1:4">
      <c r="A4" s="35" t="s">
        <v>186</v>
      </c>
      <c r="B4" s="35">
        <v>5911</v>
      </c>
      <c r="C4" t="s">
        <v>273</v>
      </c>
      <c r="D4">
        <v>5915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N34"/>
  <sheetViews>
    <sheetView tabSelected="1" workbookViewId="0">
      <selection activeCell="D38" sqref="D38"/>
    </sheetView>
  </sheetViews>
  <sheetFormatPr defaultColWidth="11.42578125" defaultRowHeight="15"/>
  <cols>
    <col min="1" max="1" width="28.140625" bestFit="1" customWidth="1"/>
    <col min="2" max="2" width="10" bestFit="1" customWidth="1"/>
    <col min="3" max="3" width="11" bestFit="1" customWidth="1"/>
    <col min="4" max="4" width="12" bestFit="1" customWidth="1"/>
    <col min="5" max="11" width="13.5703125" bestFit="1" customWidth="1"/>
    <col min="12" max="12" width="12" bestFit="1" customWidth="1"/>
    <col min="13" max="13" width="10.140625" bestFit="1" customWidth="1"/>
    <col min="14" max="14" width="17.140625" customWidth="1"/>
    <col min="15" max="15" width="14.5703125" bestFit="1" customWidth="1"/>
  </cols>
  <sheetData>
    <row r="3" spans="1:14">
      <c r="A3" s="40" t="s">
        <v>1398</v>
      </c>
      <c r="B3" t="s">
        <v>1399</v>
      </c>
      <c r="C3" t="s">
        <v>1400</v>
      </c>
      <c r="D3" t="s">
        <v>1401</v>
      </c>
      <c r="E3" t="s">
        <v>1402</v>
      </c>
      <c r="F3" t="s">
        <v>1403</v>
      </c>
      <c r="G3" t="s">
        <v>1404</v>
      </c>
      <c r="H3" t="s">
        <v>1405</v>
      </c>
      <c r="I3" t="s">
        <v>1406</v>
      </c>
      <c r="J3" t="s">
        <v>1407</v>
      </c>
      <c r="K3" t="s">
        <v>1408</v>
      </c>
      <c r="L3" t="s">
        <v>1409</v>
      </c>
      <c r="M3" t="s">
        <v>1410</v>
      </c>
      <c r="N3" t="s">
        <v>1411</v>
      </c>
    </row>
    <row r="4" spans="1:14">
      <c r="A4" s="41" t="s">
        <v>5</v>
      </c>
      <c r="B4" s="42"/>
      <c r="C4" s="42">
        <v>5883204</v>
      </c>
      <c r="D4" s="42">
        <v>31350000</v>
      </c>
      <c r="E4" s="42">
        <v>40221910</v>
      </c>
      <c r="F4" s="42">
        <v>181285664</v>
      </c>
      <c r="G4" s="42">
        <v>165471828.30000001</v>
      </c>
      <c r="H4" s="42">
        <v>377605683.30000001</v>
      </c>
      <c r="I4" s="42">
        <v>742522120.70000005</v>
      </c>
      <c r="J4" s="42">
        <v>364938781.69999999</v>
      </c>
      <c r="K4" s="42">
        <v>131831808</v>
      </c>
      <c r="L4" s="42"/>
      <c r="M4" s="42"/>
      <c r="N4" s="42">
        <v>2041111000</v>
      </c>
    </row>
    <row r="5" spans="1:14">
      <c r="A5" s="41" t="s">
        <v>140</v>
      </c>
      <c r="B5" s="42"/>
      <c r="C5" s="42"/>
      <c r="D5" s="42"/>
      <c r="E5" s="42">
        <v>8352000</v>
      </c>
      <c r="F5" s="42">
        <v>22968000</v>
      </c>
      <c r="G5" s="42">
        <v>85608000</v>
      </c>
      <c r="H5" s="42">
        <v>16704000</v>
      </c>
      <c r="I5" s="42">
        <v>14616000</v>
      </c>
      <c r="J5" s="42">
        <v>39672000</v>
      </c>
      <c r="K5" s="42"/>
      <c r="L5" s="42"/>
      <c r="M5" s="42"/>
      <c r="N5" s="42">
        <v>187920000</v>
      </c>
    </row>
    <row r="6" spans="1:14">
      <c r="A6" s="41" t="s">
        <v>6</v>
      </c>
      <c r="B6" s="42">
        <v>3570000</v>
      </c>
      <c r="C6" s="42"/>
      <c r="D6" s="42">
        <v>7140000</v>
      </c>
      <c r="E6" s="42">
        <v>62478850</v>
      </c>
      <c r="F6" s="42">
        <v>46417700</v>
      </c>
      <c r="G6" s="42">
        <v>69615000</v>
      </c>
      <c r="H6" s="42">
        <v>132124650</v>
      </c>
      <c r="I6" s="42">
        <v>153540800</v>
      </c>
      <c r="J6" s="42">
        <v>64260000</v>
      </c>
      <c r="K6" s="42">
        <v>32130000</v>
      </c>
      <c r="L6" s="42"/>
      <c r="M6" s="42"/>
      <c r="N6" s="42">
        <v>571277000</v>
      </c>
    </row>
    <row r="7" spans="1:14">
      <c r="A7" s="41" t="s">
        <v>7</v>
      </c>
      <c r="B7" s="42"/>
      <c r="C7" s="42"/>
      <c r="D7" s="42">
        <v>3116400</v>
      </c>
      <c r="E7" s="42">
        <v>41530800</v>
      </c>
      <c r="F7" s="42">
        <v>67797600</v>
      </c>
      <c r="G7" s="42">
        <v>8904000</v>
      </c>
      <c r="H7" s="42">
        <v>254654400</v>
      </c>
      <c r="I7" s="42">
        <v>58384800</v>
      </c>
      <c r="J7" s="42">
        <v>80136000</v>
      </c>
      <c r="K7" s="42"/>
      <c r="L7" s="42"/>
      <c r="M7" s="42"/>
      <c r="N7" s="42">
        <v>514524000</v>
      </c>
    </row>
    <row r="8" spans="1:14">
      <c r="A8" s="41" t="s">
        <v>8</v>
      </c>
      <c r="B8" s="42"/>
      <c r="C8" s="42"/>
      <c r="D8" s="42">
        <v>27900000</v>
      </c>
      <c r="E8" s="42">
        <v>170460000</v>
      </c>
      <c r="F8" s="42">
        <v>379540014</v>
      </c>
      <c r="G8" s="42">
        <v>854788000</v>
      </c>
      <c r="H8" s="42">
        <v>1111505000</v>
      </c>
      <c r="I8" s="42">
        <v>1705504986</v>
      </c>
      <c r="J8" s="42">
        <v>4067307000</v>
      </c>
      <c r="K8" s="42">
        <v>1173195000</v>
      </c>
      <c r="L8" s="42">
        <v>113300000</v>
      </c>
      <c r="M8" s="42"/>
      <c r="N8" s="42">
        <v>9603500000</v>
      </c>
    </row>
    <row r="9" spans="1:14">
      <c r="A9" s="41" t="s">
        <v>9</v>
      </c>
      <c r="B9" s="42">
        <v>5752500</v>
      </c>
      <c r="C9" s="42">
        <v>7080000</v>
      </c>
      <c r="D9" s="42">
        <v>30753750</v>
      </c>
      <c r="E9" s="42">
        <v>190540500</v>
      </c>
      <c r="F9" s="42">
        <v>244178250</v>
      </c>
      <c r="G9" s="42">
        <v>1040141730</v>
      </c>
      <c r="H9" s="42">
        <v>1096455000</v>
      </c>
      <c r="I9" s="42">
        <v>718487250</v>
      </c>
      <c r="J9" s="42">
        <v>336379500</v>
      </c>
      <c r="K9" s="42">
        <v>95580000</v>
      </c>
      <c r="L9" s="42">
        <v>127766160</v>
      </c>
      <c r="M9" s="42"/>
      <c r="N9" s="42">
        <v>3893114640</v>
      </c>
    </row>
    <row r="10" spans="1:14">
      <c r="A10" s="41" t="s">
        <v>10</v>
      </c>
      <c r="B10" s="42"/>
      <c r="C10" s="42"/>
      <c r="D10" s="42">
        <v>93906400</v>
      </c>
      <c r="E10" s="42">
        <v>1782849801</v>
      </c>
      <c r="F10" s="42">
        <v>644851200</v>
      </c>
      <c r="G10" s="42">
        <v>3533211603</v>
      </c>
      <c r="H10" s="42">
        <v>4319530800</v>
      </c>
      <c r="I10" s="42">
        <v>1614609300</v>
      </c>
      <c r="J10" s="42">
        <v>2742854400</v>
      </c>
      <c r="K10" s="42">
        <v>575966499</v>
      </c>
      <c r="L10" s="42">
        <v>292297997</v>
      </c>
      <c r="M10" s="42"/>
      <c r="N10" s="42">
        <v>15600078000</v>
      </c>
    </row>
    <row r="11" spans="1:14">
      <c r="A11" s="41" t="s">
        <v>11</v>
      </c>
      <c r="B11" s="42">
        <v>9322500</v>
      </c>
      <c r="C11" s="42">
        <v>12963204</v>
      </c>
      <c r="D11" s="42">
        <v>194166550</v>
      </c>
      <c r="E11" s="42">
        <v>2296433861</v>
      </c>
      <c r="F11" s="42">
        <v>1587038428</v>
      </c>
      <c r="G11" s="42">
        <v>5757740161.3000002</v>
      </c>
      <c r="H11" s="42">
        <v>7308579533.3000002</v>
      </c>
      <c r="I11" s="42">
        <v>5007665256.6999998</v>
      </c>
      <c r="J11" s="42">
        <v>7695547681.6999998</v>
      </c>
      <c r="K11" s="42">
        <v>2008703307</v>
      </c>
      <c r="L11" s="42">
        <v>533364157</v>
      </c>
      <c r="M11" s="42"/>
      <c r="N11" s="42">
        <v>32411524640</v>
      </c>
    </row>
    <row r="14" spans="1:14" hidden="1"/>
    <row r="15" spans="1:14" hidden="1">
      <c r="A15" t="s">
        <v>1398</v>
      </c>
      <c r="B15" t="s">
        <v>1399</v>
      </c>
      <c r="C15" t="s">
        <v>1400</v>
      </c>
      <c r="D15" t="s">
        <v>1401</v>
      </c>
      <c r="E15" t="s">
        <v>1402</v>
      </c>
      <c r="F15" t="s">
        <v>1403</v>
      </c>
      <c r="G15" t="s">
        <v>1404</v>
      </c>
      <c r="H15" t="s">
        <v>1405</v>
      </c>
      <c r="I15" t="s">
        <v>1406</v>
      </c>
      <c r="J15" t="s">
        <v>1407</v>
      </c>
      <c r="K15" t="s">
        <v>1408</v>
      </c>
      <c r="L15" t="s">
        <v>1409</v>
      </c>
      <c r="M15" t="s">
        <v>1410</v>
      </c>
      <c r="N15" t="s">
        <v>1411</v>
      </c>
    </row>
    <row r="16" spans="1:14" hidden="1">
      <c r="A16" t="s">
        <v>5</v>
      </c>
      <c r="B16" s="47"/>
      <c r="C16" s="47">
        <v>5883204</v>
      </c>
      <c r="D16" s="47">
        <v>31350000</v>
      </c>
      <c r="E16" s="47">
        <v>40221910</v>
      </c>
      <c r="F16" s="47">
        <v>181285664</v>
      </c>
      <c r="G16" s="47">
        <v>165471828.30000001</v>
      </c>
      <c r="H16" s="47">
        <v>377605683.30000001</v>
      </c>
      <c r="I16" s="47">
        <v>742522120.70000005</v>
      </c>
      <c r="J16" s="47">
        <v>364938781.69999999</v>
      </c>
      <c r="K16" s="47">
        <v>131831808</v>
      </c>
      <c r="L16" s="47"/>
      <c r="M16" s="47"/>
      <c r="N16" s="47">
        <v>2041111000</v>
      </c>
    </row>
    <row r="17" spans="1:14" hidden="1">
      <c r="A17" t="s">
        <v>140</v>
      </c>
      <c r="B17" s="47"/>
      <c r="C17" s="47"/>
      <c r="D17" s="47"/>
      <c r="E17" s="47">
        <v>8352000</v>
      </c>
      <c r="F17" s="47">
        <v>22968000</v>
      </c>
      <c r="G17" s="47">
        <v>85608000</v>
      </c>
      <c r="H17" s="47">
        <v>16704000</v>
      </c>
      <c r="I17" s="47">
        <v>14616000</v>
      </c>
      <c r="J17" s="47">
        <v>39672000</v>
      </c>
      <c r="K17" s="47"/>
      <c r="L17" s="47"/>
      <c r="M17" s="47"/>
      <c r="N17" s="47">
        <v>187920000</v>
      </c>
    </row>
    <row r="18" spans="1:14" hidden="1">
      <c r="A18" t="s">
        <v>6</v>
      </c>
      <c r="B18" s="47">
        <v>3570000</v>
      </c>
      <c r="C18" s="47"/>
      <c r="D18" s="47">
        <v>7140000</v>
      </c>
      <c r="E18" s="47">
        <v>62478850</v>
      </c>
      <c r="F18" s="47">
        <v>46417700</v>
      </c>
      <c r="G18" s="47">
        <v>69615000</v>
      </c>
      <c r="H18" s="47">
        <v>132124650</v>
      </c>
      <c r="I18" s="47">
        <v>153540800</v>
      </c>
      <c r="J18" s="47">
        <v>64260000</v>
      </c>
      <c r="K18" s="47">
        <v>32130000</v>
      </c>
      <c r="L18" s="47"/>
      <c r="M18" s="47"/>
      <c r="N18" s="47">
        <v>571277000</v>
      </c>
    </row>
    <row r="19" spans="1:14" hidden="1">
      <c r="A19" t="s">
        <v>7</v>
      </c>
      <c r="B19" s="47"/>
      <c r="C19" s="47"/>
      <c r="D19" s="47">
        <v>3116400</v>
      </c>
      <c r="E19" s="47">
        <v>41530800</v>
      </c>
      <c r="F19" s="47">
        <v>67797600</v>
      </c>
      <c r="G19" s="47">
        <v>8904000</v>
      </c>
      <c r="H19" s="47">
        <v>254654400</v>
      </c>
      <c r="I19" s="47">
        <v>58384800</v>
      </c>
      <c r="J19" s="47">
        <v>80136000</v>
      </c>
      <c r="K19" s="47"/>
      <c r="L19" s="47"/>
      <c r="M19" s="47"/>
      <c r="N19" s="47">
        <v>514524000</v>
      </c>
    </row>
    <row r="20" spans="1:14" hidden="1">
      <c r="A20" t="s">
        <v>8</v>
      </c>
      <c r="B20" s="47"/>
      <c r="C20" s="47"/>
      <c r="D20" s="47">
        <v>27900000</v>
      </c>
      <c r="E20" s="47">
        <v>170460000</v>
      </c>
      <c r="F20" s="47">
        <v>379540014</v>
      </c>
      <c r="G20" s="47">
        <v>854788000</v>
      </c>
      <c r="H20" s="47">
        <v>1111505000</v>
      </c>
      <c r="I20" s="47">
        <v>1705504986</v>
      </c>
      <c r="J20" s="47">
        <v>4067307000</v>
      </c>
      <c r="K20" s="47">
        <v>1173195000</v>
      </c>
      <c r="L20" s="47">
        <v>113300000</v>
      </c>
      <c r="M20" s="47"/>
      <c r="N20" s="47">
        <v>9603500000</v>
      </c>
    </row>
    <row r="21" spans="1:14" hidden="1">
      <c r="A21" t="s">
        <v>9</v>
      </c>
      <c r="B21" s="47">
        <v>5752500</v>
      </c>
      <c r="C21" s="47">
        <v>7080000</v>
      </c>
      <c r="D21" s="47">
        <v>30753750</v>
      </c>
      <c r="E21" s="47">
        <v>190540500</v>
      </c>
      <c r="F21" s="47">
        <v>244178250</v>
      </c>
      <c r="G21" s="47">
        <v>1040141730</v>
      </c>
      <c r="H21" s="47">
        <v>1096455000</v>
      </c>
      <c r="I21" s="47">
        <v>718487250</v>
      </c>
      <c r="J21" s="47">
        <v>336379500</v>
      </c>
      <c r="K21" s="47">
        <v>95580000</v>
      </c>
      <c r="L21" s="47">
        <v>127766160</v>
      </c>
      <c r="M21" s="47"/>
      <c r="N21" s="47">
        <v>3893114640</v>
      </c>
    </row>
    <row r="22" spans="1:14" hidden="1">
      <c r="A22" t="s">
        <v>10</v>
      </c>
      <c r="B22" s="47"/>
      <c r="C22" s="47"/>
      <c r="D22" s="47">
        <v>93906400</v>
      </c>
      <c r="E22" s="47">
        <v>1782849801</v>
      </c>
      <c r="F22" s="47">
        <v>644851200</v>
      </c>
      <c r="G22" s="47">
        <v>3533211603</v>
      </c>
      <c r="H22" s="47">
        <v>4319530800</v>
      </c>
      <c r="I22" s="47">
        <v>1614609300</v>
      </c>
      <c r="J22" s="47">
        <v>2742854400</v>
      </c>
      <c r="K22" s="47">
        <v>575966499</v>
      </c>
      <c r="L22" s="47">
        <v>292297997</v>
      </c>
      <c r="M22" s="47"/>
      <c r="N22" s="47">
        <v>15600078000</v>
      </c>
    </row>
    <row r="23" spans="1:14" hidden="1">
      <c r="A23" t="s">
        <v>11</v>
      </c>
      <c r="B23" s="47">
        <v>9322500</v>
      </c>
      <c r="C23" s="47">
        <v>12963204</v>
      </c>
      <c r="D23" s="47">
        <v>194166550</v>
      </c>
      <c r="E23" s="47">
        <v>2296433861</v>
      </c>
      <c r="F23" s="47">
        <v>1587038428</v>
      </c>
      <c r="G23" s="47">
        <v>5757740161.3000002</v>
      </c>
      <c r="H23" s="47">
        <v>7308579533.3000002</v>
      </c>
      <c r="I23" s="47">
        <v>5007665256.6999998</v>
      </c>
      <c r="J23" s="47">
        <v>7695547681.6999998</v>
      </c>
      <c r="K23" s="47">
        <v>2008703307</v>
      </c>
      <c r="L23" s="47">
        <v>533364157</v>
      </c>
      <c r="M23" s="47"/>
      <c r="N23" s="47">
        <v>32411524640</v>
      </c>
    </row>
    <row r="24" spans="1:14" hidden="1"/>
    <row r="26" spans="1:14">
      <c r="A26" s="60" t="s">
        <v>1398</v>
      </c>
      <c r="B26" s="60" t="s">
        <v>1399</v>
      </c>
      <c r="C26" s="60" t="s">
        <v>1400</v>
      </c>
      <c r="D26" s="60" t="s">
        <v>1401</v>
      </c>
      <c r="E26" s="60" t="s">
        <v>1402</v>
      </c>
      <c r="F26" s="60" t="s">
        <v>1403</v>
      </c>
      <c r="G26" s="60" t="s">
        <v>1404</v>
      </c>
      <c r="H26" s="60" t="s">
        <v>1405</v>
      </c>
      <c r="I26" s="60" t="s">
        <v>1406</v>
      </c>
      <c r="J26" s="60" t="s">
        <v>1407</v>
      </c>
      <c r="K26" s="60" t="s">
        <v>1408</v>
      </c>
      <c r="L26" s="60" t="s">
        <v>1409</v>
      </c>
      <c r="M26" s="60" t="s">
        <v>1410</v>
      </c>
    </row>
    <row r="27" spans="1:14">
      <c r="A27" s="60" t="s">
        <v>5</v>
      </c>
      <c r="B27" s="61">
        <f>B16/$N$16</f>
        <v>0</v>
      </c>
      <c r="C27" s="61">
        <f t="shared" ref="C27:M27" si="0">C16/$N$16</f>
        <v>2.8823537769381478E-3</v>
      </c>
      <c r="D27" s="61">
        <f t="shared" si="0"/>
        <v>1.5359282273232569E-2</v>
      </c>
      <c r="E27" s="61">
        <f t="shared" si="0"/>
        <v>1.9705890566461107E-2</v>
      </c>
      <c r="F27" s="61">
        <f t="shared" si="0"/>
        <v>8.881715105155967E-2</v>
      </c>
      <c r="G27" s="61">
        <f t="shared" si="0"/>
        <v>8.1069490243303774E-2</v>
      </c>
      <c r="H27" s="61">
        <f t="shared" si="0"/>
        <v>0.18500007265650914</v>
      </c>
      <c r="I27" s="61">
        <f t="shared" si="0"/>
        <v>0.36378331247051243</v>
      </c>
      <c r="J27" s="61">
        <f t="shared" si="0"/>
        <v>0.17879418694034768</v>
      </c>
      <c r="K27" s="61">
        <f t="shared" si="0"/>
        <v>6.4588260021135546E-2</v>
      </c>
      <c r="L27" s="61">
        <f t="shared" si="0"/>
        <v>0</v>
      </c>
      <c r="M27" s="61">
        <f t="shared" si="0"/>
        <v>0</v>
      </c>
      <c r="N27" s="47"/>
    </row>
    <row r="28" spans="1:14">
      <c r="A28" s="60" t="s">
        <v>140</v>
      </c>
      <c r="B28" s="61">
        <f>B17/$N$17</f>
        <v>0</v>
      </c>
      <c r="C28" s="61">
        <f t="shared" ref="C28:M28" si="1">C17/$N$17</f>
        <v>0</v>
      </c>
      <c r="D28" s="61">
        <f t="shared" si="1"/>
        <v>0</v>
      </c>
      <c r="E28" s="61">
        <f t="shared" si="1"/>
        <v>4.4444444444444446E-2</v>
      </c>
      <c r="F28" s="61">
        <f t="shared" si="1"/>
        <v>0.12222222222222222</v>
      </c>
      <c r="G28" s="61">
        <f t="shared" si="1"/>
        <v>0.45555555555555555</v>
      </c>
      <c r="H28" s="61">
        <f t="shared" si="1"/>
        <v>8.8888888888888892E-2</v>
      </c>
      <c r="I28" s="61">
        <f t="shared" si="1"/>
        <v>7.7777777777777779E-2</v>
      </c>
      <c r="J28" s="61">
        <f t="shared" si="1"/>
        <v>0.21111111111111111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47"/>
    </row>
    <row r="29" spans="1:14">
      <c r="A29" s="60" t="s">
        <v>6</v>
      </c>
      <c r="B29" s="61">
        <f>B18/$N$18</f>
        <v>6.2491575890504959E-3</v>
      </c>
      <c r="C29" s="61">
        <f t="shared" ref="C29:M29" si="2">C18/$N$18</f>
        <v>0</v>
      </c>
      <c r="D29" s="61">
        <f t="shared" si="2"/>
        <v>1.2498315178100992E-2</v>
      </c>
      <c r="E29" s="61">
        <f t="shared" si="2"/>
        <v>0.1093669970959797</v>
      </c>
      <c r="F29" s="61">
        <f t="shared" si="2"/>
        <v>8.1252527232848509E-2</v>
      </c>
      <c r="G29" s="61">
        <f t="shared" si="2"/>
        <v>0.12185857298648467</v>
      </c>
      <c r="H29" s="61">
        <f t="shared" si="2"/>
        <v>0.23127948438323265</v>
      </c>
      <c r="I29" s="61">
        <f t="shared" si="2"/>
        <v>0.2687676906299396</v>
      </c>
      <c r="J29" s="61">
        <f t="shared" si="2"/>
        <v>0.11248483660290892</v>
      </c>
      <c r="K29" s="61">
        <f t="shared" si="2"/>
        <v>5.6242418301454461E-2</v>
      </c>
      <c r="L29" s="61">
        <f t="shared" si="2"/>
        <v>0</v>
      </c>
      <c r="M29" s="61">
        <f t="shared" si="2"/>
        <v>0</v>
      </c>
      <c r="N29" s="47"/>
    </row>
    <row r="30" spans="1:14">
      <c r="A30" s="60" t="s">
        <v>7</v>
      </c>
      <c r="B30" s="61">
        <f>B19/$N$19</f>
        <v>0</v>
      </c>
      <c r="C30" s="61">
        <f t="shared" ref="C30:M30" si="3">C19/$N$19</f>
        <v>0</v>
      </c>
      <c r="D30" s="61">
        <f t="shared" si="3"/>
        <v>6.056860321384425E-3</v>
      </c>
      <c r="E30" s="61">
        <f t="shared" si="3"/>
        <v>8.0716934487021011E-2</v>
      </c>
      <c r="F30" s="61">
        <f t="shared" si="3"/>
        <v>0.13176761433868975</v>
      </c>
      <c r="G30" s="61">
        <f t="shared" si="3"/>
        <v>1.73053152039555E-2</v>
      </c>
      <c r="H30" s="61">
        <f t="shared" si="3"/>
        <v>0.49493201483312732</v>
      </c>
      <c r="I30" s="61">
        <f t="shared" si="3"/>
        <v>0.11347342398022249</v>
      </c>
      <c r="J30" s="61">
        <f t="shared" si="3"/>
        <v>0.15574783683559951</v>
      </c>
      <c r="K30" s="61">
        <f t="shared" si="3"/>
        <v>0</v>
      </c>
      <c r="L30" s="61">
        <f t="shared" si="3"/>
        <v>0</v>
      </c>
      <c r="M30" s="61">
        <f t="shared" si="3"/>
        <v>0</v>
      </c>
      <c r="N30" s="47"/>
    </row>
    <row r="31" spans="1:14">
      <c r="A31" s="60" t="s">
        <v>8</v>
      </c>
      <c r="B31" s="61">
        <f>B20/$N$20</f>
        <v>0</v>
      </c>
      <c r="C31" s="61">
        <f t="shared" ref="C31:M31" si="4">C20/$N$20</f>
        <v>0</v>
      </c>
      <c r="D31" s="61">
        <f t="shared" si="4"/>
        <v>2.9051908158483886E-3</v>
      </c>
      <c r="E31" s="61">
        <f t="shared" si="4"/>
        <v>1.774977872650596E-2</v>
      </c>
      <c r="F31" s="61">
        <f t="shared" si="4"/>
        <v>3.9521009423647627E-2</v>
      </c>
      <c r="G31" s="61">
        <f t="shared" si="4"/>
        <v>8.9007965845785394E-2</v>
      </c>
      <c r="H31" s="61">
        <f t="shared" si="4"/>
        <v>0.11573957411360442</v>
      </c>
      <c r="I31" s="61">
        <f t="shared" si="4"/>
        <v>0.17759202228354246</v>
      </c>
      <c r="J31" s="61">
        <f t="shared" si="4"/>
        <v>0.42352340292601653</v>
      </c>
      <c r="K31" s="61">
        <f t="shared" si="4"/>
        <v>0.12216327380642474</v>
      </c>
      <c r="L31" s="61">
        <f t="shared" si="4"/>
        <v>1.1797782058624459E-2</v>
      </c>
      <c r="M31" s="61">
        <f t="shared" si="4"/>
        <v>0</v>
      </c>
      <c r="N31" s="47"/>
    </row>
    <row r="32" spans="1:14">
      <c r="A32" s="60" t="s">
        <v>9</v>
      </c>
      <c r="B32" s="61">
        <f>B21/$N$21</f>
        <v>1.4776086840329983E-3</v>
      </c>
      <c r="C32" s="61">
        <f t="shared" ref="C32:M32" si="5">C21/$N$21</f>
        <v>1.8185953034252286E-3</v>
      </c>
      <c r="D32" s="61">
        <f t="shared" si="5"/>
        <v>7.8995233492533366E-3</v>
      </c>
      <c r="E32" s="61">
        <f t="shared" si="5"/>
        <v>4.8942946103431466E-2</v>
      </c>
      <c r="F32" s="61">
        <f t="shared" si="5"/>
        <v>6.2720539357145666E-2</v>
      </c>
      <c r="G32" s="61">
        <f t="shared" si="5"/>
        <v>0.26717469845686331</v>
      </c>
      <c r="H32" s="61">
        <f t="shared" si="5"/>
        <v>0.28163953579337697</v>
      </c>
      <c r="I32" s="61">
        <f t="shared" si="5"/>
        <v>0.18455332463572149</v>
      </c>
      <c r="J32" s="61">
        <f t="shared" si="5"/>
        <v>8.6403697580300379E-2</v>
      </c>
      <c r="K32" s="61">
        <f t="shared" si="5"/>
        <v>2.4551036596240586E-2</v>
      </c>
      <c r="L32" s="61">
        <f t="shared" si="5"/>
        <v>3.2818494140208522E-2</v>
      </c>
      <c r="M32" s="61">
        <f t="shared" si="5"/>
        <v>0</v>
      </c>
      <c r="N32" s="47"/>
    </row>
    <row r="33" spans="1:14">
      <c r="A33" s="60" t="s">
        <v>10</v>
      </c>
      <c r="B33" s="61">
        <f>B22/$N$22</f>
        <v>0</v>
      </c>
      <c r="C33" s="61">
        <f t="shared" ref="C33:M33" si="6">C22/$N$22</f>
        <v>0</v>
      </c>
      <c r="D33" s="61">
        <f t="shared" si="6"/>
        <v>6.0196109275863878E-3</v>
      </c>
      <c r="E33" s="61">
        <f t="shared" si="6"/>
        <v>0.114284672230485</v>
      </c>
      <c r="F33" s="61">
        <f t="shared" si="6"/>
        <v>4.1336408702571874E-2</v>
      </c>
      <c r="G33" s="61">
        <f t="shared" si="6"/>
        <v>0.22648679083527659</v>
      </c>
      <c r="H33" s="61">
        <f t="shared" si="6"/>
        <v>0.27689161554192226</v>
      </c>
      <c r="I33" s="61">
        <f t="shared" si="6"/>
        <v>0.10350007865345288</v>
      </c>
      <c r="J33" s="61">
        <f t="shared" si="6"/>
        <v>0.17582312088439558</v>
      </c>
      <c r="K33" s="61">
        <f t="shared" si="6"/>
        <v>3.6920744819352827E-2</v>
      </c>
      <c r="L33" s="61">
        <f t="shared" si="6"/>
        <v>1.8736957404956563E-2</v>
      </c>
      <c r="M33" s="61">
        <f t="shared" si="6"/>
        <v>0</v>
      </c>
      <c r="N33" s="47"/>
    </row>
    <row r="34" spans="1:14">
      <c r="A34" s="60" t="s">
        <v>11</v>
      </c>
      <c r="B34" s="62">
        <f>B23/$N$23</f>
        <v>2.8762917214004903E-4</v>
      </c>
      <c r="C34" s="62">
        <f t="shared" ref="C34:M34" si="7">C23/$N$23</f>
        <v>3.9995662481121717E-4</v>
      </c>
      <c r="D34" s="62">
        <f t="shared" si="7"/>
        <v>5.9906638813397089E-3</v>
      </c>
      <c r="E34" s="62">
        <f t="shared" si="7"/>
        <v>7.0852386196171235E-2</v>
      </c>
      <c r="F34" s="62">
        <f t="shared" si="7"/>
        <v>4.8965250651658326E-2</v>
      </c>
      <c r="G34" s="62">
        <f t="shared" si="7"/>
        <v>0.17764484161890387</v>
      </c>
      <c r="H34" s="62">
        <f t="shared" si="7"/>
        <v>0.22549323472059907</v>
      </c>
      <c r="I34" s="62">
        <f t="shared" si="7"/>
        <v>0.15450261326244108</v>
      </c>
      <c r="J34" s="62">
        <f t="shared" si="7"/>
        <v>0.23743244932707366</v>
      </c>
      <c r="K34" s="62">
        <f t="shared" si="7"/>
        <v>6.1974971227394871E-2</v>
      </c>
      <c r="L34" s="62">
        <f t="shared" si="7"/>
        <v>1.6456003317466893E-2</v>
      </c>
      <c r="M34" s="62">
        <f t="shared" si="7"/>
        <v>0</v>
      </c>
      <c r="N34" s="47"/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3"/>
  <sheetViews>
    <sheetView workbookViewId="0">
      <selection activeCell="D112" sqref="D112"/>
    </sheetView>
  </sheetViews>
  <sheetFormatPr defaultColWidth="11.42578125" defaultRowHeight="15"/>
  <cols>
    <col min="1" max="1" width="27.140625" bestFit="1" customWidth="1"/>
    <col min="2" max="2" width="22.42578125" bestFit="1" customWidth="1"/>
    <col min="3" max="3" width="13.5703125" bestFit="1" customWidth="1"/>
    <col min="4" max="4" width="21.85546875" bestFit="1" customWidth="1"/>
    <col min="5" max="5" width="14.5703125" bestFit="1" customWidth="1"/>
    <col min="6" max="6" width="12.28515625" bestFit="1" customWidth="1"/>
    <col min="7" max="7" width="14.5703125" bestFit="1" customWidth="1"/>
    <col min="8" max="8" width="12.28515625" bestFit="1" customWidth="1"/>
    <col min="9" max="15" width="14.5703125" bestFit="1" customWidth="1"/>
  </cols>
  <sheetData>
    <row r="1" spans="1:9">
      <c r="A1" t="s">
        <v>1412</v>
      </c>
    </row>
    <row r="3" spans="1:9">
      <c r="A3" s="40" t="s">
        <v>1413</v>
      </c>
      <c r="B3" s="40" t="s">
        <v>49</v>
      </c>
    </row>
    <row r="4" spans="1:9">
      <c r="A4" s="40" t="s">
        <v>71</v>
      </c>
      <c r="B4" t="s">
        <v>8</v>
      </c>
      <c r="C4" t="s">
        <v>9</v>
      </c>
      <c r="D4" t="s">
        <v>10</v>
      </c>
      <c r="E4" t="s">
        <v>7</v>
      </c>
      <c r="F4" t="s">
        <v>5</v>
      </c>
      <c r="G4" t="s">
        <v>140</v>
      </c>
      <c r="H4" t="s">
        <v>6</v>
      </c>
      <c r="I4" t="s">
        <v>11</v>
      </c>
    </row>
    <row r="5" spans="1:9">
      <c r="A5" s="41" t="s">
        <v>12</v>
      </c>
      <c r="B5" s="42">
        <v>295000000</v>
      </c>
      <c r="C5" s="42">
        <v>174345000</v>
      </c>
      <c r="D5" s="42">
        <v>233130000</v>
      </c>
      <c r="E5" s="42"/>
      <c r="F5" s="42">
        <v>62434008</v>
      </c>
      <c r="G5" s="42">
        <v>6264000</v>
      </c>
      <c r="H5" s="42">
        <v>35700000</v>
      </c>
      <c r="I5" s="42">
        <v>806873008</v>
      </c>
    </row>
    <row r="6" spans="1:9">
      <c r="A6" s="41" t="s">
        <v>16</v>
      </c>
      <c r="B6" s="42">
        <v>304000000</v>
      </c>
      <c r="C6" s="42">
        <v>128325000</v>
      </c>
      <c r="D6" s="42">
        <v>319020000</v>
      </c>
      <c r="E6" s="42"/>
      <c r="F6" s="42">
        <v>58832046</v>
      </c>
      <c r="G6" s="42">
        <v>6264000</v>
      </c>
      <c r="H6" s="42">
        <v>35700000</v>
      </c>
      <c r="I6" s="42">
        <v>852141046</v>
      </c>
    </row>
    <row r="7" spans="1:9">
      <c r="A7" s="41" t="s">
        <v>67</v>
      </c>
      <c r="B7" s="42">
        <v>278000000</v>
      </c>
      <c r="C7" s="42">
        <v>115935000</v>
      </c>
      <c r="D7" s="42">
        <v>368918000</v>
      </c>
      <c r="E7" s="42"/>
      <c r="F7" s="42">
        <v>64234989</v>
      </c>
      <c r="G7" s="42">
        <v>6264000</v>
      </c>
      <c r="H7" s="42">
        <v>35700000</v>
      </c>
      <c r="I7" s="42">
        <v>869051989</v>
      </c>
    </row>
    <row r="8" spans="1:9">
      <c r="A8" s="41" t="s">
        <v>19</v>
      </c>
      <c r="B8" s="42">
        <v>458000000</v>
      </c>
      <c r="C8" s="42">
        <v>253110000</v>
      </c>
      <c r="D8" s="42">
        <v>475258000</v>
      </c>
      <c r="E8" s="42">
        <v>26712000</v>
      </c>
      <c r="F8" s="42">
        <v>105657552</v>
      </c>
      <c r="G8" s="42">
        <v>8352000</v>
      </c>
      <c r="H8" s="42">
        <v>35700000</v>
      </c>
      <c r="I8" s="42">
        <v>1362789552</v>
      </c>
    </row>
    <row r="9" spans="1:9">
      <c r="A9" s="41" t="s">
        <v>21</v>
      </c>
      <c r="B9" s="42">
        <v>1140000000</v>
      </c>
      <c r="C9" s="42">
        <v>525690000</v>
      </c>
      <c r="D9" s="42">
        <v>1337430000</v>
      </c>
      <c r="E9" s="42">
        <v>62328000</v>
      </c>
      <c r="F9" s="42">
        <v>221520663</v>
      </c>
      <c r="G9" s="42">
        <v>20880000</v>
      </c>
      <c r="H9" s="42">
        <v>35738500</v>
      </c>
      <c r="I9" s="42">
        <v>3343587163</v>
      </c>
    </row>
    <row r="10" spans="1:9">
      <c r="A10" s="41" t="s">
        <v>23</v>
      </c>
      <c r="B10" s="42">
        <v>462000000</v>
      </c>
      <c r="C10" s="42">
        <v>189390000</v>
      </c>
      <c r="D10" s="42">
        <v>621680000</v>
      </c>
      <c r="E10" s="42">
        <v>26712000</v>
      </c>
      <c r="F10" s="42">
        <v>118264419</v>
      </c>
      <c r="G10" s="42">
        <v>8352000</v>
      </c>
      <c r="H10" s="42">
        <v>35700000</v>
      </c>
      <c r="I10" s="42">
        <v>1462098419</v>
      </c>
    </row>
    <row r="11" spans="1:9">
      <c r="A11" s="41" t="s">
        <v>24</v>
      </c>
      <c r="B11" s="42">
        <v>662000000</v>
      </c>
      <c r="C11" s="42">
        <v>289395000</v>
      </c>
      <c r="D11" s="42">
        <v>782008000</v>
      </c>
      <c r="E11" s="42">
        <v>38160000</v>
      </c>
      <c r="F11" s="42">
        <v>136874556</v>
      </c>
      <c r="G11" s="42">
        <v>12528000</v>
      </c>
      <c r="H11" s="42">
        <v>35700000</v>
      </c>
      <c r="I11" s="42">
        <v>1956665556</v>
      </c>
    </row>
    <row r="12" spans="1:9">
      <c r="A12" s="41" t="s">
        <v>26</v>
      </c>
      <c r="B12" s="42">
        <v>948000000</v>
      </c>
      <c r="C12" s="42">
        <v>406215000</v>
      </c>
      <c r="D12" s="42">
        <v>2159520000</v>
      </c>
      <c r="E12" s="42">
        <v>57240000</v>
      </c>
      <c r="F12" s="42">
        <v>154884366</v>
      </c>
      <c r="G12" s="42">
        <v>20880000</v>
      </c>
      <c r="H12" s="42">
        <v>35700000</v>
      </c>
      <c r="I12" s="42">
        <v>3782439366</v>
      </c>
    </row>
    <row r="13" spans="1:9">
      <c r="A13" s="41" t="s">
        <v>68</v>
      </c>
      <c r="B13" s="42">
        <v>737000000</v>
      </c>
      <c r="C13" s="42">
        <v>338955000</v>
      </c>
      <c r="D13" s="42">
        <v>1766880000</v>
      </c>
      <c r="E13" s="42">
        <v>62328000</v>
      </c>
      <c r="F13" s="42">
        <v>146479788</v>
      </c>
      <c r="G13" s="42">
        <v>16704000</v>
      </c>
      <c r="H13" s="42">
        <v>35700000</v>
      </c>
      <c r="I13" s="42">
        <v>3104046788</v>
      </c>
    </row>
    <row r="14" spans="1:9">
      <c r="A14" s="41" t="s">
        <v>69</v>
      </c>
      <c r="B14" s="42">
        <v>490000000</v>
      </c>
      <c r="C14" s="42">
        <v>262845000</v>
      </c>
      <c r="D14" s="42">
        <v>1506756000</v>
      </c>
      <c r="E14" s="42">
        <v>41976000</v>
      </c>
      <c r="F14" s="42">
        <v>101455263</v>
      </c>
      <c r="G14" s="42">
        <v>8352000</v>
      </c>
      <c r="H14" s="42">
        <v>35700000</v>
      </c>
      <c r="I14" s="42">
        <v>2447084263</v>
      </c>
    </row>
    <row r="15" spans="1:9">
      <c r="A15" s="41" t="s">
        <v>27</v>
      </c>
      <c r="B15" s="42">
        <v>245500000</v>
      </c>
      <c r="C15" s="42">
        <v>102660000</v>
      </c>
      <c r="D15" s="42">
        <v>161964000</v>
      </c>
      <c r="E15" s="42"/>
      <c r="F15" s="42">
        <v>57031065</v>
      </c>
      <c r="G15" s="42">
        <v>4176000</v>
      </c>
      <c r="H15" s="42">
        <v>35700000</v>
      </c>
      <c r="I15" s="42">
        <v>607031065</v>
      </c>
    </row>
    <row r="16" spans="1:9">
      <c r="A16" s="41" t="s">
        <v>29</v>
      </c>
      <c r="B16" s="42">
        <v>287000000</v>
      </c>
      <c r="C16" s="42">
        <v>120360000</v>
      </c>
      <c r="D16" s="42">
        <v>79346000</v>
      </c>
      <c r="E16" s="42"/>
      <c r="F16" s="42">
        <v>96652647</v>
      </c>
      <c r="G16" s="42">
        <v>4176000</v>
      </c>
      <c r="H16" s="42">
        <v>35700000</v>
      </c>
      <c r="I16" s="42">
        <v>623234647</v>
      </c>
    </row>
    <row r="17" spans="1:9">
      <c r="A17" s="41" t="s">
        <v>30</v>
      </c>
      <c r="B17" s="42">
        <v>2351000000</v>
      </c>
      <c r="C17" s="42">
        <v>574364640</v>
      </c>
      <c r="D17" s="42">
        <v>4076912000</v>
      </c>
      <c r="E17" s="42">
        <v>145644000</v>
      </c>
      <c r="F17" s="42">
        <v>514479439</v>
      </c>
      <c r="G17" s="42">
        <v>45936000</v>
      </c>
      <c r="H17" s="42">
        <v>35738500</v>
      </c>
      <c r="I17" s="42">
        <v>7744074579</v>
      </c>
    </row>
    <row r="18" spans="1:9">
      <c r="A18" s="41" t="s">
        <v>31</v>
      </c>
      <c r="B18" s="42">
        <v>293000000</v>
      </c>
      <c r="C18" s="42">
        <v>124785000</v>
      </c>
      <c r="D18" s="42">
        <v>514522000</v>
      </c>
      <c r="E18" s="42">
        <v>26712000</v>
      </c>
      <c r="F18" s="42">
        <v>75641202</v>
      </c>
      <c r="G18" s="42">
        <v>6264000</v>
      </c>
      <c r="H18" s="42">
        <v>35700000</v>
      </c>
      <c r="I18" s="42">
        <v>1076624202</v>
      </c>
    </row>
    <row r="19" spans="1:9">
      <c r="A19" s="41" t="s">
        <v>32</v>
      </c>
      <c r="B19" s="42">
        <v>279000000</v>
      </c>
      <c r="C19" s="42">
        <v>123900000</v>
      </c>
      <c r="D19" s="42">
        <v>247036000</v>
      </c>
      <c r="E19" s="42"/>
      <c r="F19" s="42">
        <v>55230084</v>
      </c>
      <c r="G19" s="42">
        <v>6264000</v>
      </c>
      <c r="H19" s="42">
        <v>35700000</v>
      </c>
      <c r="I19" s="42">
        <v>747130084</v>
      </c>
    </row>
    <row r="20" spans="1:9">
      <c r="A20" s="41" t="s">
        <v>34</v>
      </c>
      <c r="B20" s="42">
        <v>374000000</v>
      </c>
      <c r="C20" s="42">
        <v>162840000</v>
      </c>
      <c r="D20" s="42">
        <v>949698000</v>
      </c>
      <c r="E20" s="42">
        <v>26712000</v>
      </c>
      <c r="F20" s="42">
        <v>71438913</v>
      </c>
      <c r="G20" s="42">
        <v>6264000</v>
      </c>
      <c r="H20" s="42">
        <v>35700000</v>
      </c>
      <c r="I20" s="42">
        <v>1626652913</v>
      </c>
    </row>
    <row r="21" spans="1:9">
      <c r="A21" s="41" t="s">
        <v>11</v>
      </c>
      <c r="B21" s="42">
        <v>9603500000</v>
      </c>
      <c r="C21" s="42">
        <v>3893114640</v>
      </c>
      <c r="D21" s="42">
        <v>15600078000</v>
      </c>
      <c r="E21" s="42">
        <v>514524000</v>
      </c>
      <c r="F21" s="42">
        <v>2041111000</v>
      </c>
      <c r="G21" s="42">
        <v>187920000</v>
      </c>
      <c r="H21" s="42">
        <v>571277000</v>
      </c>
      <c r="I21" s="42">
        <v>32411524640</v>
      </c>
    </row>
    <row r="23" spans="1:9" hidden="1"/>
    <row r="24" spans="1:9" hidden="1"/>
    <row r="25" spans="1:9" hidden="1">
      <c r="A25" t="s">
        <v>1414</v>
      </c>
    </row>
    <row r="26" spans="1:9" hidden="1"/>
    <row r="27" spans="1:9" hidden="1">
      <c r="A27" s="23" t="s">
        <v>71</v>
      </c>
      <c r="B27" s="23" t="s">
        <v>8</v>
      </c>
      <c r="C27" s="23" t="s">
        <v>9</v>
      </c>
      <c r="D27" s="23" t="s">
        <v>10</v>
      </c>
      <c r="E27" s="23" t="s">
        <v>7</v>
      </c>
      <c r="F27" s="23" t="s">
        <v>5</v>
      </c>
      <c r="G27" s="23" t="s">
        <v>140</v>
      </c>
      <c r="H27" s="23" t="s">
        <v>6</v>
      </c>
      <c r="I27" s="23" t="s">
        <v>11</v>
      </c>
    </row>
    <row r="28" spans="1:9" hidden="1">
      <c r="A28" s="23" t="s">
        <v>1415</v>
      </c>
      <c r="B28" s="58">
        <v>295000000</v>
      </c>
      <c r="C28" s="58">
        <v>174345000</v>
      </c>
      <c r="D28" s="58">
        <v>233130000</v>
      </c>
      <c r="E28" s="58">
        <v>0</v>
      </c>
      <c r="F28" s="58">
        <v>62434008</v>
      </c>
      <c r="G28" s="58">
        <v>6264000</v>
      </c>
      <c r="H28" s="58">
        <v>35700000</v>
      </c>
      <c r="I28" s="58">
        <f>SUM(B28:H28)</f>
        <v>806873008</v>
      </c>
    </row>
    <row r="29" spans="1:9" hidden="1">
      <c r="A29" s="23" t="s">
        <v>1416</v>
      </c>
      <c r="B29" s="58">
        <v>304000000</v>
      </c>
      <c r="C29" s="58">
        <v>128325000</v>
      </c>
      <c r="D29" s="58">
        <v>319020000</v>
      </c>
      <c r="E29" s="58">
        <v>0</v>
      </c>
      <c r="F29" s="58">
        <v>58832046</v>
      </c>
      <c r="G29" s="58">
        <v>6264000</v>
      </c>
      <c r="H29" s="58">
        <v>35700000</v>
      </c>
      <c r="I29" s="58">
        <f t="shared" ref="I29:I44" si="0">SUM(B29:H29)</f>
        <v>852141046</v>
      </c>
    </row>
    <row r="30" spans="1:9" hidden="1">
      <c r="A30" s="23" t="s">
        <v>1417</v>
      </c>
      <c r="B30" s="58">
        <v>278000000</v>
      </c>
      <c r="C30" s="58">
        <v>115935000</v>
      </c>
      <c r="D30" s="58">
        <v>368918000</v>
      </c>
      <c r="E30" s="58">
        <v>0</v>
      </c>
      <c r="F30" s="58">
        <v>64234989</v>
      </c>
      <c r="G30" s="58">
        <v>6264000</v>
      </c>
      <c r="H30" s="58">
        <v>35700000</v>
      </c>
      <c r="I30" s="58">
        <f t="shared" si="0"/>
        <v>869051989</v>
      </c>
    </row>
    <row r="31" spans="1:9" hidden="1">
      <c r="A31" s="23" t="s">
        <v>1418</v>
      </c>
      <c r="B31" s="58">
        <v>458000000</v>
      </c>
      <c r="C31" s="58">
        <v>253110000</v>
      </c>
      <c r="D31" s="58">
        <v>475258000</v>
      </c>
      <c r="E31" s="58">
        <v>26712000</v>
      </c>
      <c r="F31" s="58">
        <v>105657552</v>
      </c>
      <c r="G31" s="58">
        <v>8352000</v>
      </c>
      <c r="H31" s="58">
        <v>35700000</v>
      </c>
      <c r="I31" s="58">
        <f t="shared" si="0"/>
        <v>1362789552</v>
      </c>
    </row>
    <row r="32" spans="1:9" hidden="1">
      <c r="A32" s="23" t="s">
        <v>1419</v>
      </c>
      <c r="B32" s="58">
        <v>1140000000</v>
      </c>
      <c r="C32" s="58">
        <v>525690000</v>
      </c>
      <c r="D32" s="58">
        <v>1337430000</v>
      </c>
      <c r="E32" s="58">
        <v>62328000</v>
      </c>
      <c r="F32" s="58">
        <v>221520663</v>
      </c>
      <c r="G32" s="58">
        <v>20880000</v>
      </c>
      <c r="H32" s="58">
        <v>35738500</v>
      </c>
      <c r="I32" s="58">
        <f t="shared" si="0"/>
        <v>3343587163</v>
      </c>
    </row>
    <row r="33" spans="1:9" hidden="1">
      <c r="A33" s="23" t="s">
        <v>1420</v>
      </c>
      <c r="B33" s="58">
        <v>462000000</v>
      </c>
      <c r="C33" s="58">
        <v>189390000</v>
      </c>
      <c r="D33" s="58">
        <v>621680000</v>
      </c>
      <c r="E33" s="58">
        <v>26712000</v>
      </c>
      <c r="F33" s="58">
        <v>118264419</v>
      </c>
      <c r="G33" s="58">
        <v>8352000</v>
      </c>
      <c r="H33" s="58">
        <v>35700000</v>
      </c>
      <c r="I33" s="58">
        <f t="shared" si="0"/>
        <v>1462098419</v>
      </c>
    </row>
    <row r="34" spans="1:9" hidden="1">
      <c r="A34" s="23" t="s">
        <v>1421</v>
      </c>
      <c r="B34" s="58">
        <v>662000000</v>
      </c>
      <c r="C34" s="58">
        <v>289395000</v>
      </c>
      <c r="D34" s="58">
        <v>782008000</v>
      </c>
      <c r="E34" s="58">
        <v>38160000</v>
      </c>
      <c r="F34" s="58">
        <v>136874556</v>
      </c>
      <c r="G34" s="58">
        <v>12528000</v>
      </c>
      <c r="H34" s="58">
        <v>35700000</v>
      </c>
      <c r="I34" s="58">
        <f t="shared" si="0"/>
        <v>1956665556</v>
      </c>
    </row>
    <row r="35" spans="1:9" hidden="1">
      <c r="A35" s="23" t="s">
        <v>1422</v>
      </c>
      <c r="B35" s="58">
        <v>948000000</v>
      </c>
      <c r="C35" s="58">
        <v>406215000</v>
      </c>
      <c r="D35" s="58">
        <v>2159520000</v>
      </c>
      <c r="E35" s="58">
        <v>57240000</v>
      </c>
      <c r="F35" s="58">
        <v>154884366</v>
      </c>
      <c r="G35" s="58">
        <v>20880000</v>
      </c>
      <c r="H35" s="58">
        <v>35700000</v>
      </c>
      <c r="I35" s="58">
        <f t="shared" si="0"/>
        <v>3782439366</v>
      </c>
    </row>
    <row r="36" spans="1:9" hidden="1">
      <c r="A36" s="23" t="s">
        <v>1423</v>
      </c>
      <c r="B36" s="58">
        <v>737000000</v>
      </c>
      <c r="C36" s="58">
        <v>338955000</v>
      </c>
      <c r="D36" s="58">
        <v>1766880000</v>
      </c>
      <c r="E36" s="58">
        <v>62328000</v>
      </c>
      <c r="F36" s="58">
        <v>146479788</v>
      </c>
      <c r="G36" s="58">
        <v>16704000</v>
      </c>
      <c r="H36" s="58">
        <v>35700000</v>
      </c>
      <c r="I36" s="58">
        <f t="shared" si="0"/>
        <v>3104046788</v>
      </c>
    </row>
    <row r="37" spans="1:9" hidden="1">
      <c r="A37" s="23" t="s">
        <v>1424</v>
      </c>
      <c r="B37" s="58">
        <v>490000000</v>
      </c>
      <c r="C37" s="58">
        <v>245145000</v>
      </c>
      <c r="D37" s="58">
        <v>1506756000</v>
      </c>
      <c r="E37" s="58">
        <v>41976000</v>
      </c>
      <c r="F37" s="58">
        <v>101455263</v>
      </c>
      <c r="G37" s="58">
        <v>8352000</v>
      </c>
      <c r="H37" s="58">
        <v>35700000</v>
      </c>
      <c r="I37" s="58">
        <f t="shared" si="0"/>
        <v>2429384263</v>
      </c>
    </row>
    <row r="38" spans="1:9" hidden="1">
      <c r="A38" s="23" t="s">
        <v>1425</v>
      </c>
      <c r="B38" s="58">
        <v>245000000</v>
      </c>
      <c r="C38" s="58">
        <v>102660000</v>
      </c>
      <c r="D38" s="58">
        <v>161964000</v>
      </c>
      <c r="E38" s="58">
        <v>0</v>
      </c>
      <c r="F38" s="58">
        <v>57031065</v>
      </c>
      <c r="G38" s="58">
        <v>4176000</v>
      </c>
      <c r="H38" s="58">
        <v>35700000</v>
      </c>
      <c r="I38" s="58">
        <f t="shared" si="0"/>
        <v>606531065</v>
      </c>
    </row>
    <row r="39" spans="1:9" hidden="1">
      <c r="A39" s="23" t="s">
        <v>1426</v>
      </c>
      <c r="B39" s="58">
        <v>287000000</v>
      </c>
      <c r="C39" s="58">
        <v>120360000</v>
      </c>
      <c r="D39" s="58">
        <v>79346000</v>
      </c>
      <c r="E39" s="58">
        <v>0</v>
      </c>
      <c r="F39" s="58">
        <v>96652647</v>
      </c>
      <c r="G39" s="58">
        <v>4176000</v>
      </c>
      <c r="H39" s="58">
        <v>35700000</v>
      </c>
      <c r="I39" s="58">
        <f t="shared" si="0"/>
        <v>623234647</v>
      </c>
    </row>
    <row r="40" spans="1:9" hidden="1">
      <c r="A40" s="23" t="s">
        <v>1427</v>
      </c>
      <c r="B40" s="58">
        <v>2351000000</v>
      </c>
      <c r="C40" s="58">
        <v>574365000</v>
      </c>
      <c r="D40" s="58">
        <v>4076912000</v>
      </c>
      <c r="E40" s="58">
        <v>145644000</v>
      </c>
      <c r="F40" s="58">
        <v>514479439</v>
      </c>
      <c r="G40" s="58">
        <v>45936000</v>
      </c>
      <c r="H40" s="58">
        <v>35738500</v>
      </c>
      <c r="I40" s="58">
        <f t="shared" si="0"/>
        <v>7744074939</v>
      </c>
    </row>
    <row r="41" spans="1:9" hidden="1">
      <c r="A41" s="23" t="s">
        <v>1428</v>
      </c>
      <c r="B41" s="58">
        <v>293000000</v>
      </c>
      <c r="C41" s="58">
        <v>124785000</v>
      </c>
      <c r="D41" s="58">
        <v>514522000</v>
      </c>
      <c r="E41" s="58">
        <v>26712000</v>
      </c>
      <c r="F41" s="58">
        <v>75641202</v>
      </c>
      <c r="G41" s="58">
        <v>6264000</v>
      </c>
      <c r="H41" s="58">
        <v>35700000</v>
      </c>
      <c r="I41" s="58">
        <f t="shared" si="0"/>
        <v>1076624202</v>
      </c>
    </row>
    <row r="42" spans="1:9" hidden="1">
      <c r="A42" s="23" t="s">
        <v>1429</v>
      </c>
      <c r="B42" s="58">
        <v>279000000</v>
      </c>
      <c r="C42" s="58">
        <v>123900000</v>
      </c>
      <c r="D42" s="58">
        <v>247036000</v>
      </c>
      <c r="E42" s="58">
        <v>0</v>
      </c>
      <c r="F42" s="58">
        <v>55230084</v>
      </c>
      <c r="G42" s="58">
        <v>6264000</v>
      </c>
      <c r="H42" s="58">
        <v>35700000</v>
      </c>
      <c r="I42" s="58">
        <f t="shared" si="0"/>
        <v>747130084</v>
      </c>
    </row>
    <row r="43" spans="1:9" hidden="1">
      <c r="A43" s="23" t="s">
        <v>1430</v>
      </c>
      <c r="B43" s="58">
        <v>374000000</v>
      </c>
      <c r="C43" s="58">
        <v>162840000</v>
      </c>
      <c r="D43" s="58">
        <v>949698000</v>
      </c>
      <c r="E43" s="58">
        <v>26712000</v>
      </c>
      <c r="F43" s="58">
        <v>71438913</v>
      </c>
      <c r="G43" s="58">
        <v>6264000</v>
      </c>
      <c r="H43" s="58">
        <v>35700000</v>
      </c>
      <c r="I43" s="58">
        <f t="shared" si="0"/>
        <v>1626652913</v>
      </c>
    </row>
    <row r="44" spans="1:9" hidden="1">
      <c r="A44" s="23" t="s">
        <v>1431</v>
      </c>
      <c r="B44" s="58">
        <v>9603000000</v>
      </c>
      <c r="C44" s="58">
        <v>3875415000</v>
      </c>
      <c r="D44" s="58">
        <v>15600078000</v>
      </c>
      <c r="E44" s="58">
        <v>514524000</v>
      </c>
      <c r="F44" s="58">
        <v>2041111000</v>
      </c>
      <c r="G44" s="58">
        <v>187920000</v>
      </c>
      <c r="H44" s="58">
        <v>571277000</v>
      </c>
      <c r="I44" s="58">
        <f t="shared" si="0"/>
        <v>32393325000</v>
      </c>
    </row>
    <row r="45" spans="1:9" hidden="1"/>
    <row r="46" spans="1:9" hidden="1">
      <c r="A46" t="s">
        <v>1432</v>
      </c>
    </row>
    <row r="47" spans="1:9" hidden="1"/>
    <row r="48" spans="1:9" hidden="1">
      <c r="A48" s="55" t="s">
        <v>71</v>
      </c>
      <c r="B48" s="55" t="s">
        <v>8</v>
      </c>
      <c r="C48" s="55" t="s">
        <v>9</v>
      </c>
      <c r="D48" s="55" t="s">
        <v>10</v>
      </c>
      <c r="E48" s="55" t="s">
        <v>7</v>
      </c>
      <c r="F48" s="55" t="s">
        <v>5</v>
      </c>
      <c r="G48" s="55" t="s">
        <v>140</v>
      </c>
      <c r="H48" s="55" t="s">
        <v>6</v>
      </c>
      <c r="I48" s="55" t="s">
        <v>11</v>
      </c>
    </row>
    <row r="49" spans="1:9" hidden="1">
      <c r="A49" s="41" t="s">
        <v>12</v>
      </c>
      <c r="B49" s="42">
        <v>295000000</v>
      </c>
      <c r="C49" s="42">
        <v>174345000</v>
      </c>
      <c r="D49" s="42">
        <v>233130000</v>
      </c>
      <c r="E49" s="42"/>
      <c r="F49" s="42">
        <v>62434008</v>
      </c>
      <c r="G49" s="42">
        <v>6264000</v>
      </c>
      <c r="H49" s="42">
        <v>35700000</v>
      </c>
      <c r="I49" s="42">
        <v>806873008</v>
      </c>
    </row>
    <row r="50" spans="1:9" hidden="1">
      <c r="A50" s="41" t="s">
        <v>16</v>
      </c>
      <c r="B50" s="42">
        <v>304000000</v>
      </c>
      <c r="C50" s="42">
        <v>128325000</v>
      </c>
      <c r="D50" s="42">
        <v>319020000</v>
      </c>
      <c r="E50" s="42"/>
      <c r="F50" s="42">
        <v>58832046</v>
      </c>
      <c r="G50" s="42">
        <v>6264000</v>
      </c>
      <c r="H50" s="42">
        <v>35700000</v>
      </c>
      <c r="I50" s="42">
        <v>852141046</v>
      </c>
    </row>
    <row r="51" spans="1:9" hidden="1">
      <c r="A51" s="41" t="s">
        <v>67</v>
      </c>
      <c r="B51" s="42">
        <v>278000000</v>
      </c>
      <c r="C51" s="42">
        <v>115935000</v>
      </c>
      <c r="D51" s="42">
        <v>368918000</v>
      </c>
      <c r="E51" s="42"/>
      <c r="F51" s="42">
        <v>64234989</v>
      </c>
      <c r="G51" s="42">
        <v>6264000</v>
      </c>
      <c r="H51" s="42">
        <v>35700000</v>
      </c>
      <c r="I51" s="42">
        <v>869051989</v>
      </c>
    </row>
    <row r="52" spans="1:9" hidden="1">
      <c r="A52" s="41" t="s">
        <v>19</v>
      </c>
      <c r="B52" s="42">
        <v>458000000</v>
      </c>
      <c r="C52" s="42">
        <v>253110000</v>
      </c>
      <c r="D52" s="42">
        <v>475258000</v>
      </c>
      <c r="E52" s="42">
        <v>26712000</v>
      </c>
      <c r="F52" s="42">
        <v>105657552</v>
      </c>
      <c r="G52" s="42">
        <v>8352000</v>
      </c>
      <c r="H52" s="42">
        <v>35700000</v>
      </c>
      <c r="I52" s="42">
        <v>1362789552</v>
      </c>
    </row>
    <row r="53" spans="1:9" hidden="1">
      <c r="A53" s="41" t="s">
        <v>21</v>
      </c>
      <c r="B53" s="42">
        <v>1140000000</v>
      </c>
      <c r="C53" s="42">
        <v>525690000</v>
      </c>
      <c r="D53" s="42">
        <v>1337430000</v>
      </c>
      <c r="E53" s="42">
        <v>62328000</v>
      </c>
      <c r="F53" s="42">
        <v>221520663</v>
      </c>
      <c r="G53" s="42">
        <v>20880000</v>
      </c>
      <c r="H53" s="42">
        <v>35738500</v>
      </c>
      <c r="I53" s="42">
        <v>3343587163</v>
      </c>
    </row>
    <row r="54" spans="1:9" hidden="1">
      <c r="A54" s="41" t="s">
        <v>23</v>
      </c>
      <c r="B54" s="42">
        <v>462000000</v>
      </c>
      <c r="C54" s="42">
        <v>189390000</v>
      </c>
      <c r="D54" s="42">
        <v>621680000</v>
      </c>
      <c r="E54" s="42">
        <v>26712000</v>
      </c>
      <c r="F54" s="42">
        <v>118264419</v>
      </c>
      <c r="G54" s="42">
        <v>8352000</v>
      </c>
      <c r="H54" s="42">
        <v>35700000</v>
      </c>
      <c r="I54" s="42">
        <v>1462098419</v>
      </c>
    </row>
    <row r="55" spans="1:9" hidden="1">
      <c r="A55" s="41" t="s">
        <v>24</v>
      </c>
      <c r="B55" s="42">
        <v>662000000</v>
      </c>
      <c r="C55" s="42">
        <v>289395000</v>
      </c>
      <c r="D55" s="42">
        <v>782008000</v>
      </c>
      <c r="E55" s="42">
        <v>38160000</v>
      </c>
      <c r="F55" s="42">
        <v>136874556</v>
      </c>
      <c r="G55" s="42">
        <v>12528000</v>
      </c>
      <c r="H55" s="42">
        <v>35700000</v>
      </c>
      <c r="I55" s="42">
        <v>1956665556</v>
      </c>
    </row>
    <row r="56" spans="1:9" hidden="1">
      <c r="A56" s="41" t="s">
        <v>26</v>
      </c>
      <c r="B56" s="42">
        <v>948000000</v>
      </c>
      <c r="C56" s="42">
        <v>406215000</v>
      </c>
      <c r="D56" s="42">
        <v>2159520000</v>
      </c>
      <c r="E56" s="42">
        <v>57240000</v>
      </c>
      <c r="F56" s="42">
        <v>154884366</v>
      </c>
      <c r="G56" s="42">
        <v>20880000</v>
      </c>
      <c r="H56" s="42">
        <v>35700000</v>
      </c>
      <c r="I56" s="42">
        <v>3782439366</v>
      </c>
    </row>
    <row r="57" spans="1:9" hidden="1">
      <c r="A57" s="41" t="s">
        <v>68</v>
      </c>
      <c r="B57" s="42">
        <v>737000000</v>
      </c>
      <c r="C57" s="42">
        <v>338955000</v>
      </c>
      <c r="D57" s="42">
        <v>1766880000</v>
      </c>
      <c r="E57" s="42">
        <v>62328000</v>
      </c>
      <c r="F57" s="42">
        <v>146479788</v>
      </c>
      <c r="G57" s="42">
        <v>16704000</v>
      </c>
      <c r="H57" s="42">
        <v>35700000</v>
      </c>
      <c r="I57" s="42">
        <v>3104046788</v>
      </c>
    </row>
    <row r="58" spans="1:9" hidden="1">
      <c r="A58" s="41" t="s">
        <v>69</v>
      </c>
      <c r="B58" s="42">
        <v>490000000</v>
      </c>
      <c r="C58" s="42">
        <v>262845000</v>
      </c>
      <c r="D58" s="42">
        <v>1506756000</v>
      </c>
      <c r="E58" s="42">
        <v>41976000</v>
      </c>
      <c r="F58" s="42">
        <v>101455263</v>
      </c>
      <c r="G58" s="42">
        <v>8352000</v>
      </c>
      <c r="H58" s="42">
        <v>35700000</v>
      </c>
      <c r="I58" s="42">
        <v>2447084263</v>
      </c>
    </row>
    <row r="59" spans="1:9" hidden="1">
      <c r="A59" s="41" t="s">
        <v>27</v>
      </c>
      <c r="B59" s="42">
        <v>245500000</v>
      </c>
      <c r="C59" s="42">
        <v>102660000</v>
      </c>
      <c r="D59" s="42">
        <v>161964000</v>
      </c>
      <c r="E59" s="42"/>
      <c r="F59" s="42">
        <v>57031065</v>
      </c>
      <c r="G59" s="42">
        <v>4176000</v>
      </c>
      <c r="H59" s="42">
        <v>35700000</v>
      </c>
      <c r="I59" s="42">
        <v>607031065</v>
      </c>
    </row>
    <row r="60" spans="1:9" hidden="1">
      <c r="A60" s="41" t="s">
        <v>29</v>
      </c>
      <c r="B60" s="42">
        <v>287000000</v>
      </c>
      <c r="C60" s="42">
        <v>120360000</v>
      </c>
      <c r="D60" s="42">
        <v>79346000</v>
      </c>
      <c r="E60" s="42"/>
      <c r="F60" s="42">
        <v>96652647</v>
      </c>
      <c r="G60" s="42">
        <v>4176000</v>
      </c>
      <c r="H60" s="42">
        <v>35700000</v>
      </c>
      <c r="I60" s="42">
        <v>623234647</v>
      </c>
    </row>
    <row r="61" spans="1:9" hidden="1">
      <c r="A61" s="41" t="s">
        <v>30</v>
      </c>
      <c r="B61" s="42">
        <v>2351000000</v>
      </c>
      <c r="C61" s="42">
        <v>574364640</v>
      </c>
      <c r="D61" s="42">
        <v>4076912000</v>
      </c>
      <c r="E61" s="42">
        <v>145644000</v>
      </c>
      <c r="F61" s="42">
        <v>514479439</v>
      </c>
      <c r="G61" s="42">
        <v>45936000</v>
      </c>
      <c r="H61" s="42">
        <v>35738500</v>
      </c>
      <c r="I61" s="42">
        <v>7744074579</v>
      </c>
    </row>
    <row r="62" spans="1:9" hidden="1">
      <c r="A62" s="41" t="s">
        <v>31</v>
      </c>
      <c r="B62" s="42">
        <v>293000000</v>
      </c>
      <c r="C62" s="42">
        <v>124785000</v>
      </c>
      <c r="D62" s="42">
        <v>514522000</v>
      </c>
      <c r="E62" s="42">
        <v>26712000</v>
      </c>
      <c r="F62" s="42">
        <v>75641202</v>
      </c>
      <c r="G62" s="42">
        <v>6264000</v>
      </c>
      <c r="H62" s="42">
        <v>35700000</v>
      </c>
      <c r="I62" s="42">
        <v>1076624202</v>
      </c>
    </row>
    <row r="63" spans="1:9" hidden="1">
      <c r="A63" s="41" t="s">
        <v>32</v>
      </c>
      <c r="B63" s="42">
        <v>279000000</v>
      </c>
      <c r="C63" s="42">
        <v>123900000</v>
      </c>
      <c r="D63" s="42">
        <v>247036000</v>
      </c>
      <c r="E63" s="42"/>
      <c r="F63" s="42">
        <v>55230084</v>
      </c>
      <c r="G63" s="42">
        <v>6264000</v>
      </c>
      <c r="H63" s="42">
        <v>35700000</v>
      </c>
      <c r="I63" s="42">
        <v>747130084</v>
      </c>
    </row>
    <row r="64" spans="1:9" hidden="1">
      <c r="A64" s="41" t="s">
        <v>34</v>
      </c>
      <c r="B64" s="42">
        <v>374000000</v>
      </c>
      <c r="C64" s="42">
        <v>162840000</v>
      </c>
      <c r="D64" s="42">
        <v>949698000</v>
      </c>
      <c r="E64" s="42">
        <v>26712000</v>
      </c>
      <c r="F64" s="42">
        <v>71438913</v>
      </c>
      <c r="G64" s="42">
        <v>6264000</v>
      </c>
      <c r="H64" s="42">
        <v>35700000</v>
      </c>
      <c r="I64" s="42">
        <v>1626652913</v>
      </c>
    </row>
    <row r="65" spans="1:9" hidden="1">
      <c r="A65" s="56" t="s">
        <v>11</v>
      </c>
      <c r="B65" s="57">
        <v>9603500000</v>
      </c>
      <c r="C65" s="57">
        <v>3893114640</v>
      </c>
      <c r="D65" s="57">
        <v>15600078000</v>
      </c>
      <c r="E65" s="57">
        <v>514524000</v>
      </c>
      <c r="F65" s="57">
        <v>2041111000</v>
      </c>
      <c r="G65" s="57">
        <v>187920000</v>
      </c>
      <c r="H65" s="57">
        <v>571277000</v>
      </c>
      <c r="I65" s="57">
        <v>32411524640</v>
      </c>
    </row>
    <row r="66" spans="1:9" hidden="1"/>
    <row r="67" spans="1:9" hidden="1">
      <c r="A67" s="41" t="s">
        <v>1433</v>
      </c>
    </row>
    <row r="68" spans="1:9" hidden="1">
      <c r="A68" s="41"/>
    </row>
    <row r="69" spans="1:9" hidden="1">
      <c r="A69" s="55" t="s">
        <v>71</v>
      </c>
      <c r="B69" s="55" t="s">
        <v>8</v>
      </c>
      <c r="C69" s="55" t="s">
        <v>9</v>
      </c>
      <c r="D69" s="55" t="s">
        <v>10</v>
      </c>
      <c r="E69" s="55" t="s">
        <v>7</v>
      </c>
      <c r="F69" s="55" t="s">
        <v>5</v>
      </c>
      <c r="G69" s="55" t="s">
        <v>140</v>
      </c>
      <c r="H69" s="55" t="s">
        <v>6</v>
      </c>
      <c r="I69" s="55" t="s">
        <v>11</v>
      </c>
    </row>
    <row r="70" spans="1:9" hidden="1">
      <c r="A70" s="41" t="s">
        <v>12</v>
      </c>
      <c r="B70" s="42">
        <f t="shared" ref="B70:B86" si="1">B28-B49</f>
        <v>0</v>
      </c>
      <c r="C70" s="42">
        <f t="shared" ref="C70:I70" si="2">C28-C49</f>
        <v>0</v>
      </c>
      <c r="D70" s="42">
        <f t="shared" si="2"/>
        <v>0</v>
      </c>
      <c r="E70" s="42">
        <f t="shared" si="2"/>
        <v>0</v>
      </c>
      <c r="F70" s="42">
        <f t="shared" si="2"/>
        <v>0</v>
      </c>
      <c r="G70" s="42">
        <f t="shared" si="2"/>
        <v>0</v>
      </c>
      <c r="H70" s="42">
        <f t="shared" si="2"/>
        <v>0</v>
      </c>
      <c r="I70" s="42">
        <f t="shared" si="2"/>
        <v>0</v>
      </c>
    </row>
    <row r="71" spans="1:9" hidden="1">
      <c r="A71" s="41" t="s">
        <v>16</v>
      </c>
      <c r="B71" s="42">
        <f t="shared" si="1"/>
        <v>0</v>
      </c>
      <c r="C71" s="42">
        <f t="shared" ref="C71:I80" si="3">C29-C50</f>
        <v>0</v>
      </c>
      <c r="D71" s="42">
        <f t="shared" si="3"/>
        <v>0</v>
      </c>
      <c r="E71" s="42">
        <f t="shared" si="3"/>
        <v>0</v>
      </c>
      <c r="F71" s="42">
        <f t="shared" si="3"/>
        <v>0</v>
      </c>
      <c r="G71" s="42">
        <f t="shared" si="3"/>
        <v>0</v>
      </c>
      <c r="H71" s="42">
        <f t="shared" si="3"/>
        <v>0</v>
      </c>
      <c r="I71" s="42">
        <f t="shared" si="3"/>
        <v>0</v>
      </c>
    </row>
    <row r="72" spans="1:9" hidden="1">
      <c r="A72" s="41" t="s">
        <v>67</v>
      </c>
      <c r="B72" s="42">
        <f t="shared" si="1"/>
        <v>0</v>
      </c>
      <c r="C72" s="42">
        <f t="shared" si="3"/>
        <v>0</v>
      </c>
      <c r="D72" s="42">
        <f t="shared" si="3"/>
        <v>0</v>
      </c>
      <c r="E72" s="42">
        <f t="shared" si="3"/>
        <v>0</v>
      </c>
      <c r="F72" s="42">
        <f t="shared" si="3"/>
        <v>0</v>
      </c>
      <c r="G72" s="42">
        <f t="shared" si="3"/>
        <v>0</v>
      </c>
      <c r="H72" s="42">
        <f t="shared" si="3"/>
        <v>0</v>
      </c>
      <c r="I72" s="42">
        <f t="shared" si="3"/>
        <v>0</v>
      </c>
    </row>
    <row r="73" spans="1:9" hidden="1">
      <c r="A73" s="41" t="s">
        <v>19</v>
      </c>
      <c r="B73" s="42">
        <f t="shared" si="1"/>
        <v>0</v>
      </c>
      <c r="C73" s="42">
        <f t="shared" si="3"/>
        <v>0</v>
      </c>
      <c r="D73" s="42">
        <f t="shared" si="3"/>
        <v>0</v>
      </c>
      <c r="E73" s="42">
        <f t="shared" si="3"/>
        <v>0</v>
      </c>
      <c r="F73" s="42">
        <f t="shared" si="3"/>
        <v>0</v>
      </c>
      <c r="G73" s="42">
        <f t="shared" si="3"/>
        <v>0</v>
      </c>
      <c r="H73" s="42">
        <f t="shared" si="3"/>
        <v>0</v>
      </c>
      <c r="I73" s="42">
        <f t="shared" si="3"/>
        <v>0</v>
      </c>
    </row>
    <row r="74" spans="1:9" hidden="1">
      <c r="A74" s="41" t="s">
        <v>21</v>
      </c>
      <c r="B74" s="42">
        <f t="shared" si="1"/>
        <v>0</v>
      </c>
      <c r="C74" s="42">
        <f t="shared" si="3"/>
        <v>0</v>
      </c>
      <c r="D74" s="42">
        <f t="shared" si="3"/>
        <v>0</v>
      </c>
      <c r="E74" s="42">
        <f t="shared" si="3"/>
        <v>0</v>
      </c>
      <c r="F74" s="42">
        <f t="shared" si="3"/>
        <v>0</v>
      </c>
      <c r="G74" s="42">
        <f t="shared" si="3"/>
        <v>0</v>
      </c>
      <c r="H74" s="42">
        <f t="shared" si="3"/>
        <v>0</v>
      </c>
      <c r="I74" s="42">
        <f t="shared" si="3"/>
        <v>0</v>
      </c>
    </row>
    <row r="75" spans="1:9" hidden="1">
      <c r="A75" s="41" t="s">
        <v>23</v>
      </c>
      <c r="B75" s="42">
        <f t="shared" si="1"/>
        <v>0</v>
      </c>
      <c r="C75" s="42">
        <f t="shared" si="3"/>
        <v>0</v>
      </c>
      <c r="D75" s="42">
        <f t="shared" si="3"/>
        <v>0</v>
      </c>
      <c r="E75" s="42">
        <f t="shared" si="3"/>
        <v>0</v>
      </c>
      <c r="F75" s="42">
        <f t="shared" si="3"/>
        <v>0</v>
      </c>
      <c r="G75" s="42">
        <f t="shared" si="3"/>
        <v>0</v>
      </c>
      <c r="H75" s="42">
        <f t="shared" si="3"/>
        <v>0</v>
      </c>
      <c r="I75" s="42">
        <f t="shared" si="3"/>
        <v>0</v>
      </c>
    </row>
    <row r="76" spans="1:9" hidden="1">
      <c r="A76" s="41" t="s">
        <v>24</v>
      </c>
      <c r="B76" s="42">
        <f t="shared" si="1"/>
        <v>0</v>
      </c>
      <c r="C76" s="42">
        <f t="shared" si="3"/>
        <v>0</v>
      </c>
      <c r="D76" s="42">
        <f t="shared" si="3"/>
        <v>0</v>
      </c>
      <c r="E76" s="42">
        <f t="shared" si="3"/>
        <v>0</v>
      </c>
      <c r="F76" s="42">
        <f t="shared" si="3"/>
        <v>0</v>
      </c>
      <c r="G76" s="42">
        <f t="shared" si="3"/>
        <v>0</v>
      </c>
      <c r="H76" s="42">
        <f t="shared" si="3"/>
        <v>0</v>
      </c>
      <c r="I76" s="42">
        <f t="shared" si="3"/>
        <v>0</v>
      </c>
    </row>
    <row r="77" spans="1:9" hidden="1">
      <c r="A77" s="41" t="s">
        <v>26</v>
      </c>
      <c r="B77" s="42">
        <f t="shared" si="1"/>
        <v>0</v>
      </c>
      <c r="C77" s="42">
        <f t="shared" si="3"/>
        <v>0</v>
      </c>
      <c r="D77" s="42">
        <f t="shared" si="3"/>
        <v>0</v>
      </c>
      <c r="E77" s="42">
        <f t="shared" si="3"/>
        <v>0</v>
      </c>
      <c r="F77" s="42">
        <f t="shared" si="3"/>
        <v>0</v>
      </c>
      <c r="G77" s="42">
        <f t="shared" si="3"/>
        <v>0</v>
      </c>
      <c r="H77" s="42">
        <f t="shared" si="3"/>
        <v>0</v>
      </c>
      <c r="I77" s="42">
        <f t="shared" si="3"/>
        <v>0</v>
      </c>
    </row>
    <row r="78" spans="1:9" hidden="1">
      <c r="A78" s="41" t="s">
        <v>68</v>
      </c>
      <c r="B78" s="42">
        <f t="shared" si="1"/>
        <v>0</v>
      </c>
      <c r="C78" s="42">
        <f t="shared" si="3"/>
        <v>0</v>
      </c>
      <c r="D78" s="42">
        <f t="shared" si="3"/>
        <v>0</v>
      </c>
      <c r="E78" s="42">
        <f t="shared" si="3"/>
        <v>0</v>
      </c>
      <c r="F78" s="42">
        <f t="shared" si="3"/>
        <v>0</v>
      </c>
      <c r="G78" s="42">
        <f t="shared" si="3"/>
        <v>0</v>
      </c>
      <c r="H78" s="42">
        <f t="shared" si="3"/>
        <v>0</v>
      </c>
      <c r="I78" s="42">
        <f t="shared" si="3"/>
        <v>0</v>
      </c>
    </row>
    <row r="79" spans="1:9" hidden="1">
      <c r="A79" s="41" t="s">
        <v>69</v>
      </c>
      <c r="B79" s="42">
        <f t="shared" si="1"/>
        <v>0</v>
      </c>
      <c r="C79" s="59">
        <f t="shared" si="3"/>
        <v>-17700000</v>
      </c>
      <c r="D79" s="42">
        <f t="shared" si="3"/>
        <v>0</v>
      </c>
      <c r="E79" s="42">
        <f t="shared" si="3"/>
        <v>0</v>
      </c>
      <c r="F79" s="42">
        <f t="shared" si="3"/>
        <v>0</v>
      </c>
      <c r="G79" s="42">
        <f t="shared" si="3"/>
        <v>0</v>
      </c>
      <c r="H79" s="42">
        <f t="shared" si="3"/>
        <v>0</v>
      </c>
      <c r="I79" s="42">
        <f t="shared" si="3"/>
        <v>-17700000</v>
      </c>
    </row>
    <row r="80" spans="1:9" hidden="1">
      <c r="A80" s="41" t="s">
        <v>27</v>
      </c>
      <c r="B80" s="42">
        <f t="shared" si="1"/>
        <v>-500000</v>
      </c>
      <c r="C80" s="42">
        <f t="shared" si="3"/>
        <v>0</v>
      </c>
      <c r="D80" s="42">
        <f t="shared" si="3"/>
        <v>0</v>
      </c>
      <c r="E80" s="42">
        <f t="shared" si="3"/>
        <v>0</v>
      </c>
      <c r="F80" s="42">
        <f t="shared" si="3"/>
        <v>0</v>
      </c>
      <c r="G80" s="42">
        <f t="shared" si="3"/>
        <v>0</v>
      </c>
      <c r="H80" s="42">
        <f t="shared" si="3"/>
        <v>0</v>
      </c>
      <c r="I80" s="42">
        <f t="shared" si="3"/>
        <v>-500000</v>
      </c>
    </row>
    <row r="81" spans="1:9" hidden="1">
      <c r="A81" s="41" t="s">
        <v>29</v>
      </c>
      <c r="B81" s="42">
        <f t="shared" si="1"/>
        <v>0</v>
      </c>
      <c r="C81" s="42">
        <f t="shared" ref="C81:I86" si="4">C39-C60</f>
        <v>0</v>
      </c>
      <c r="D81" s="42">
        <f t="shared" si="4"/>
        <v>0</v>
      </c>
      <c r="E81" s="42">
        <f t="shared" si="4"/>
        <v>0</v>
      </c>
      <c r="F81" s="42">
        <f t="shared" si="4"/>
        <v>0</v>
      </c>
      <c r="G81" s="42">
        <f t="shared" si="4"/>
        <v>0</v>
      </c>
      <c r="H81" s="42">
        <f t="shared" si="4"/>
        <v>0</v>
      </c>
      <c r="I81" s="42">
        <f t="shared" si="4"/>
        <v>0</v>
      </c>
    </row>
    <row r="82" spans="1:9" hidden="1">
      <c r="A82" s="41" t="s">
        <v>30</v>
      </c>
      <c r="B82" s="42">
        <f t="shared" si="1"/>
        <v>0</v>
      </c>
      <c r="C82" s="42">
        <f t="shared" si="4"/>
        <v>360</v>
      </c>
      <c r="D82" s="42">
        <f t="shared" si="4"/>
        <v>0</v>
      </c>
      <c r="E82" s="42">
        <f t="shared" si="4"/>
        <v>0</v>
      </c>
      <c r="F82" s="42">
        <f t="shared" si="4"/>
        <v>0</v>
      </c>
      <c r="G82" s="42">
        <f t="shared" si="4"/>
        <v>0</v>
      </c>
      <c r="H82" s="42">
        <f t="shared" si="4"/>
        <v>0</v>
      </c>
      <c r="I82" s="42">
        <f t="shared" si="4"/>
        <v>360</v>
      </c>
    </row>
    <row r="83" spans="1:9" hidden="1">
      <c r="A83" s="41" t="s">
        <v>31</v>
      </c>
      <c r="B83" s="42">
        <f t="shared" si="1"/>
        <v>0</v>
      </c>
      <c r="C83" s="42">
        <f t="shared" si="4"/>
        <v>0</v>
      </c>
      <c r="D83" s="42">
        <f t="shared" si="4"/>
        <v>0</v>
      </c>
      <c r="E83" s="42">
        <f t="shared" si="4"/>
        <v>0</v>
      </c>
      <c r="F83" s="42">
        <f t="shared" si="4"/>
        <v>0</v>
      </c>
      <c r="G83" s="42">
        <f t="shared" si="4"/>
        <v>0</v>
      </c>
      <c r="H83" s="42">
        <f t="shared" si="4"/>
        <v>0</v>
      </c>
      <c r="I83" s="42">
        <f t="shared" si="4"/>
        <v>0</v>
      </c>
    </row>
    <row r="84" spans="1:9" hidden="1">
      <c r="A84" s="41" t="s">
        <v>32</v>
      </c>
      <c r="B84" s="42">
        <f t="shared" si="1"/>
        <v>0</v>
      </c>
      <c r="C84" s="42">
        <f t="shared" si="4"/>
        <v>0</v>
      </c>
      <c r="D84" s="42">
        <f t="shared" si="4"/>
        <v>0</v>
      </c>
      <c r="E84" s="42">
        <f t="shared" si="4"/>
        <v>0</v>
      </c>
      <c r="F84" s="42">
        <f t="shared" si="4"/>
        <v>0</v>
      </c>
      <c r="G84" s="42">
        <f t="shared" si="4"/>
        <v>0</v>
      </c>
      <c r="H84" s="42">
        <f t="shared" si="4"/>
        <v>0</v>
      </c>
      <c r="I84" s="42">
        <f t="shared" si="4"/>
        <v>0</v>
      </c>
    </row>
    <row r="85" spans="1:9" hidden="1">
      <c r="A85" s="41" t="s">
        <v>34</v>
      </c>
      <c r="B85" s="42">
        <f t="shared" si="1"/>
        <v>0</v>
      </c>
      <c r="C85" s="42">
        <f t="shared" si="4"/>
        <v>0</v>
      </c>
      <c r="D85" s="42">
        <f t="shared" si="4"/>
        <v>0</v>
      </c>
      <c r="E85" s="42">
        <f t="shared" si="4"/>
        <v>0</v>
      </c>
      <c r="F85" s="42">
        <f t="shared" si="4"/>
        <v>0</v>
      </c>
      <c r="G85" s="42">
        <f t="shared" si="4"/>
        <v>0</v>
      </c>
      <c r="H85" s="42">
        <f t="shared" si="4"/>
        <v>0</v>
      </c>
      <c r="I85" s="42">
        <f t="shared" si="4"/>
        <v>0</v>
      </c>
    </row>
    <row r="86" spans="1:9" hidden="1">
      <c r="A86" s="56" t="s">
        <v>11</v>
      </c>
      <c r="B86" s="57">
        <f t="shared" si="1"/>
        <v>-500000</v>
      </c>
      <c r="C86" s="57">
        <f t="shared" si="4"/>
        <v>-17699640</v>
      </c>
      <c r="D86" s="57">
        <f t="shared" si="4"/>
        <v>0</v>
      </c>
      <c r="E86" s="57">
        <f t="shared" si="4"/>
        <v>0</v>
      </c>
      <c r="F86" s="57">
        <f t="shared" si="4"/>
        <v>0</v>
      </c>
      <c r="G86" s="57">
        <f t="shared" si="4"/>
        <v>0</v>
      </c>
      <c r="H86" s="57">
        <f t="shared" si="4"/>
        <v>0</v>
      </c>
      <c r="I86" s="57">
        <f t="shared" si="4"/>
        <v>-18199640</v>
      </c>
    </row>
    <row r="87" spans="1:9">
      <c r="A87" s="41" t="s">
        <v>1434</v>
      </c>
    </row>
    <row r="89" spans="1:9">
      <c r="A89" s="40" t="s">
        <v>82</v>
      </c>
      <c r="B89" t="s">
        <v>151</v>
      </c>
    </row>
    <row r="91" spans="1:9">
      <c r="A91" s="40" t="s">
        <v>1413</v>
      </c>
      <c r="B91" s="40" t="s">
        <v>49</v>
      </c>
    </row>
    <row r="92" spans="1:9">
      <c r="A92" s="40" t="s">
        <v>71</v>
      </c>
      <c r="B92" t="s">
        <v>8</v>
      </c>
      <c r="C92" t="s">
        <v>9</v>
      </c>
      <c r="D92" t="s">
        <v>10</v>
      </c>
      <c r="E92" t="s">
        <v>7</v>
      </c>
      <c r="F92" t="s">
        <v>6</v>
      </c>
      <c r="G92" t="s">
        <v>11</v>
      </c>
    </row>
    <row r="93" spans="1:9">
      <c r="A93" s="41" t="s">
        <v>12</v>
      </c>
      <c r="B93" s="42">
        <v>29400000</v>
      </c>
      <c r="C93" s="42">
        <v>174345000</v>
      </c>
      <c r="D93" s="42">
        <v>233130000</v>
      </c>
      <c r="E93" s="42"/>
      <c r="F93" s="42">
        <v>35700000</v>
      </c>
      <c r="G93" s="42">
        <v>472575000</v>
      </c>
    </row>
    <row r="94" spans="1:9">
      <c r="A94" s="41" t="s">
        <v>16</v>
      </c>
      <c r="B94" s="42">
        <v>25000000</v>
      </c>
      <c r="C94" s="42">
        <v>128325000</v>
      </c>
      <c r="D94" s="42">
        <v>319020000</v>
      </c>
      <c r="E94" s="42"/>
      <c r="F94" s="42">
        <v>35700000</v>
      </c>
      <c r="G94" s="42">
        <v>508045000</v>
      </c>
    </row>
    <row r="95" spans="1:9">
      <c r="A95" s="41" t="s">
        <v>67</v>
      </c>
      <c r="B95" s="42">
        <v>83000000</v>
      </c>
      <c r="C95" s="42">
        <v>115935000</v>
      </c>
      <c r="D95" s="42">
        <v>368918000</v>
      </c>
      <c r="E95" s="42"/>
      <c r="F95" s="42">
        <v>35700000</v>
      </c>
      <c r="G95" s="42">
        <v>603553000</v>
      </c>
    </row>
    <row r="96" spans="1:9">
      <c r="A96" s="41" t="s">
        <v>19</v>
      </c>
      <c r="B96" s="42">
        <v>103100000</v>
      </c>
      <c r="C96" s="42">
        <v>253110000</v>
      </c>
      <c r="D96" s="42">
        <v>475258000</v>
      </c>
      <c r="E96" s="42">
        <v>26712000</v>
      </c>
      <c r="F96" s="42">
        <v>35700000</v>
      </c>
      <c r="G96" s="42">
        <v>893880000</v>
      </c>
    </row>
    <row r="97" spans="1:7">
      <c r="A97" s="41" t="s">
        <v>21</v>
      </c>
      <c r="B97" s="42">
        <v>80000000</v>
      </c>
      <c r="C97" s="42">
        <v>525690000</v>
      </c>
      <c r="D97" s="42">
        <v>1337430000</v>
      </c>
      <c r="E97" s="42">
        <v>62328000</v>
      </c>
      <c r="F97" s="42">
        <v>35738500</v>
      </c>
      <c r="G97" s="42">
        <v>2041186500</v>
      </c>
    </row>
    <row r="98" spans="1:7">
      <c r="A98" s="41" t="s">
        <v>23</v>
      </c>
      <c r="B98" s="42">
        <v>115500000</v>
      </c>
      <c r="C98" s="42">
        <v>189390000</v>
      </c>
      <c r="D98" s="42">
        <v>621680000</v>
      </c>
      <c r="E98" s="42">
        <v>26712000</v>
      </c>
      <c r="F98" s="42">
        <v>35700000</v>
      </c>
      <c r="G98" s="42">
        <v>988982000</v>
      </c>
    </row>
    <row r="99" spans="1:7">
      <c r="A99" s="41" t="s">
        <v>24</v>
      </c>
      <c r="B99" s="42">
        <v>60000000</v>
      </c>
      <c r="C99" s="42">
        <v>289395000</v>
      </c>
      <c r="D99" s="42">
        <v>782008000</v>
      </c>
      <c r="E99" s="42">
        <v>38160000</v>
      </c>
      <c r="F99" s="42">
        <v>35700000</v>
      </c>
      <c r="G99" s="42">
        <v>1205263000</v>
      </c>
    </row>
    <row r="100" spans="1:7">
      <c r="A100" s="41" t="s">
        <v>26</v>
      </c>
      <c r="B100" s="42">
        <v>172620000</v>
      </c>
      <c r="C100" s="42">
        <v>406215000</v>
      </c>
      <c r="D100" s="42">
        <v>2159520000</v>
      </c>
      <c r="E100" s="42">
        <v>57240000</v>
      </c>
      <c r="F100" s="42">
        <v>35700000</v>
      </c>
      <c r="G100" s="42">
        <v>2831295000</v>
      </c>
    </row>
    <row r="101" spans="1:7">
      <c r="A101" s="41" t="s">
        <v>68</v>
      </c>
      <c r="B101" s="42">
        <v>50000000</v>
      </c>
      <c r="C101" s="42">
        <v>338955000</v>
      </c>
      <c r="D101" s="42">
        <v>1766880000</v>
      </c>
      <c r="E101" s="42">
        <v>62328000</v>
      </c>
      <c r="F101" s="42">
        <v>35700000</v>
      </c>
      <c r="G101" s="42">
        <v>2253863000</v>
      </c>
    </row>
    <row r="102" spans="1:7">
      <c r="A102" s="41" t="s">
        <v>69</v>
      </c>
      <c r="B102" s="42">
        <v>87400000</v>
      </c>
      <c r="C102" s="42">
        <v>262845000</v>
      </c>
      <c r="D102" s="42">
        <v>1506756000</v>
      </c>
      <c r="E102" s="42">
        <v>41976000</v>
      </c>
      <c r="F102" s="42">
        <v>35700000</v>
      </c>
      <c r="G102" s="42">
        <v>1934677000</v>
      </c>
    </row>
    <row r="103" spans="1:7">
      <c r="A103" s="41" t="s">
        <v>27</v>
      </c>
      <c r="B103" s="42">
        <v>15000000</v>
      </c>
      <c r="C103" s="42">
        <v>102660000</v>
      </c>
      <c r="D103" s="42">
        <v>161964000</v>
      </c>
      <c r="E103" s="42"/>
      <c r="F103" s="42">
        <v>35700000</v>
      </c>
      <c r="G103" s="42">
        <v>315324000</v>
      </c>
    </row>
    <row r="104" spans="1:7">
      <c r="A104" s="41" t="s">
        <v>29</v>
      </c>
      <c r="B104" s="42">
        <v>82000000</v>
      </c>
      <c r="C104" s="42">
        <v>120360000</v>
      </c>
      <c r="D104" s="42">
        <v>79346000</v>
      </c>
      <c r="E104" s="42"/>
      <c r="F104" s="42">
        <v>35700000</v>
      </c>
      <c r="G104" s="42">
        <v>317406000</v>
      </c>
    </row>
    <row r="105" spans="1:7">
      <c r="A105" s="41" t="s">
        <v>30</v>
      </c>
      <c r="B105" s="42">
        <v>85000000</v>
      </c>
      <c r="C105" s="42">
        <v>574364640</v>
      </c>
      <c r="D105" s="42">
        <v>4076912000</v>
      </c>
      <c r="E105" s="42">
        <v>145644000</v>
      </c>
      <c r="F105" s="42">
        <v>35738500</v>
      </c>
      <c r="G105" s="42">
        <v>4917659140</v>
      </c>
    </row>
    <row r="106" spans="1:7">
      <c r="A106" s="41" t="s">
        <v>31</v>
      </c>
      <c r="B106" s="42">
        <v>78800000</v>
      </c>
      <c r="C106" s="42">
        <v>124785000</v>
      </c>
      <c r="D106" s="42">
        <v>514522000</v>
      </c>
      <c r="E106" s="42">
        <v>26712000</v>
      </c>
      <c r="F106" s="42">
        <v>35700000</v>
      </c>
      <c r="G106" s="42">
        <v>780519000</v>
      </c>
    </row>
    <row r="107" spans="1:7">
      <c r="A107" s="41" t="s">
        <v>32</v>
      </c>
      <c r="B107" s="42">
        <v>26800000</v>
      </c>
      <c r="C107" s="42">
        <v>123900000</v>
      </c>
      <c r="D107" s="42">
        <v>247036000</v>
      </c>
      <c r="E107" s="42"/>
      <c r="F107" s="42">
        <v>35700000</v>
      </c>
      <c r="G107" s="42">
        <v>433436000</v>
      </c>
    </row>
    <row r="108" spans="1:7">
      <c r="A108" s="41" t="s">
        <v>34</v>
      </c>
      <c r="B108" s="42">
        <v>112000000</v>
      </c>
      <c r="C108" s="42">
        <v>162840000</v>
      </c>
      <c r="D108" s="42">
        <v>949698000</v>
      </c>
      <c r="E108" s="42">
        <v>26712000</v>
      </c>
      <c r="F108" s="42">
        <v>35700000</v>
      </c>
      <c r="G108" s="42">
        <v>1286950000</v>
      </c>
    </row>
    <row r="109" spans="1:7">
      <c r="A109" s="41" t="s">
        <v>11</v>
      </c>
      <c r="B109" s="42">
        <v>1205620000</v>
      </c>
      <c r="C109" s="42">
        <v>3893114640</v>
      </c>
      <c r="D109" s="42">
        <v>15600078000</v>
      </c>
      <c r="E109" s="42">
        <v>514524000</v>
      </c>
      <c r="F109" s="42">
        <v>571277000</v>
      </c>
      <c r="G109" s="42">
        <v>21784613640</v>
      </c>
    </row>
    <row r="111" spans="1:7">
      <c r="A111" s="41" t="s">
        <v>1435</v>
      </c>
    </row>
    <row r="113" spans="1:5">
      <c r="A113" s="40" t="s">
        <v>82</v>
      </c>
      <c r="B113" t="s">
        <v>128</v>
      </c>
    </row>
    <row r="115" spans="1:5">
      <c r="A115" s="40" t="s">
        <v>1413</v>
      </c>
      <c r="B115" s="40" t="s">
        <v>49</v>
      </c>
    </row>
    <row r="116" spans="1:5">
      <c r="A116" s="40" t="s">
        <v>71</v>
      </c>
      <c r="B116" t="s">
        <v>8</v>
      </c>
      <c r="C116" t="s">
        <v>5</v>
      </c>
      <c r="D116" t="s">
        <v>140</v>
      </c>
      <c r="E116" t="s">
        <v>11</v>
      </c>
    </row>
    <row r="117" spans="1:5">
      <c r="A117" s="41" t="s">
        <v>12</v>
      </c>
      <c r="B117" s="42">
        <v>265600000</v>
      </c>
      <c r="C117" s="42">
        <v>62434008</v>
      </c>
      <c r="D117" s="42">
        <v>6264000</v>
      </c>
      <c r="E117" s="42">
        <v>334298008</v>
      </c>
    </row>
    <row r="118" spans="1:5">
      <c r="A118" s="41" t="s">
        <v>16</v>
      </c>
      <c r="B118" s="42">
        <v>279000000</v>
      </c>
      <c r="C118" s="42">
        <v>58832046</v>
      </c>
      <c r="D118" s="42">
        <v>6264000</v>
      </c>
      <c r="E118" s="42">
        <v>344096046</v>
      </c>
    </row>
    <row r="119" spans="1:5">
      <c r="A119" s="41" t="s">
        <v>67</v>
      </c>
      <c r="B119" s="42">
        <v>195000000</v>
      </c>
      <c r="C119" s="42">
        <v>64234989</v>
      </c>
      <c r="D119" s="42">
        <v>6264000</v>
      </c>
      <c r="E119" s="42">
        <v>265498989</v>
      </c>
    </row>
    <row r="120" spans="1:5">
      <c r="A120" s="41" t="s">
        <v>19</v>
      </c>
      <c r="B120" s="42">
        <v>354900000</v>
      </c>
      <c r="C120" s="42">
        <v>105657552</v>
      </c>
      <c r="D120" s="42">
        <v>8352000</v>
      </c>
      <c r="E120" s="42">
        <v>468909552</v>
      </c>
    </row>
    <row r="121" spans="1:5">
      <c r="A121" s="41" t="s">
        <v>21</v>
      </c>
      <c r="B121" s="42">
        <v>1060000000</v>
      </c>
      <c r="C121" s="42">
        <v>221520663</v>
      </c>
      <c r="D121" s="42">
        <v>20880000</v>
      </c>
      <c r="E121" s="42">
        <v>1302400663</v>
      </c>
    </row>
    <row r="122" spans="1:5">
      <c r="A122" s="41" t="s">
        <v>23</v>
      </c>
      <c r="B122" s="42">
        <v>346500000</v>
      </c>
      <c r="C122" s="42">
        <v>118264419</v>
      </c>
      <c r="D122" s="42">
        <v>8352000</v>
      </c>
      <c r="E122" s="42">
        <v>473116419</v>
      </c>
    </row>
    <row r="123" spans="1:5">
      <c r="A123" s="41" t="s">
        <v>24</v>
      </c>
      <c r="B123" s="42">
        <v>602000000</v>
      </c>
      <c r="C123" s="42">
        <v>136874556</v>
      </c>
      <c r="D123" s="42">
        <v>12528000</v>
      </c>
      <c r="E123" s="42">
        <v>751402556</v>
      </c>
    </row>
    <row r="124" spans="1:5">
      <c r="A124" s="41" t="s">
        <v>26</v>
      </c>
      <c r="B124" s="42">
        <v>775380000</v>
      </c>
      <c r="C124" s="42">
        <v>154884366</v>
      </c>
      <c r="D124" s="42">
        <v>20880000</v>
      </c>
      <c r="E124" s="42">
        <v>951144366</v>
      </c>
    </row>
    <row r="125" spans="1:5">
      <c r="A125" s="41" t="s">
        <v>68</v>
      </c>
      <c r="B125" s="42">
        <v>687000000</v>
      </c>
      <c r="C125" s="42">
        <v>146479788</v>
      </c>
      <c r="D125" s="42">
        <v>16704000</v>
      </c>
      <c r="E125" s="42">
        <v>850183788</v>
      </c>
    </row>
    <row r="126" spans="1:5">
      <c r="A126" s="41" t="s">
        <v>69</v>
      </c>
      <c r="B126" s="42">
        <v>402600000</v>
      </c>
      <c r="C126" s="42">
        <v>101455263</v>
      </c>
      <c r="D126" s="42">
        <v>8352000</v>
      </c>
      <c r="E126" s="42">
        <v>512407263</v>
      </c>
    </row>
    <row r="127" spans="1:5">
      <c r="A127" s="41" t="s">
        <v>27</v>
      </c>
      <c r="B127" s="42">
        <v>230500000</v>
      </c>
      <c r="C127" s="42">
        <v>57031065</v>
      </c>
      <c r="D127" s="42">
        <v>4176000</v>
      </c>
      <c r="E127" s="42">
        <v>291707065</v>
      </c>
    </row>
    <row r="128" spans="1:5">
      <c r="A128" s="41" t="s">
        <v>29</v>
      </c>
      <c r="B128" s="42">
        <v>205000000</v>
      </c>
      <c r="C128" s="42">
        <v>96652647</v>
      </c>
      <c r="D128" s="42">
        <v>4176000</v>
      </c>
      <c r="E128" s="42">
        <v>305828647</v>
      </c>
    </row>
    <row r="129" spans="1:5">
      <c r="A129" s="41" t="s">
        <v>30</v>
      </c>
      <c r="B129" s="42">
        <v>2266000000</v>
      </c>
      <c r="C129" s="42">
        <v>514479439</v>
      </c>
      <c r="D129" s="42">
        <v>45936000</v>
      </c>
      <c r="E129" s="42">
        <v>2826415439</v>
      </c>
    </row>
    <row r="130" spans="1:5">
      <c r="A130" s="41" t="s">
        <v>31</v>
      </c>
      <c r="B130" s="42">
        <v>214200000</v>
      </c>
      <c r="C130" s="42">
        <v>75641202</v>
      </c>
      <c r="D130" s="42">
        <v>6264000</v>
      </c>
      <c r="E130" s="42">
        <v>296105202</v>
      </c>
    </row>
    <row r="131" spans="1:5">
      <c r="A131" s="41" t="s">
        <v>32</v>
      </c>
      <c r="B131" s="42">
        <v>252200000</v>
      </c>
      <c r="C131" s="42">
        <v>55230084</v>
      </c>
      <c r="D131" s="42">
        <v>6264000</v>
      </c>
      <c r="E131" s="42">
        <v>313694084</v>
      </c>
    </row>
    <row r="132" spans="1:5">
      <c r="A132" s="41" t="s">
        <v>34</v>
      </c>
      <c r="B132" s="42">
        <v>262000000</v>
      </c>
      <c r="C132" s="42">
        <v>71438913</v>
      </c>
      <c r="D132" s="42">
        <v>6264000</v>
      </c>
      <c r="E132" s="42">
        <v>339702913</v>
      </c>
    </row>
    <row r="133" spans="1:5">
      <c r="A133" s="41" t="s">
        <v>11</v>
      </c>
      <c r="B133" s="42">
        <v>8397880000</v>
      </c>
      <c r="C133" s="42">
        <v>2041111000</v>
      </c>
      <c r="D133" s="42">
        <v>187920000</v>
      </c>
      <c r="E133" s="42">
        <v>10626911000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I20"/>
  <sheetViews>
    <sheetView workbookViewId="0">
      <selection activeCell="E16" sqref="E16"/>
    </sheetView>
  </sheetViews>
  <sheetFormatPr defaultColWidth="11.42578125" defaultRowHeight="15"/>
  <cols>
    <col min="1" max="1" width="43.42578125" bestFit="1" customWidth="1"/>
    <col min="2" max="2" width="25.5703125" customWidth="1"/>
    <col min="3" max="3" width="21.85546875" bestFit="1" customWidth="1"/>
    <col min="4" max="4" width="12.28515625" bestFit="1" customWidth="1"/>
    <col min="5" max="5" width="23.85546875" bestFit="1" customWidth="1"/>
    <col min="6" max="6" width="13.42578125" bestFit="1" customWidth="1"/>
    <col min="7" max="7" width="21.28515625" bestFit="1" customWidth="1"/>
    <col min="8" max="8" width="28.28515625" bestFit="1" customWidth="1"/>
    <col min="9" max="9" width="12.5703125" bestFit="1" customWidth="1"/>
    <col min="10" max="15" width="14.5703125" bestFit="1" customWidth="1"/>
  </cols>
  <sheetData>
    <row r="3" spans="1:9">
      <c r="A3" s="40" t="s">
        <v>62</v>
      </c>
      <c r="B3" s="40" t="s">
        <v>49</v>
      </c>
    </row>
    <row r="4" spans="1:9">
      <c r="A4" s="40" t="s">
        <v>1398</v>
      </c>
      <c r="B4" t="s">
        <v>5</v>
      </c>
      <c r="C4" t="s">
        <v>140</v>
      </c>
      <c r="D4" t="s">
        <v>6</v>
      </c>
      <c r="E4" t="s">
        <v>7</v>
      </c>
      <c r="F4" t="s">
        <v>8</v>
      </c>
      <c r="G4" t="s">
        <v>9</v>
      </c>
      <c r="H4" t="s">
        <v>10</v>
      </c>
      <c r="I4" t="s">
        <v>11</v>
      </c>
    </row>
    <row r="5" spans="1:9">
      <c r="A5" s="41" t="s">
        <v>129</v>
      </c>
      <c r="B5" s="42">
        <v>3427</v>
      </c>
      <c r="C5" s="42"/>
      <c r="D5" s="42"/>
      <c r="E5" s="42"/>
      <c r="F5" s="42"/>
      <c r="G5" s="42"/>
      <c r="H5" s="42"/>
      <c r="I5" s="42">
        <v>3427</v>
      </c>
    </row>
    <row r="6" spans="1:9">
      <c r="A6" s="41" t="s">
        <v>265</v>
      </c>
      <c r="B6" s="42"/>
      <c r="C6" s="42"/>
      <c r="D6" s="42"/>
      <c r="E6" s="42"/>
      <c r="F6" s="42">
        <v>190</v>
      </c>
      <c r="G6" s="42"/>
      <c r="H6" s="42"/>
      <c r="I6" s="42">
        <v>190</v>
      </c>
    </row>
    <row r="7" spans="1:9">
      <c r="A7" s="41" t="s">
        <v>142</v>
      </c>
      <c r="B7" s="42"/>
      <c r="C7" s="42">
        <v>90</v>
      </c>
      <c r="D7" s="42"/>
      <c r="E7" s="42"/>
      <c r="F7" s="42"/>
      <c r="G7" s="42"/>
      <c r="H7" s="42"/>
      <c r="I7" s="42">
        <v>90</v>
      </c>
    </row>
    <row r="8" spans="1:9">
      <c r="A8" s="41" t="s">
        <v>157</v>
      </c>
      <c r="B8" s="42"/>
      <c r="C8" s="42"/>
      <c r="D8" s="42"/>
      <c r="E8" s="42">
        <v>820</v>
      </c>
      <c r="F8" s="42">
        <v>9734</v>
      </c>
      <c r="G8" s="42">
        <v>4532</v>
      </c>
      <c r="H8" s="42">
        <v>19245</v>
      </c>
      <c r="I8" s="42">
        <v>34331</v>
      </c>
    </row>
    <row r="9" spans="1:9">
      <c r="A9" s="41" t="s">
        <v>152</v>
      </c>
      <c r="B9" s="42"/>
      <c r="C9" s="42"/>
      <c r="D9" s="42">
        <v>16</v>
      </c>
      <c r="E9" s="42"/>
      <c r="F9" s="42"/>
      <c r="G9" s="42"/>
      <c r="H9" s="42"/>
      <c r="I9" s="42">
        <v>16</v>
      </c>
    </row>
    <row r="10" spans="1:9">
      <c r="A10" s="41" t="s">
        <v>11</v>
      </c>
      <c r="B10" s="42">
        <v>3427</v>
      </c>
      <c r="C10" s="42">
        <v>90</v>
      </c>
      <c r="D10" s="42">
        <v>16</v>
      </c>
      <c r="E10" s="42">
        <v>820</v>
      </c>
      <c r="F10" s="42">
        <v>9924</v>
      </c>
      <c r="G10" s="42">
        <v>4532</v>
      </c>
      <c r="H10" s="42">
        <v>19245</v>
      </c>
      <c r="I10" s="42">
        <v>38054</v>
      </c>
    </row>
    <row r="15" spans="1:9">
      <c r="B15" s="97"/>
      <c r="C15" s="97"/>
      <c r="D15" s="97"/>
    </row>
    <row r="16" spans="1:9">
      <c r="B16" s="95"/>
      <c r="C16" s="96"/>
      <c r="D16" s="96"/>
      <c r="E16" s="42"/>
    </row>
    <row r="17" spans="2:5">
      <c r="B17" s="95"/>
      <c r="C17" s="96"/>
      <c r="D17" s="96"/>
      <c r="E17" s="42"/>
    </row>
    <row r="18" spans="2:5">
      <c r="B18" s="95"/>
      <c r="C18" s="96"/>
      <c r="D18" s="96"/>
      <c r="E18" s="42"/>
    </row>
    <row r="19" spans="2:5">
      <c r="B19" s="95"/>
      <c r="C19" s="96"/>
      <c r="D19" s="96"/>
      <c r="E19" s="42"/>
    </row>
    <row r="20" spans="2:5">
      <c r="B20" s="95"/>
      <c r="C20" s="96"/>
      <c r="D20" s="96"/>
      <c r="E20" s="4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"/>
  <sheetViews>
    <sheetView workbookViewId="0">
      <selection activeCell="B6" sqref="B6"/>
    </sheetView>
  </sheetViews>
  <sheetFormatPr defaultColWidth="11.42578125" defaultRowHeight="15"/>
  <cols>
    <col min="1" max="1" width="38.28515625" bestFit="1" customWidth="1"/>
    <col min="2" max="2" width="27.140625" bestFit="1" customWidth="1"/>
    <col min="4" max="4" width="14.5703125" bestFit="1" customWidth="1"/>
    <col min="5" max="5" width="36" bestFit="1" customWidth="1"/>
  </cols>
  <sheetData>
    <row r="1" spans="1:6">
      <c r="A1" s="40" t="s">
        <v>98</v>
      </c>
      <c r="B1" t="s">
        <v>1436</v>
      </c>
    </row>
    <row r="3" spans="1:6">
      <c r="A3" s="40" t="s">
        <v>4</v>
      </c>
      <c r="B3" t="s">
        <v>1413</v>
      </c>
      <c r="D3" t="s">
        <v>1437</v>
      </c>
      <c r="E3" t="s">
        <v>1438</v>
      </c>
      <c r="F3" t="s">
        <v>1439</v>
      </c>
    </row>
    <row r="4" spans="1:6">
      <c r="A4" s="41" t="s">
        <v>12</v>
      </c>
      <c r="B4" s="42">
        <v>806873008</v>
      </c>
      <c r="D4" s="47">
        <v>806873008</v>
      </c>
      <c r="E4" s="47">
        <v>777473008</v>
      </c>
      <c r="F4" s="43">
        <f>E4/D4</f>
        <v>0.9635630394021063</v>
      </c>
    </row>
    <row r="5" spans="1:6">
      <c r="A5" s="41" t="s">
        <v>16</v>
      </c>
      <c r="B5" s="42">
        <v>852141046</v>
      </c>
      <c r="D5" s="47">
        <v>852141046</v>
      </c>
      <c r="E5" s="47">
        <v>852141046</v>
      </c>
      <c r="F5" s="43">
        <f t="shared" ref="F5:F20" si="0">E5/D5</f>
        <v>1</v>
      </c>
    </row>
    <row r="6" spans="1:6">
      <c r="A6" s="41" t="s">
        <v>67</v>
      </c>
      <c r="B6" s="42">
        <v>869051989</v>
      </c>
      <c r="D6" s="47">
        <v>869051989</v>
      </c>
      <c r="E6" s="47">
        <v>854051989</v>
      </c>
      <c r="F6" s="43">
        <f t="shared" si="0"/>
        <v>0.98273981281918454</v>
      </c>
    </row>
    <row r="7" spans="1:6">
      <c r="A7" s="41" t="s">
        <v>19</v>
      </c>
      <c r="B7" s="42">
        <v>1362789552</v>
      </c>
      <c r="D7" s="47">
        <v>1362789552</v>
      </c>
      <c r="E7" s="47">
        <v>1319937552</v>
      </c>
      <c r="F7" s="43">
        <f t="shared" si="0"/>
        <v>0.96855567322400482</v>
      </c>
    </row>
    <row r="8" spans="1:6">
      <c r="A8" s="41" t="s">
        <v>21</v>
      </c>
      <c r="B8" s="42">
        <v>3343587163</v>
      </c>
      <c r="D8" s="47">
        <v>3162957163</v>
      </c>
      <c r="E8" s="47">
        <v>3062077163</v>
      </c>
      <c r="F8" s="43">
        <f t="shared" si="0"/>
        <v>0.96810579631615457</v>
      </c>
    </row>
    <row r="9" spans="1:6">
      <c r="A9" s="41" t="s">
        <v>23</v>
      </c>
      <c r="B9" s="42">
        <v>1462098419</v>
      </c>
      <c r="D9" s="47">
        <v>1462098419</v>
      </c>
      <c r="E9" s="47">
        <v>1445598419</v>
      </c>
      <c r="F9" s="43">
        <f t="shared" si="0"/>
        <v>0.98871484998165504</v>
      </c>
    </row>
    <row r="10" spans="1:6">
      <c r="A10" s="41" t="s">
        <v>24</v>
      </c>
      <c r="B10" s="42">
        <v>1956665556</v>
      </c>
      <c r="D10" s="47">
        <v>1956665556</v>
      </c>
      <c r="E10" s="47">
        <v>1884137556</v>
      </c>
      <c r="F10" s="43">
        <f t="shared" si="0"/>
        <v>0.96293285800549966</v>
      </c>
    </row>
    <row r="11" spans="1:6">
      <c r="A11" s="48" t="s">
        <v>26</v>
      </c>
      <c r="B11" s="49">
        <v>3782439366</v>
      </c>
      <c r="D11" s="47">
        <v>3782439366</v>
      </c>
      <c r="E11" s="47">
        <v>2834439366</v>
      </c>
      <c r="F11" s="46">
        <f t="shared" si="0"/>
        <v>0.74936809072962673</v>
      </c>
    </row>
    <row r="12" spans="1:6">
      <c r="A12" s="41" t="s">
        <v>68</v>
      </c>
      <c r="B12" s="42">
        <v>3104046788</v>
      </c>
      <c r="D12" s="47">
        <v>3104046788</v>
      </c>
      <c r="E12" s="47">
        <v>2748963000</v>
      </c>
      <c r="F12" s="43">
        <f t="shared" si="0"/>
        <v>0.88560617405229658</v>
      </c>
    </row>
    <row r="13" spans="1:6">
      <c r="A13" s="41" t="s">
        <v>69</v>
      </c>
      <c r="B13" s="42">
        <v>2447084263</v>
      </c>
      <c r="D13" s="47">
        <v>2447084263</v>
      </c>
      <c r="E13" s="47">
        <v>2405432263</v>
      </c>
      <c r="F13" s="43">
        <f t="shared" si="0"/>
        <v>0.98297892695001166</v>
      </c>
    </row>
    <row r="14" spans="1:6">
      <c r="A14" s="41" t="s">
        <v>27</v>
      </c>
      <c r="B14" s="42">
        <v>607031065</v>
      </c>
      <c r="D14" s="47">
        <v>607031065</v>
      </c>
      <c r="E14" s="47">
        <v>607031065</v>
      </c>
      <c r="F14" s="43">
        <f t="shared" si="0"/>
        <v>1</v>
      </c>
    </row>
    <row r="15" spans="1:6">
      <c r="A15" s="41" t="s">
        <v>29</v>
      </c>
      <c r="B15" s="42">
        <v>623234647</v>
      </c>
      <c r="D15" s="47">
        <v>623234647</v>
      </c>
      <c r="E15" s="47">
        <v>623234647</v>
      </c>
      <c r="F15" s="43">
        <f t="shared" si="0"/>
        <v>1</v>
      </c>
    </row>
    <row r="16" spans="1:6">
      <c r="A16" s="41" t="s">
        <v>30</v>
      </c>
      <c r="B16" s="42">
        <v>7744074579</v>
      </c>
      <c r="D16" s="47">
        <v>7744074579</v>
      </c>
      <c r="E16" s="47">
        <v>6920544579</v>
      </c>
      <c r="F16" s="43">
        <f t="shared" si="0"/>
        <v>0.89365675761527297</v>
      </c>
    </row>
    <row r="17" spans="1:6">
      <c r="A17" s="41" t="s">
        <v>31</v>
      </c>
      <c r="B17" s="42">
        <v>1076624202</v>
      </c>
      <c r="D17" s="47">
        <v>1076624202</v>
      </c>
      <c r="E17" s="47">
        <v>1056360202</v>
      </c>
      <c r="F17" s="43">
        <f t="shared" si="0"/>
        <v>0.98117820502051101</v>
      </c>
    </row>
    <row r="18" spans="1:6">
      <c r="A18" s="41" t="s">
        <v>32</v>
      </c>
      <c r="B18" s="42">
        <v>747130084</v>
      </c>
      <c r="D18" s="47">
        <v>747130084</v>
      </c>
      <c r="E18" s="47">
        <v>720330084</v>
      </c>
      <c r="F18" s="43">
        <f t="shared" si="0"/>
        <v>0.96412940587733043</v>
      </c>
    </row>
    <row r="19" spans="1:6">
      <c r="A19" s="41" t="s">
        <v>34</v>
      </c>
      <c r="B19" s="42">
        <v>1626652913</v>
      </c>
      <c r="D19" s="47">
        <v>1626652913</v>
      </c>
      <c r="E19" s="47">
        <v>1503950000</v>
      </c>
      <c r="F19" s="43">
        <f t="shared" si="0"/>
        <v>0.92456724355922881</v>
      </c>
    </row>
    <row r="20" spans="1:6">
      <c r="A20" s="41" t="s">
        <v>11</v>
      </c>
      <c r="B20" s="42">
        <v>32411524640</v>
      </c>
      <c r="D20" s="47">
        <v>32230894640</v>
      </c>
      <c r="E20" s="47">
        <v>29615701939</v>
      </c>
      <c r="F20" s="43">
        <f t="shared" si="0"/>
        <v>0.91886068537004162</v>
      </c>
    </row>
    <row r="23" spans="1:6">
      <c r="A23" s="40" t="s">
        <v>98</v>
      </c>
      <c r="B23" t="s">
        <v>1</v>
      </c>
    </row>
    <row r="25" spans="1:6">
      <c r="A25" s="40" t="s">
        <v>4</v>
      </c>
      <c r="B25" t="s">
        <v>1413</v>
      </c>
    </row>
    <row r="26" spans="1:6">
      <c r="A26" s="41" t="s">
        <v>12</v>
      </c>
      <c r="B26" s="42">
        <v>777473008</v>
      </c>
    </row>
    <row r="27" spans="1:6">
      <c r="A27" s="41" t="s">
        <v>16</v>
      </c>
      <c r="B27" s="42">
        <v>852141046</v>
      </c>
    </row>
    <row r="28" spans="1:6">
      <c r="A28" s="41" t="s">
        <v>67</v>
      </c>
      <c r="B28" s="42">
        <v>854051989</v>
      </c>
    </row>
    <row r="29" spans="1:6">
      <c r="A29" s="41" t="s">
        <v>19</v>
      </c>
      <c r="B29" s="42">
        <v>1319937552</v>
      </c>
    </row>
    <row r="30" spans="1:6">
      <c r="A30" s="41" t="s">
        <v>21</v>
      </c>
      <c r="B30" s="42">
        <v>3062077163</v>
      </c>
    </row>
    <row r="31" spans="1:6">
      <c r="A31" s="41" t="s">
        <v>23</v>
      </c>
      <c r="B31" s="42">
        <v>1445598419</v>
      </c>
    </row>
    <row r="32" spans="1:6">
      <c r="A32" s="41" t="s">
        <v>24</v>
      </c>
      <c r="B32" s="42">
        <v>1884137556</v>
      </c>
    </row>
    <row r="33" spans="1:2">
      <c r="A33" s="41" t="s">
        <v>26</v>
      </c>
      <c r="B33" s="42">
        <v>2834439366</v>
      </c>
    </row>
    <row r="34" spans="1:2">
      <c r="A34" s="41" t="s">
        <v>68</v>
      </c>
      <c r="B34" s="42">
        <v>2748963000</v>
      </c>
    </row>
    <row r="35" spans="1:2">
      <c r="A35" s="41" t="s">
        <v>69</v>
      </c>
      <c r="B35" s="42">
        <v>2405432263</v>
      </c>
    </row>
    <row r="36" spans="1:2">
      <c r="A36" s="41" t="s">
        <v>27</v>
      </c>
      <c r="B36" s="42">
        <v>607031065</v>
      </c>
    </row>
    <row r="37" spans="1:2">
      <c r="A37" s="41" t="s">
        <v>29</v>
      </c>
      <c r="B37" s="42">
        <v>623234647</v>
      </c>
    </row>
    <row r="38" spans="1:2">
      <c r="A38" s="41" t="s">
        <v>30</v>
      </c>
      <c r="B38" s="42">
        <v>6920544579</v>
      </c>
    </row>
    <row r="39" spans="1:2">
      <c r="A39" s="41" t="s">
        <v>31</v>
      </c>
      <c r="B39" s="42">
        <v>1056360202</v>
      </c>
    </row>
    <row r="40" spans="1:2">
      <c r="A40" s="41" t="s">
        <v>32</v>
      </c>
      <c r="B40" s="42">
        <v>720330084</v>
      </c>
    </row>
    <row r="41" spans="1:2">
      <c r="A41" s="41" t="s">
        <v>34</v>
      </c>
      <c r="B41" s="42">
        <v>1503950000</v>
      </c>
    </row>
    <row r="42" spans="1:2">
      <c r="A42" s="41" t="s">
        <v>11</v>
      </c>
      <c r="B42" s="42">
        <v>29615701939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78CB6438C0FDF46BF56A86FDCFF0323" ma:contentTypeVersion="5" ma:contentTypeDescription="Crear nuevo documento." ma:contentTypeScope="" ma:versionID="195b6df921acb6ecb494688ff4c4de1c">
  <xsd:schema xmlns:xsd="http://www.w3.org/2001/XMLSchema" xmlns:xs="http://www.w3.org/2001/XMLSchema" xmlns:p="http://schemas.microsoft.com/office/2006/metadata/properties" xmlns:ns2="cd0579a0-d948-482d-bf75-cfb024e52944" xmlns:ns3="0c843ad4-d79f-40b7-9e0c-9f9d5d85ef70" targetNamespace="http://schemas.microsoft.com/office/2006/metadata/properties" ma:root="true" ma:fieldsID="cf3139e5a57b9aabcff76e61da8e1a3a" ns2:_="" ns3:_="">
    <xsd:import namespace="cd0579a0-d948-482d-bf75-cfb024e52944"/>
    <xsd:import namespace="0c843ad4-d79f-40b7-9e0c-9f9d5d85ef70"/>
    <xsd:element name="properties">
      <xsd:complexType>
        <xsd:sequence>
          <xsd:element name="documentManagement">
            <xsd:complexType>
              <xsd:all>
                <xsd:element ref="ns2:Categor_x00ed_a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0579a0-d948-482d-bf75-cfb024e52944" elementFormDefault="qualified">
    <xsd:import namespace="http://schemas.microsoft.com/office/2006/documentManagement/types"/>
    <xsd:import namespace="http://schemas.microsoft.com/office/infopath/2007/PartnerControls"/>
    <xsd:element name="Categor_x00ed_a" ma:index="8" nillable="true" ma:displayName="Categoría" ma:default="Informes de avance PIP" ma:format="Dropdown" ma:internalName="Categor_x00ed_a">
      <xsd:simpleType>
        <xsd:restriction base="dms:Choice">
          <xsd:enumeration value="Informes de avance PIP"/>
          <xsd:enumeration value="Orientaciones programáticas para la planificación"/>
          <xsd:enumeration value="PIP aprobada"/>
          <xsd:enumeration value="Preasignación presupuestaria y coberturas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43ad4-d79f-40b7-9e0c-9f9d5d85ef7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_x00ed_a xmlns="cd0579a0-d948-482d-bf75-cfb024e52944">PIP aprobada</Categor_x00ed_a>
    <SharedWithUsers xmlns="0c843ad4-d79f-40b7-9e0c-9f9d5d85ef70">
      <UserInfo>
        <DisplayName>Pablo Cardenas Peña</DisplayName>
        <AccountId>1897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6C20D70-627F-46F0-9F07-9127FE790044}"/>
</file>

<file path=customXml/itemProps2.xml><?xml version="1.0" encoding="utf-8"?>
<ds:datastoreItem xmlns:ds="http://schemas.openxmlformats.org/officeDocument/2006/customXml" ds:itemID="{DE345A8A-30DC-4C4A-A147-888420267E03}"/>
</file>

<file path=customXml/itemProps3.xml><?xml version="1.0" encoding="utf-8"?>
<ds:datastoreItem xmlns:ds="http://schemas.openxmlformats.org/officeDocument/2006/customXml" ds:itemID="{FE351B4A-8529-4E93-B055-92FDEC8D79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Sebastian Orellana</dc:creator>
  <cp:keywords/>
  <dc:description/>
  <cp:lastModifiedBy/>
  <cp:revision/>
  <dcterms:created xsi:type="dcterms:W3CDTF">2019-10-14T14:43:00Z</dcterms:created>
  <dcterms:modified xsi:type="dcterms:W3CDTF">2022-09-26T19:29:12Z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0x010100478CB6438C0FDF46BF56A86FDCFF0323</vt:lpwstr>
  </property>
</Properties>
</file>